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</sheets>
  <definedNames>
    <definedName name="_xlnm._FilterDatabase" localSheetId="0" hidden="1">'000300'!$A$1:$Q$2891</definedName>
  </definedNames>
  <calcPr calcId="152511"/>
</workbook>
</file>

<file path=xl/calcChain.xml><?xml version="1.0" encoding="utf-8"?>
<calcChain xmlns="http://schemas.openxmlformats.org/spreadsheetml/2006/main">
  <c r="L2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3" i="1"/>
  <c r="J2889" i="1" l="1"/>
  <c r="K2889" i="1" s="1"/>
  <c r="J2877" i="1"/>
  <c r="K2877" i="1" s="1"/>
  <c r="J2869" i="1"/>
  <c r="K2869" i="1" s="1"/>
  <c r="J2857" i="1"/>
  <c r="K2857" i="1" s="1"/>
  <c r="J2841" i="1"/>
  <c r="K2841" i="1" s="1"/>
  <c r="J2833" i="1"/>
  <c r="K2833" i="1" s="1"/>
  <c r="J2821" i="1"/>
  <c r="K2821" i="1" s="1"/>
  <c r="J2809" i="1"/>
  <c r="K2809" i="1" s="1"/>
  <c r="J2797" i="1"/>
  <c r="K2797" i="1" s="1"/>
  <c r="J2785" i="1"/>
  <c r="K2785" i="1" s="1"/>
  <c r="J2773" i="1"/>
  <c r="K2773" i="1" s="1"/>
  <c r="J2761" i="1"/>
  <c r="K2761" i="1" s="1"/>
  <c r="J2749" i="1"/>
  <c r="K2749" i="1" s="1"/>
  <c r="J2737" i="1"/>
  <c r="K2737" i="1" s="1"/>
  <c r="J2721" i="1"/>
  <c r="K2721" i="1" s="1"/>
  <c r="J2717" i="1"/>
  <c r="K2717" i="1" s="1"/>
  <c r="J2689" i="1"/>
  <c r="K2689" i="1" s="1"/>
  <c r="J2677" i="1"/>
  <c r="K2677" i="1" s="1"/>
  <c r="J2665" i="1"/>
  <c r="K2665" i="1" s="1"/>
  <c r="J1476" i="1"/>
  <c r="K1476" i="1" s="1"/>
  <c r="J2653" i="1"/>
  <c r="K2653" i="1" s="1"/>
  <c r="J2637" i="1"/>
  <c r="K2637" i="1" s="1"/>
  <c r="J2625" i="1"/>
  <c r="K2625" i="1" s="1"/>
  <c r="J2613" i="1"/>
  <c r="K2613" i="1" s="1"/>
  <c r="J2601" i="1"/>
  <c r="K2601" i="1" s="1"/>
  <c r="J2589" i="1"/>
  <c r="K2589" i="1" s="1"/>
  <c r="J2569" i="1"/>
  <c r="K2569" i="1" s="1"/>
  <c r="J2557" i="1"/>
  <c r="K2557" i="1" s="1"/>
  <c r="J2537" i="1"/>
  <c r="K2537" i="1" s="1"/>
  <c r="J2525" i="1"/>
  <c r="K2525" i="1" s="1"/>
  <c r="J2509" i="1"/>
  <c r="K2509" i="1" s="1"/>
  <c r="J2493" i="1"/>
  <c r="K2493" i="1" s="1"/>
  <c r="J2477" i="1"/>
  <c r="K2477" i="1" s="1"/>
  <c r="J2461" i="1"/>
  <c r="K2461" i="1" s="1"/>
  <c r="J2445" i="1"/>
  <c r="K2445" i="1" s="1"/>
  <c r="J2429" i="1"/>
  <c r="K2429" i="1" s="1"/>
  <c r="J2413" i="1"/>
  <c r="K2413" i="1" s="1"/>
  <c r="J2397" i="1"/>
  <c r="K2397" i="1" s="1"/>
  <c r="J2377" i="1"/>
  <c r="K2377" i="1" s="1"/>
  <c r="J2701" i="1"/>
  <c r="K2701" i="1" s="1"/>
  <c r="J2512" i="1"/>
  <c r="K2512" i="1" s="1"/>
  <c r="J2448" i="1"/>
  <c r="K2448" i="1" s="1"/>
  <c r="J2288" i="1"/>
  <c r="K2288" i="1" s="1"/>
  <c r="J2160" i="1"/>
  <c r="K2160" i="1" s="1"/>
  <c r="J2032" i="1"/>
  <c r="K2032" i="1" s="1"/>
  <c r="J1904" i="1"/>
  <c r="K1904" i="1" s="1"/>
  <c r="J1860" i="1"/>
  <c r="K1860" i="1" s="1"/>
  <c r="J1267" i="1"/>
  <c r="K1267" i="1" s="1"/>
  <c r="J2885" i="1"/>
  <c r="K2885" i="1" s="1"/>
  <c r="J2865" i="1"/>
  <c r="K2865" i="1" s="1"/>
  <c r="J2849" i="1"/>
  <c r="K2849" i="1" s="1"/>
  <c r="J2825" i="1"/>
  <c r="K2825" i="1" s="1"/>
  <c r="J2817" i="1"/>
  <c r="K2817" i="1" s="1"/>
  <c r="J2805" i="1"/>
  <c r="K2805" i="1" s="1"/>
  <c r="J2777" i="1"/>
  <c r="K2777" i="1" s="1"/>
  <c r="J2769" i="1"/>
  <c r="K2769" i="1" s="1"/>
  <c r="J2745" i="1"/>
  <c r="K2745" i="1" s="1"/>
  <c r="J2733" i="1"/>
  <c r="K2733" i="1" s="1"/>
  <c r="J2725" i="1"/>
  <c r="K2725" i="1" s="1"/>
  <c r="J2713" i="1"/>
  <c r="K2713" i="1" s="1"/>
  <c r="J2705" i="1"/>
  <c r="K2705" i="1" s="1"/>
  <c r="J2697" i="1"/>
  <c r="K2697" i="1" s="1"/>
  <c r="J2669" i="1"/>
  <c r="K2669" i="1" s="1"/>
  <c r="J2661" i="1"/>
  <c r="K2661" i="1" s="1"/>
  <c r="J2649" i="1"/>
  <c r="K2649" i="1" s="1"/>
  <c r="J2641" i="1"/>
  <c r="K2641" i="1" s="1"/>
  <c r="J2629" i="1"/>
  <c r="K2629" i="1" s="1"/>
  <c r="J2605" i="1"/>
  <c r="K2605" i="1" s="1"/>
  <c r="J2593" i="1"/>
  <c r="K2593" i="1" s="1"/>
  <c r="J2581" i="1"/>
  <c r="K2581" i="1" s="1"/>
  <c r="J2573" i="1"/>
  <c r="K2573" i="1" s="1"/>
  <c r="J2561" i="1"/>
  <c r="K2561" i="1" s="1"/>
  <c r="J2549" i="1"/>
  <c r="K2549" i="1" s="1"/>
  <c r="J2541" i="1"/>
  <c r="K2541" i="1" s="1"/>
  <c r="J2533" i="1"/>
  <c r="K2533" i="1" s="1"/>
  <c r="J2888" i="1"/>
  <c r="K2888" i="1" s="1"/>
  <c r="J2880" i="1"/>
  <c r="K2880" i="1" s="1"/>
  <c r="J2872" i="1"/>
  <c r="K2872" i="1" s="1"/>
  <c r="J2868" i="1"/>
  <c r="K2868" i="1" s="1"/>
  <c r="J2867" i="1"/>
  <c r="K2867" i="1" s="1"/>
  <c r="J2860" i="1"/>
  <c r="K2860" i="1" s="1"/>
  <c r="J2852" i="1"/>
  <c r="K2852" i="1" s="1"/>
  <c r="J2844" i="1"/>
  <c r="K2844" i="1" s="1"/>
  <c r="J2836" i="1"/>
  <c r="K2836" i="1" s="1"/>
  <c r="J2835" i="1"/>
  <c r="K2835" i="1" s="1"/>
  <c r="J2828" i="1"/>
  <c r="K2828" i="1" s="1"/>
  <c r="J2820" i="1"/>
  <c r="K2820" i="1" s="1"/>
  <c r="J2812" i="1"/>
  <c r="K2812" i="1" s="1"/>
  <c r="J2800" i="1"/>
  <c r="K2800" i="1" s="1"/>
  <c r="J2792" i="1"/>
  <c r="K2792" i="1" s="1"/>
  <c r="J2784" i="1"/>
  <c r="K2784" i="1" s="1"/>
  <c r="J2776" i="1"/>
  <c r="K2776" i="1" s="1"/>
  <c r="J2772" i="1"/>
  <c r="K2772" i="1" s="1"/>
  <c r="J2771" i="1"/>
  <c r="K2771" i="1" s="1"/>
  <c r="J2764" i="1"/>
  <c r="K2764" i="1" s="1"/>
  <c r="J2756" i="1"/>
  <c r="K2756" i="1" s="1"/>
  <c r="J2748" i="1"/>
  <c r="K2748" i="1" s="1"/>
  <c r="J2736" i="1"/>
  <c r="K2736" i="1" s="1"/>
  <c r="J2728" i="1"/>
  <c r="K2728" i="1" s="1"/>
  <c r="J2720" i="1"/>
  <c r="K2720" i="1" s="1"/>
  <c r="J2712" i="1"/>
  <c r="K2712" i="1" s="1"/>
  <c r="J2708" i="1"/>
  <c r="K2708" i="1" s="1"/>
  <c r="J2707" i="1"/>
  <c r="K2707" i="1" s="1"/>
  <c r="J2700" i="1"/>
  <c r="K2700" i="1" s="1"/>
  <c r="J2692" i="1"/>
  <c r="K2692" i="1" s="1"/>
  <c r="J2684" i="1"/>
  <c r="K2684" i="1" s="1"/>
  <c r="J2672" i="1"/>
  <c r="K2672" i="1" s="1"/>
  <c r="J2664" i="1"/>
  <c r="K2664" i="1" s="1"/>
  <c r="J2656" i="1"/>
  <c r="K2656" i="1" s="1"/>
  <c r="J2648" i="1"/>
  <c r="K2648" i="1" s="1"/>
  <c r="J2644" i="1"/>
  <c r="K2644" i="1" s="1"/>
  <c r="J2643" i="1"/>
  <c r="K2643" i="1" s="1"/>
  <c r="J2636" i="1"/>
  <c r="K2636" i="1" s="1"/>
  <c r="J2628" i="1"/>
  <c r="K2628" i="1" s="1"/>
  <c r="J2620" i="1"/>
  <c r="K2620" i="1" s="1"/>
  <c r="J2608" i="1"/>
  <c r="K2608" i="1" s="1"/>
  <c r="J2600" i="1"/>
  <c r="K2600" i="1" s="1"/>
  <c r="J2592" i="1"/>
  <c r="K2592" i="1" s="1"/>
  <c r="J2584" i="1"/>
  <c r="K2584" i="1" s="1"/>
  <c r="J2580" i="1"/>
  <c r="K2580" i="1" s="1"/>
  <c r="J2579" i="1"/>
  <c r="K2579" i="1" s="1"/>
  <c r="J2572" i="1"/>
  <c r="K2572" i="1" s="1"/>
  <c r="J2564" i="1"/>
  <c r="K2564" i="1" s="1"/>
  <c r="J2556" i="1"/>
  <c r="K2556" i="1" s="1"/>
  <c r="J2544" i="1"/>
  <c r="K2544" i="1" s="1"/>
  <c r="J2536" i="1"/>
  <c r="K2536" i="1" s="1"/>
  <c r="J2528" i="1"/>
  <c r="K2528" i="1" s="1"/>
  <c r="J2504" i="1"/>
  <c r="K2504" i="1" s="1"/>
  <c r="J2496" i="1"/>
  <c r="K2496" i="1" s="1"/>
  <c r="J2492" i="1"/>
  <c r="K2492" i="1" s="1"/>
  <c r="J2484" i="1"/>
  <c r="K2484" i="1" s="1"/>
  <c r="J2483" i="1"/>
  <c r="K2483" i="1" s="1"/>
  <c r="J2476" i="1"/>
  <c r="K2476" i="1" s="1"/>
  <c r="J2468" i="1"/>
  <c r="K2468" i="1" s="1"/>
  <c r="J2460" i="1"/>
  <c r="K2460" i="1" s="1"/>
  <c r="J2456" i="1"/>
  <c r="K2456" i="1" s="1"/>
  <c r="J2452" i="1"/>
  <c r="K2452" i="1" s="1"/>
  <c r="J2451" i="1"/>
  <c r="K2451" i="1" s="1"/>
  <c r="J2440" i="1"/>
  <c r="K2440" i="1" s="1"/>
  <c r="J2432" i="1"/>
  <c r="K2432" i="1" s="1"/>
  <c r="J2424" i="1"/>
  <c r="K2424" i="1" s="1"/>
  <c r="J2412" i="1"/>
  <c r="K2412" i="1" s="1"/>
  <c r="J2404" i="1"/>
  <c r="K2404" i="1" s="1"/>
  <c r="J2396" i="1"/>
  <c r="K2396" i="1" s="1"/>
  <c r="J2392" i="1"/>
  <c r="K2392" i="1" s="1"/>
  <c r="J2380" i="1"/>
  <c r="K2380" i="1" s="1"/>
  <c r="J2372" i="1"/>
  <c r="K2372" i="1" s="1"/>
  <c r="J2368" i="1"/>
  <c r="K2368" i="1" s="1"/>
  <c r="J2360" i="1"/>
  <c r="K2360" i="1" s="1"/>
  <c r="J2348" i="1"/>
  <c r="K2348" i="1" s="1"/>
  <c r="J2344" i="1"/>
  <c r="K2344" i="1" s="1"/>
  <c r="J2336" i="1"/>
  <c r="K2336" i="1" s="1"/>
  <c r="J2324" i="1"/>
  <c r="K2324" i="1" s="1"/>
  <c r="J2316" i="1"/>
  <c r="K2316" i="1" s="1"/>
  <c r="J2308" i="1"/>
  <c r="K2308" i="1" s="1"/>
  <c r="J2300" i="1"/>
  <c r="K2300" i="1" s="1"/>
  <c r="J2296" i="1"/>
  <c r="K2296" i="1" s="1"/>
  <c r="J2292" i="1"/>
  <c r="K2292" i="1" s="1"/>
  <c r="J2291" i="1"/>
  <c r="K2291" i="1" s="1"/>
  <c r="J2284" i="1"/>
  <c r="K2284" i="1" s="1"/>
  <c r="J2276" i="1"/>
  <c r="K2276" i="1" s="1"/>
  <c r="J2268" i="1"/>
  <c r="K2268" i="1" s="1"/>
  <c r="J2260" i="1"/>
  <c r="K2260" i="1" s="1"/>
  <c r="J2252" i="1"/>
  <c r="K2252" i="1" s="1"/>
  <c r="J2251" i="1"/>
  <c r="K2251" i="1" s="1"/>
  <c r="J2244" i="1"/>
  <c r="K2244" i="1" s="1"/>
  <c r="J2240" i="1"/>
  <c r="K2240" i="1" s="1"/>
  <c r="J2232" i="1"/>
  <c r="K2232" i="1" s="1"/>
  <c r="J2224" i="1"/>
  <c r="K2224" i="1" s="1"/>
  <c r="J2216" i="1"/>
  <c r="K2216" i="1" s="1"/>
  <c r="J2204" i="1"/>
  <c r="K2204" i="1" s="1"/>
  <c r="J2196" i="1"/>
  <c r="K2196" i="1" s="1"/>
  <c r="J2188" i="1"/>
  <c r="K2188" i="1" s="1"/>
  <c r="J2180" i="1"/>
  <c r="K2180" i="1" s="1"/>
  <c r="J2172" i="1"/>
  <c r="K2172" i="1" s="1"/>
  <c r="J2168" i="1"/>
  <c r="K2168" i="1" s="1"/>
  <c r="J2164" i="1"/>
  <c r="K2164" i="1" s="1"/>
  <c r="J2163" i="1"/>
  <c r="K2163" i="1" s="1"/>
  <c r="J2152" i="1"/>
  <c r="K2152" i="1" s="1"/>
  <c r="J2144" i="1"/>
  <c r="K2144" i="1" s="1"/>
  <c r="J2140" i="1"/>
  <c r="K2140" i="1" s="1"/>
  <c r="J2132" i="1"/>
  <c r="K2132" i="1" s="1"/>
  <c r="J2124" i="1"/>
  <c r="K2124" i="1" s="1"/>
  <c r="J2123" i="1"/>
  <c r="K2123" i="1" s="1"/>
  <c r="J2116" i="1"/>
  <c r="K2116" i="1" s="1"/>
  <c r="J2108" i="1"/>
  <c r="K2108" i="1" s="1"/>
  <c r="J2100" i="1"/>
  <c r="K2100" i="1" s="1"/>
  <c r="J2092" i="1"/>
  <c r="K2092" i="1" s="1"/>
  <c r="J2084" i="1"/>
  <c r="K2084" i="1" s="1"/>
  <c r="J2076" i="1"/>
  <c r="K2076" i="1" s="1"/>
  <c r="J2068" i="1"/>
  <c r="K2068" i="1" s="1"/>
  <c r="J2060" i="1"/>
  <c r="K2060" i="1" s="1"/>
  <c r="J2056" i="1"/>
  <c r="K2056" i="1" s="1"/>
  <c r="J2048" i="1"/>
  <c r="K2048" i="1" s="1"/>
  <c r="J2028" i="1"/>
  <c r="K2028" i="1" s="1"/>
  <c r="J2020" i="1"/>
  <c r="K2020" i="1" s="1"/>
  <c r="J2012" i="1"/>
  <c r="K2012" i="1" s="1"/>
  <c r="J2004" i="1"/>
  <c r="K2004" i="1" s="1"/>
  <c r="J1992" i="1"/>
  <c r="K1992" i="1" s="1"/>
  <c r="J1984" i="1"/>
  <c r="K1984" i="1" s="1"/>
  <c r="J1976" i="1"/>
  <c r="K1976" i="1" s="1"/>
  <c r="J1968" i="1"/>
  <c r="K1968" i="1" s="1"/>
  <c r="J1960" i="1"/>
  <c r="K1960" i="1" s="1"/>
  <c r="J1948" i="1"/>
  <c r="K1948" i="1" s="1"/>
  <c r="J1944" i="1"/>
  <c r="K1944" i="1" s="1"/>
  <c r="J1936" i="1"/>
  <c r="K1936" i="1" s="1"/>
  <c r="J1928" i="1"/>
  <c r="K1928" i="1" s="1"/>
  <c r="J1920" i="1"/>
  <c r="K1920" i="1" s="1"/>
  <c r="J1912" i="1"/>
  <c r="K1912" i="1" s="1"/>
  <c r="J1908" i="1"/>
  <c r="K1908" i="1" s="1"/>
  <c r="J1907" i="1"/>
  <c r="K1907" i="1" s="1"/>
  <c r="J1900" i="1"/>
  <c r="K1900" i="1" s="1"/>
  <c r="J1892" i="1"/>
  <c r="K1892" i="1" s="1"/>
  <c r="J1884" i="1"/>
  <c r="K1884" i="1" s="1"/>
  <c r="J2883" i="1"/>
  <c r="K2883" i="1" s="1"/>
  <c r="J2851" i="1"/>
  <c r="K2851" i="1" s="1"/>
  <c r="J2819" i="1"/>
  <c r="K2819" i="1" s="1"/>
  <c r="J2787" i="1"/>
  <c r="K2787" i="1" s="1"/>
  <c r="J2755" i="1"/>
  <c r="K2755" i="1" s="1"/>
  <c r="J2723" i="1"/>
  <c r="K2723" i="1" s="1"/>
  <c r="J2691" i="1"/>
  <c r="K2691" i="1" s="1"/>
  <c r="J2659" i="1"/>
  <c r="K2659" i="1" s="1"/>
  <c r="J2627" i="1"/>
  <c r="K2627" i="1" s="1"/>
  <c r="J2595" i="1"/>
  <c r="K2595" i="1" s="1"/>
  <c r="J2563" i="1"/>
  <c r="K2563" i="1" s="1"/>
  <c r="J2531" i="1"/>
  <c r="K2531" i="1" s="1"/>
  <c r="J2499" i="1"/>
  <c r="K2499" i="1" s="1"/>
  <c r="J2467" i="1"/>
  <c r="K2467" i="1" s="1"/>
  <c r="J2435" i="1"/>
  <c r="K2435" i="1" s="1"/>
  <c r="J2403" i="1"/>
  <c r="K2403" i="1" s="1"/>
  <c r="J2355" i="1"/>
  <c r="K2355" i="1" s="1"/>
  <c r="J2315" i="1"/>
  <c r="K2315" i="1" s="1"/>
  <c r="J2227" i="1"/>
  <c r="K2227" i="1" s="1"/>
  <c r="J2187" i="1"/>
  <c r="K2187" i="1" s="1"/>
  <c r="J2099" i="1"/>
  <c r="K2099" i="1" s="1"/>
  <c r="J2059" i="1"/>
  <c r="K2059" i="1" s="1"/>
  <c r="J1971" i="1"/>
  <c r="K1971" i="1" s="1"/>
  <c r="J1931" i="1"/>
  <c r="K1931" i="1" s="1"/>
  <c r="J1843" i="1"/>
  <c r="K1843" i="1" s="1"/>
  <c r="J1803" i="1"/>
  <c r="K1803" i="1" s="1"/>
  <c r="J2890" i="1"/>
  <c r="K2890" i="1" s="1"/>
  <c r="J2886" i="1"/>
  <c r="K2886" i="1" s="1"/>
  <c r="J2882" i="1"/>
  <c r="K2882" i="1" s="1"/>
  <c r="J2878" i="1"/>
  <c r="K2878" i="1" s="1"/>
  <c r="J2874" i="1"/>
  <c r="K2874" i="1" s="1"/>
  <c r="J2870" i="1"/>
  <c r="K2870" i="1" s="1"/>
  <c r="J2866" i="1"/>
  <c r="K2866" i="1" s="1"/>
  <c r="J2862" i="1"/>
  <c r="K2862" i="1" s="1"/>
  <c r="J2858" i="1"/>
  <c r="K2858" i="1" s="1"/>
  <c r="J2854" i="1"/>
  <c r="K2854" i="1" s="1"/>
  <c r="J2850" i="1"/>
  <c r="K2850" i="1" s="1"/>
  <c r="J2846" i="1"/>
  <c r="K2846" i="1" s="1"/>
  <c r="J2842" i="1"/>
  <c r="K2842" i="1" s="1"/>
  <c r="J2838" i="1"/>
  <c r="K2838" i="1" s="1"/>
  <c r="J2834" i="1"/>
  <c r="K2834" i="1" s="1"/>
  <c r="J2830" i="1"/>
  <c r="K2830" i="1" s="1"/>
  <c r="J2826" i="1"/>
  <c r="K2826" i="1" s="1"/>
  <c r="J2822" i="1"/>
  <c r="K2822" i="1" s="1"/>
  <c r="J2818" i="1"/>
  <c r="K2818" i="1" s="1"/>
  <c r="J2814" i="1"/>
  <c r="K2814" i="1" s="1"/>
  <c r="J2810" i="1"/>
  <c r="K2810" i="1" s="1"/>
  <c r="J2806" i="1"/>
  <c r="K2806" i="1" s="1"/>
  <c r="J2802" i="1"/>
  <c r="K2802" i="1" s="1"/>
  <c r="J2798" i="1"/>
  <c r="K2798" i="1" s="1"/>
  <c r="J2794" i="1"/>
  <c r="K2794" i="1" s="1"/>
  <c r="J2790" i="1"/>
  <c r="K2790" i="1" s="1"/>
  <c r="J2786" i="1"/>
  <c r="K2786" i="1" s="1"/>
  <c r="J2782" i="1"/>
  <c r="K2782" i="1" s="1"/>
  <c r="J2778" i="1"/>
  <c r="K2778" i="1" s="1"/>
  <c r="J2774" i="1"/>
  <c r="K2774" i="1" s="1"/>
  <c r="J2770" i="1"/>
  <c r="K2770" i="1" s="1"/>
  <c r="J2766" i="1"/>
  <c r="K2766" i="1" s="1"/>
  <c r="J2762" i="1"/>
  <c r="K2762" i="1" s="1"/>
  <c r="J2758" i="1"/>
  <c r="K2758" i="1" s="1"/>
  <c r="J2754" i="1"/>
  <c r="K2754" i="1" s="1"/>
  <c r="J2750" i="1"/>
  <c r="K2750" i="1" s="1"/>
  <c r="J2746" i="1"/>
  <c r="K2746" i="1" s="1"/>
  <c r="J2742" i="1"/>
  <c r="K2742" i="1" s="1"/>
  <c r="J2738" i="1"/>
  <c r="K2738" i="1" s="1"/>
  <c r="J2734" i="1"/>
  <c r="K2734" i="1" s="1"/>
  <c r="J2730" i="1"/>
  <c r="K2730" i="1" s="1"/>
  <c r="J2726" i="1"/>
  <c r="K2726" i="1" s="1"/>
  <c r="J2722" i="1"/>
  <c r="K2722" i="1" s="1"/>
  <c r="J2718" i="1"/>
  <c r="K2718" i="1" s="1"/>
  <c r="J2714" i="1"/>
  <c r="K2714" i="1" s="1"/>
  <c r="J2710" i="1"/>
  <c r="K2710" i="1" s="1"/>
  <c r="J2706" i="1"/>
  <c r="K2706" i="1" s="1"/>
  <c r="J2881" i="1"/>
  <c r="K2881" i="1" s="1"/>
  <c r="J2873" i="1"/>
  <c r="K2873" i="1" s="1"/>
  <c r="J2861" i="1"/>
  <c r="K2861" i="1" s="1"/>
  <c r="J2853" i="1"/>
  <c r="K2853" i="1" s="1"/>
  <c r="J2845" i="1"/>
  <c r="K2845" i="1" s="1"/>
  <c r="J2837" i="1"/>
  <c r="K2837" i="1" s="1"/>
  <c r="J2829" i="1"/>
  <c r="K2829" i="1" s="1"/>
  <c r="J2801" i="1"/>
  <c r="K2801" i="1" s="1"/>
  <c r="J2789" i="1"/>
  <c r="K2789" i="1" s="1"/>
  <c r="J2765" i="1"/>
  <c r="K2765" i="1" s="1"/>
  <c r="J2757" i="1"/>
  <c r="K2757" i="1" s="1"/>
  <c r="J2729" i="1"/>
  <c r="K2729" i="1" s="1"/>
  <c r="J2709" i="1"/>
  <c r="K2709" i="1" s="1"/>
  <c r="J2685" i="1"/>
  <c r="K2685" i="1" s="1"/>
  <c r="J2657" i="1"/>
  <c r="K2657" i="1" s="1"/>
  <c r="J2645" i="1"/>
  <c r="K2645" i="1" s="1"/>
  <c r="J2621" i="1"/>
  <c r="K2621" i="1" s="1"/>
  <c r="J2597" i="1"/>
  <c r="K2597" i="1" s="1"/>
  <c r="J2585" i="1"/>
  <c r="K2585" i="1" s="1"/>
  <c r="J2565" i="1"/>
  <c r="K2565" i="1" s="1"/>
  <c r="J2553" i="1"/>
  <c r="K2553" i="1" s="1"/>
  <c r="J2545" i="1"/>
  <c r="K2545" i="1" s="1"/>
  <c r="J2884" i="1"/>
  <c r="K2884" i="1" s="1"/>
  <c r="J2876" i="1"/>
  <c r="K2876" i="1" s="1"/>
  <c r="J2864" i="1"/>
  <c r="K2864" i="1" s="1"/>
  <c r="J2856" i="1"/>
  <c r="K2856" i="1" s="1"/>
  <c r="J2848" i="1"/>
  <c r="K2848" i="1" s="1"/>
  <c r="J2840" i="1"/>
  <c r="K2840" i="1" s="1"/>
  <c r="J2832" i="1"/>
  <c r="K2832" i="1" s="1"/>
  <c r="J2824" i="1"/>
  <c r="K2824" i="1" s="1"/>
  <c r="J2816" i="1"/>
  <c r="K2816" i="1" s="1"/>
  <c r="J2808" i="1"/>
  <c r="K2808" i="1" s="1"/>
  <c r="J2804" i="1"/>
  <c r="K2804" i="1" s="1"/>
  <c r="J2803" i="1"/>
  <c r="K2803" i="1" s="1"/>
  <c r="J2796" i="1"/>
  <c r="K2796" i="1" s="1"/>
  <c r="J2788" i="1"/>
  <c r="K2788" i="1" s="1"/>
  <c r="J2780" i="1"/>
  <c r="K2780" i="1" s="1"/>
  <c r="J2768" i="1"/>
  <c r="K2768" i="1" s="1"/>
  <c r="J2760" i="1"/>
  <c r="K2760" i="1" s="1"/>
  <c r="J2752" i="1"/>
  <c r="K2752" i="1" s="1"/>
  <c r="J2744" i="1"/>
  <c r="K2744" i="1" s="1"/>
  <c r="J2740" i="1"/>
  <c r="K2740" i="1" s="1"/>
  <c r="J2739" i="1"/>
  <c r="K2739" i="1" s="1"/>
  <c r="J2732" i="1"/>
  <c r="K2732" i="1" s="1"/>
  <c r="J2724" i="1"/>
  <c r="K2724" i="1" s="1"/>
  <c r="J2716" i="1"/>
  <c r="K2716" i="1" s="1"/>
  <c r="J2704" i="1"/>
  <c r="K2704" i="1" s="1"/>
  <c r="J2696" i="1"/>
  <c r="K2696" i="1" s="1"/>
  <c r="J2688" i="1"/>
  <c r="K2688" i="1" s="1"/>
  <c r="J2680" i="1"/>
  <c r="K2680" i="1" s="1"/>
  <c r="J2676" i="1"/>
  <c r="K2676" i="1" s="1"/>
  <c r="J2675" i="1"/>
  <c r="K2675" i="1" s="1"/>
  <c r="J2668" i="1"/>
  <c r="K2668" i="1" s="1"/>
  <c r="J2660" i="1"/>
  <c r="K2660" i="1" s="1"/>
  <c r="J2652" i="1"/>
  <c r="K2652" i="1" s="1"/>
  <c r="J2640" i="1"/>
  <c r="K2640" i="1" s="1"/>
  <c r="J2632" i="1"/>
  <c r="K2632" i="1" s="1"/>
  <c r="J2624" i="1"/>
  <c r="K2624" i="1" s="1"/>
  <c r="J2616" i="1"/>
  <c r="K2616" i="1" s="1"/>
  <c r="J2612" i="1"/>
  <c r="K2612" i="1" s="1"/>
  <c r="J2611" i="1"/>
  <c r="K2611" i="1" s="1"/>
  <c r="J2604" i="1"/>
  <c r="K2604" i="1" s="1"/>
  <c r="J2596" i="1"/>
  <c r="K2596" i="1" s="1"/>
  <c r="J2588" i="1"/>
  <c r="K2588" i="1" s="1"/>
  <c r="J2576" i="1"/>
  <c r="K2576" i="1" s="1"/>
  <c r="J2568" i="1"/>
  <c r="K2568" i="1" s="1"/>
  <c r="J2560" i="1"/>
  <c r="K2560" i="1" s="1"/>
  <c r="J2552" i="1"/>
  <c r="K2552" i="1" s="1"/>
  <c r="J2548" i="1"/>
  <c r="K2548" i="1" s="1"/>
  <c r="J2547" i="1"/>
  <c r="K2547" i="1" s="1"/>
  <c r="J2540" i="1"/>
  <c r="K2540" i="1" s="1"/>
  <c r="J2532" i="1"/>
  <c r="K2532" i="1" s="1"/>
  <c r="J2524" i="1"/>
  <c r="K2524" i="1" s="1"/>
  <c r="J2520" i="1"/>
  <c r="K2520" i="1" s="1"/>
  <c r="J2516" i="1"/>
  <c r="K2516" i="1" s="1"/>
  <c r="J2515" i="1"/>
  <c r="K2515" i="1" s="1"/>
  <c r="J2508" i="1"/>
  <c r="K2508" i="1" s="1"/>
  <c r="J2500" i="1"/>
  <c r="K2500" i="1" s="1"/>
  <c r="J2488" i="1"/>
  <c r="K2488" i="1" s="1"/>
  <c r="J2480" i="1"/>
  <c r="K2480" i="1" s="1"/>
  <c r="J2472" i="1"/>
  <c r="K2472" i="1" s="1"/>
  <c r="J2464" i="1"/>
  <c r="K2464" i="1" s="1"/>
  <c r="J2444" i="1"/>
  <c r="K2444" i="1" s="1"/>
  <c r="J2436" i="1"/>
  <c r="K2436" i="1" s="1"/>
  <c r="J2428" i="1"/>
  <c r="K2428" i="1" s="1"/>
  <c r="J2420" i="1"/>
  <c r="K2420" i="1" s="1"/>
  <c r="J2419" i="1"/>
  <c r="K2419" i="1" s="1"/>
  <c r="J2416" i="1"/>
  <c r="K2416" i="1" s="1"/>
  <c r="J2408" i="1"/>
  <c r="K2408" i="1" s="1"/>
  <c r="J2400" i="1"/>
  <c r="K2400" i="1" s="1"/>
  <c r="J2388" i="1"/>
  <c r="K2388" i="1" s="1"/>
  <c r="J2384" i="1"/>
  <c r="K2384" i="1" s="1"/>
  <c r="J2376" i="1"/>
  <c r="K2376" i="1" s="1"/>
  <c r="J2364" i="1"/>
  <c r="K2364" i="1" s="1"/>
  <c r="J2356" i="1"/>
  <c r="K2356" i="1" s="1"/>
  <c r="J2352" i="1"/>
  <c r="K2352" i="1" s="1"/>
  <c r="J2340" i="1"/>
  <c r="K2340" i="1" s="1"/>
  <c r="J2332" i="1"/>
  <c r="K2332" i="1" s="1"/>
  <c r="J2328" i="1"/>
  <c r="K2328" i="1" s="1"/>
  <c r="J2320" i="1"/>
  <c r="K2320" i="1" s="1"/>
  <c r="J2312" i="1"/>
  <c r="K2312" i="1" s="1"/>
  <c r="J2304" i="1"/>
  <c r="K2304" i="1" s="1"/>
  <c r="J2280" i="1"/>
  <c r="K2280" i="1" s="1"/>
  <c r="J2272" i="1"/>
  <c r="K2272" i="1" s="1"/>
  <c r="J2264" i="1"/>
  <c r="K2264" i="1" s="1"/>
  <c r="J2256" i="1"/>
  <c r="K2256" i="1" s="1"/>
  <c r="J2248" i="1"/>
  <c r="K2248" i="1" s="1"/>
  <c r="J2236" i="1"/>
  <c r="K2236" i="1" s="1"/>
  <c r="J2228" i="1"/>
  <c r="K2228" i="1" s="1"/>
  <c r="J2220" i="1"/>
  <c r="K2220" i="1" s="1"/>
  <c r="J2212" i="1"/>
  <c r="K2212" i="1" s="1"/>
  <c r="J2208" i="1"/>
  <c r="K2208" i="1" s="1"/>
  <c r="J2200" i="1"/>
  <c r="K2200" i="1" s="1"/>
  <c r="J2192" i="1"/>
  <c r="K2192" i="1" s="1"/>
  <c r="J2184" i="1"/>
  <c r="K2184" i="1" s="1"/>
  <c r="J2176" i="1"/>
  <c r="K2176" i="1" s="1"/>
  <c r="J2156" i="1"/>
  <c r="K2156" i="1" s="1"/>
  <c r="J2148" i="1"/>
  <c r="K2148" i="1" s="1"/>
  <c r="J2136" i="1"/>
  <c r="K2136" i="1" s="1"/>
  <c r="J2128" i="1"/>
  <c r="K2128" i="1" s="1"/>
  <c r="J2120" i="1"/>
  <c r="K2120" i="1" s="1"/>
  <c r="J2112" i="1"/>
  <c r="K2112" i="1" s="1"/>
  <c r="J2104" i="1"/>
  <c r="K2104" i="1" s="1"/>
  <c r="J2096" i="1"/>
  <c r="K2096" i="1" s="1"/>
  <c r="J2088" i="1"/>
  <c r="K2088" i="1" s="1"/>
  <c r="J2080" i="1"/>
  <c r="K2080" i="1" s="1"/>
  <c r="J2072" i="1"/>
  <c r="K2072" i="1" s="1"/>
  <c r="J2064" i="1"/>
  <c r="K2064" i="1" s="1"/>
  <c r="J2052" i="1"/>
  <c r="K2052" i="1" s="1"/>
  <c r="J2044" i="1"/>
  <c r="K2044" i="1" s="1"/>
  <c r="J2040" i="1"/>
  <c r="K2040" i="1" s="1"/>
  <c r="J2036" i="1"/>
  <c r="K2036" i="1" s="1"/>
  <c r="J2035" i="1"/>
  <c r="K2035" i="1" s="1"/>
  <c r="J2024" i="1"/>
  <c r="K2024" i="1" s="1"/>
  <c r="J2016" i="1"/>
  <c r="K2016" i="1" s="1"/>
  <c r="J2008" i="1"/>
  <c r="K2008" i="1" s="1"/>
  <c r="J2000" i="1"/>
  <c r="K2000" i="1" s="1"/>
  <c r="J1996" i="1"/>
  <c r="K1996" i="1" s="1"/>
  <c r="J1995" i="1"/>
  <c r="K1995" i="1" s="1"/>
  <c r="J1988" i="1"/>
  <c r="K1988" i="1" s="1"/>
  <c r="J1980" i="1"/>
  <c r="K1980" i="1" s="1"/>
  <c r="J1972" i="1"/>
  <c r="K1972" i="1" s="1"/>
  <c r="J1964" i="1"/>
  <c r="K1964" i="1" s="1"/>
  <c r="J1956" i="1"/>
  <c r="K1956" i="1" s="1"/>
  <c r="J1952" i="1"/>
  <c r="K1952" i="1" s="1"/>
  <c r="J1940" i="1"/>
  <c r="K1940" i="1" s="1"/>
  <c r="J1932" i="1"/>
  <c r="K1932" i="1" s="1"/>
  <c r="J1924" i="1"/>
  <c r="K1924" i="1" s="1"/>
  <c r="J1916" i="1"/>
  <c r="K1916" i="1" s="1"/>
  <c r="J1896" i="1"/>
  <c r="K1896" i="1" s="1"/>
  <c r="J1888" i="1"/>
  <c r="K1888" i="1" s="1"/>
  <c r="J1880" i="1"/>
  <c r="K1880" i="1" s="1"/>
  <c r="J1876" i="1"/>
  <c r="K1876" i="1" s="1"/>
  <c r="J1872" i="1"/>
  <c r="K1872" i="1" s="1"/>
  <c r="J1868" i="1"/>
  <c r="K1868" i="1" s="1"/>
  <c r="J1867" i="1"/>
  <c r="K1867" i="1" s="1"/>
  <c r="J1864" i="1"/>
  <c r="K1864" i="1" s="1"/>
  <c r="J1856" i="1"/>
  <c r="K1856" i="1" s="1"/>
  <c r="J1852" i="1"/>
  <c r="K1852" i="1" s="1"/>
  <c r="J1848" i="1"/>
  <c r="K1848" i="1" s="1"/>
  <c r="J1844" i="1"/>
  <c r="K1844" i="1" s="1"/>
  <c r="J1840" i="1"/>
  <c r="K1840" i="1" s="1"/>
  <c r="J1836" i="1"/>
  <c r="K1836" i="1" s="1"/>
  <c r="J1832" i="1"/>
  <c r="K1832" i="1" s="1"/>
  <c r="J1828" i="1"/>
  <c r="K1828" i="1" s="1"/>
  <c r="J1824" i="1"/>
  <c r="K1824" i="1" s="1"/>
  <c r="J1820" i="1"/>
  <c r="K1820" i="1" s="1"/>
  <c r="J1816" i="1"/>
  <c r="K1816" i="1" s="1"/>
  <c r="J1812" i="1"/>
  <c r="K1812" i="1" s="1"/>
  <c r="J1808" i="1"/>
  <c r="K1808" i="1" s="1"/>
  <c r="J1804" i="1"/>
  <c r="K1804" i="1" s="1"/>
  <c r="J1800" i="1"/>
  <c r="K1800" i="1" s="1"/>
  <c r="J1796" i="1"/>
  <c r="K1796" i="1" s="1"/>
  <c r="J1792" i="1"/>
  <c r="K1792" i="1" s="1"/>
  <c r="J1788" i="1"/>
  <c r="K1788" i="1" s="1"/>
  <c r="J1784" i="1"/>
  <c r="K1784" i="1" s="1"/>
  <c r="J1780" i="1"/>
  <c r="K1780" i="1" s="1"/>
  <c r="J1776" i="1"/>
  <c r="K1776" i="1" s="1"/>
  <c r="J1772" i="1"/>
  <c r="K1772" i="1" s="1"/>
  <c r="J1768" i="1"/>
  <c r="K1768" i="1" s="1"/>
  <c r="J1764" i="1"/>
  <c r="K1764" i="1" s="1"/>
  <c r="J1760" i="1"/>
  <c r="K1760" i="1" s="1"/>
  <c r="J1756" i="1"/>
  <c r="K1756" i="1" s="1"/>
  <c r="J1752" i="1"/>
  <c r="K1752" i="1" s="1"/>
  <c r="J1748" i="1"/>
  <c r="K1748" i="1" s="1"/>
  <c r="J1744" i="1"/>
  <c r="K1744" i="1" s="1"/>
  <c r="J1740" i="1"/>
  <c r="K1740" i="1" s="1"/>
  <c r="J1736" i="1"/>
  <c r="K1736" i="1" s="1"/>
  <c r="J1732" i="1"/>
  <c r="K1732" i="1" s="1"/>
  <c r="J1728" i="1"/>
  <c r="K1728" i="1" s="1"/>
  <c r="J1724" i="1"/>
  <c r="K1724" i="1" s="1"/>
  <c r="J1720" i="1"/>
  <c r="K1720" i="1" s="1"/>
  <c r="J1716" i="1"/>
  <c r="K1716" i="1" s="1"/>
  <c r="J1712" i="1"/>
  <c r="K1712" i="1" s="1"/>
  <c r="J1708" i="1"/>
  <c r="K1708" i="1" s="1"/>
  <c r="J1704" i="1"/>
  <c r="K1704" i="1" s="1"/>
  <c r="J1700" i="1"/>
  <c r="K1700" i="1" s="1"/>
  <c r="J1696" i="1"/>
  <c r="K1696" i="1" s="1"/>
  <c r="J1692" i="1"/>
  <c r="K1692" i="1" s="1"/>
  <c r="J1688" i="1"/>
  <c r="K1688" i="1" s="1"/>
  <c r="J1684" i="1"/>
  <c r="K1684" i="1" s="1"/>
  <c r="J1680" i="1"/>
  <c r="K1680" i="1" s="1"/>
  <c r="J1676" i="1"/>
  <c r="K1676" i="1" s="1"/>
  <c r="J1672" i="1"/>
  <c r="K1672" i="1" s="1"/>
  <c r="J1668" i="1"/>
  <c r="K1668" i="1" s="1"/>
  <c r="J1664" i="1"/>
  <c r="K1664" i="1" s="1"/>
  <c r="J1660" i="1"/>
  <c r="K1660" i="1" s="1"/>
  <c r="J1656" i="1"/>
  <c r="K1656" i="1" s="1"/>
  <c r="J1652" i="1"/>
  <c r="K1652" i="1" s="1"/>
  <c r="J1648" i="1"/>
  <c r="K1648" i="1" s="1"/>
  <c r="J1644" i="1"/>
  <c r="K1644" i="1" s="1"/>
  <c r="J1640" i="1"/>
  <c r="K1640" i="1" s="1"/>
  <c r="J1636" i="1"/>
  <c r="K1636" i="1" s="1"/>
  <c r="J1632" i="1"/>
  <c r="K1632" i="1" s="1"/>
  <c r="J1628" i="1"/>
  <c r="K1628" i="1" s="1"/>
  <c r="J1624" i="1"/>
  <c r="K1624" i="1" s="1"/>
  <c r="J1620" i="1"/>
  <c r="K1620" i="1" s="1"/>
  <c r="J1616" i="1"/>
  <c r="K1616" i="1" s="1"/>
  <c r="J1612" i="1"/>
  <c r="K1612" i="1" s="1"/>
  <c r="J1608" i="1"/>
  <c r="K1608" i="1" s="1"/>
  <c r="J1604" i="1"/>
  <c r="K1604" i="1" s="1"/>
  <c r="J1600" i="1"/>
  <c r="K1600" i="1" s="1"/>
  <c r="J1596" i="1"/>
  <c r="K1596" i="1" s="1"/>
  <c r="J1592" i="1"/>
  <c r="K1592" i="1" s="1"/>
  <c r="J1588" i="1"/>
  <c r="K1588" i="1" s="1"/>
  <c r="J1584" i="1"/>
  <c r="K1584" i="1" s="1"/>
  <c r="J1580" i="1"/>
  <c r="K1580" i="1" s="1"/>
  <c r="J1576" i="1"/>
  <c r="K1576" i="1" s="1"/>
  <c r="J1572" i="1"/>
  <c r="K1572" i="1" s="1"/>
  <c r="J1568" i="1"/>
  <c r="K1568" i="1" s="1"/>
  <c r="J1564" i="1"/>
  <c r="K1564" i="1" s="1"/>
  <c r="J1560" i="1"/>
  <c r="K1560" i="1" s="1"/>
  <c r="J1556" i="1"/>
  <c r="K1556" i="1" s="1"/>
  <c r="J1552" i="1"/>
  <c r="K1552" i="1" s="1"/>
  <c r="J1548" i="1"/>
  <c r="K1548" i="1" s="1"/>
  <c r="J1544" i="1"/>
  <c r="K1544" i="1" s="1"/>
  <c r="J1540" i="1"/>
  <c r="K1540" i="1" s="1"/>
  <c r="J1536" i="1"/>
  <c r="K1536" i="1" s="1"/>
  <c r="J1532" i="1"/>
  <c r="K1532" i="1" s="1"/>
  <c r="J1528" i="1"/>
  <c r="K1528" i="1" s="1"/>
  <c r="J1524" i="1"/>
  <c r="K1524" i="1" s="1"/>
  <c r="J1520" i="1"/>
  <c r="K1520" i="1" s="1"/>
  <c r="J1516" i="1"/>
  <c r="K1516" i="1" s="1"/>
  <c r="J1512" i="1"/>
  <c r="K1512" i="1" s="1"/>
  <c r="J1508" i="1"/>
  <c r="K1508" i="1" s="1"/>
  <c r="J6" i="1"/>
  <c r="K6" i="1" s="1"/>
  <c r="J10" i="1"/>
  <c r="K10" i="1" s="1"/>
  <c r="J4" i="1"/>
  <c r="K4" i="1" s="1"/>
  <c r="J8" i="1"/>
  <c r="K8" i="1" s="1"/>
  <c r="J12" i="1"/>
  <c r="K12" i="1" s="1"/>
  <c r="J7" i="1"/>
  <c r="K7" i="1" s="1"/>
  <c r="J9" i="1"/>
  <c r="K9" i="1" s="1"/>
  <c r="J3" i="1"/>
  <c r="K3" i="1" s="1"/>
  <c r="L3" i="1" s="1"/>
  <c r="M3" i="1" s="1"/>
  <c r="J5" i="1"/>
  <c r="K5" i="1" s="1"/>
  <c r="J11" i="1"/>
  <c r="K11" i="1" s="1"/>
  <c r="J2813" i="1"/>
  <c r="K2813" i="1" s="1"/>
  <c r="J2793" i="1"/>
  <c r="K2793" i="1" s="1"/>
  <c r="J2781" i="1"/>
  <c r="K2781" i="1" s="1"/>
  <c r="J2753" i="1"/>
  <c r="K2753" i="1" s="1"/>
  <c r="J2741" i="1"/>
  <c r="K2741" i="1" s="1"/>
  <c r="J2693" i="1"/>
  <c r="K2693" i="1" s="1"/>
  <c r="J2681" i="1"/>
  <c r="K2681" i="1" s="1"/>
  <c r="J2673" i="1"/>
  <c r="K2673" i="1" s="1"/>
  <c r="J2633" i="1"/>
  <c r="K2633" i="1" s="1"/>
  <c r="J2617" i="1"/>
  <c r="K2617" i="1" s="1"/>
  <c r="J2609" i="1"/>
  <c r="K2609" i="1" s="1"/>
  <c r="J2577" i="1"/>
  <c r="K2577" i="1" s="1"/>
  <c r="J2529" i="1"/>
  <c r="K2529" i="1" s="1"/>
  <c r="J2521" i="1"/>
  <c r="K2521" i="1" s="1"/>
  <c r="J2517" i="1"/>
  <c r="K2517" i="1" s="1"/>
  <c r="J2513" i="1"/>
  <c r="K2513" i="1" s="1"/>
  <c r="J2505" i="1"/>
  <c r="K2505" i="1" s="1"/>
  <c r="J2501" i="1"/>
  <c r="K2501" i="1" s="1"/>
  <c r="J2497" i="1"/>
  <c r="K2497" i="1" s="1"/>
  <c r="J2489" i="1"/>
  <c r="K2489" i="1" s="1"/>
  <c r="J2485" i="1"/>
  <c r="K2485" i="1" s="1"/>
  <c r="J2481" i="1"/>
  <c r="K2481" i="1" s="1"/>
  <c r="J2473" i="1"/>
  <c r="K2473" i="1" s="1"/>
  <c r="J2469" i="1"/>
  <c r="K2469" i="1" s="1"/>
  <c r="J2465" i="1"/>
  <c r="K2465" i="1" s="1"/>
  <c r="J2457" i="1"/>
  <c r="K2457" i="1" s="1"/>
  <c r="J2453" i="1"/>
  <c r="K2453" i="1" s="1"/>
  <c r="J2449" i="1"/>
  <c r="K2449" i="1" s="1"/>
  <c r="J2441" i="1"/>
  <c r="K2441" i="1" s="1"/>
  <c r="J2437" i="1"/>
  <c r="K2437" i="1" s="1"/>
  <c r="J2433" i="1"/>
  <c r="K2433" i="1" s="1"/>
  <c r="J2425" i="1"/>
  <c r="K2425" i="1" s="1"/>
  <c r="J2421" i="1"/>
  <c r="K2421" i="1" s="1"/>
  <c r="J2417" i="1"/>
  <c r="K2417" i="1" s="1"/>
  <c r="J2409" i="1"/>
  <c r="K2409" i="1" s="1"/>
  <c r="J2405" i="1"/>
  <c r="K2405" i="1" s="1"/>
  <c r="J2401" i="1"/>
  <c r="K2401" i="1" s="1"/>
  <c r="J2393" i="1"/>
  <c r="K2393" i="1" s="1"/>
  <c r="J2389" i="1"/>
  <c r="K2389" i="1" s="1"/>
  <c r="J2385" i="1"/>
  <c r="K2385" i="1" s="1"/>
  <c r="J2381" i="1"/>
  <c r="K2381" i="1" s="1"/>
  <c r="J2373" i="1"/>
  <c r="K2373" i="1" s="1"/>
  <c r="J2369" i="1"/>
  <c r="K2369" i="1" s="1"/>
  <c r="J2365" i="1"/>
  <c r="K2365" i="1" s="1"/>
  <c r="J2361" i="1"/>
  <c r="K2361" i="1" s="1"/>
  <c r="J2357" i="1"/>
  <c r="K2357" i="1" s="1"/>
  <c r="J2353" i="1"/>
  <c r="K2353" i="1" s="1"/>
  <c r="J2349" i="1"/>
  <c r="K2349" i="1" s="1"/>
  <c r="J2345" i="1"/>
  <c r="K2345" i="1" s="1"/>
  <c r="J2341" i="1"/>
  <c r="K2341" i="1" s="1"/>
  <c r="J2337" i="1"/>
  <c r="K2337" i="1" s="1"/>
  <c r="J2333" i="1"/>
  <c r="K2333" i="1" s="1"/>
  <c r="J2329" i="1"/>
  <c r="K2329" i="1" s="1"/>
  <c r="J2325" i="1"/>
  <c r="K2325" i="1" s="1"/>
  <c r="J2321" i="1"/>
  <c r="K2321" i="1" s="1"/>
  <c r="J2317" i="1"/>
  <c r="K2317" i="1" s="1"/>
  <c r="J2313" i="1"/>
  <c r="K2313" i="1" s="1"/>
  <c r="J2309" i="1"/>
  <c r="K2309" i="1" s="1"/>
  <c r="J2305" i="1"/>
  <c r="K2305" i="1" s="1"/>
  <c r="J2301" i="1"/>
  <c r="K2301" i="1" s="1"/>
  <c r="J2297" i="1"/>
  <c r="K2297" i="1" s="1"/>
  <c r="J2293" i="1"/>
  <c r="K2293" i="1" s="1"/>
  <c r="J2289" i="1"/>
  <c r="K2289" i="1" s="1"/>
  <c r="J2285" i="1"/>
  <c r="K2285" i="1" s="1"/>
  <c r="J2281" i="1"/>
  <c r="K2281" i="1" s="1"/>
  <c r="J2277" i="1"/>
  <c r="K2277" i="1" s="1"/>
  <c r="J2273" i="1"/>
  <c r="K2273" i="1" s="1"/>
  <c r="J2269" i="1"/>
  <c r="K2269" i="1" s="1"/>
  <c r="J2265" i="1"/>
  <c r="K2265" i="1" s="1"/>
  <c r="J2261" i="1"/>
  <c r="K2261" i="1" s="1"/>
  <c r="J2257" i="1"/>
  <c r="K2257" i="1" s="1"/>
  <c r="J2253" i="1"/>
  <c r="K2253" i="1" s="1"/>
  <c r="J2249" i="1"/>
  <c r="K2249" i="1" s="1"/>
  <c r="J2245" i="1"/>
  <c r="K2245" i="1" s="1"/>
  <c r="J2241" i="1"/>
  <c r="K2241" i="1" s="1"/>
  <c r="J2237" i="1"/>
  <c r="K2237" i="1" s="1"/>
  <c r="J2233" i="1"/>
  <c r="K2233" i="1" s="1"/>
  <c r="J2229" i="1"/>
  <c r="K2229" i="1" s="1"/>
  <c r="J2225" i="1"/>
  <c r="K2225" i="1" s="1"/>
  <c r="J2221" i="1"/>
  <c r="K2221" i="1" s="1"/>
  <c r="J2217" i="1"/>
  <c r="K2217" i="1" s="1"/>
  <c r="J2213" i="1"/>
  <c r="K2213" i="1" s="1"/>
  <c r="J2209" i="1"/>
  <c r="K2209" i="1" s="1"/>
  <c r="J2205" i="1"/>
  <c r="K2205" i="1" s="1"/>
  <c r="J2201" i="1"/>
  <c r="K2201" i="1" s="1"/>
  <c r="J2197" i="1"/>
  <c r="K2197" i="1" s="1"/>
  <c r="J2193" i="1"/>
  <c r="K2193" i="1" s="1"/>
  <c r="J2189" i="1"/>
  <c r="K2189" i="1" s="1"/>
  <c r="J2185" i="1"/>
  <c r="K2185" i="1" s="1"/>
  <c r="J2181" i="1"/>
  <c r="K2181" i="1" s="1"/>
  <c r="J2177" i="1"/>
  <c r="K2177" i="1" s="1"/>
  <c r="J2173" i="1"/>
  <c r="K2173" i="1" s="1"/>
  <c r="J2169" i="1"/>
  <c r="K2169" i="1" s="1"/>
  <c r="J2165" i="1"/>
  <c r="K2165" i="1" s="1"/>
  <c r="J2161" i="1"/>
  <c r="K2161" i="1" s="1"/>
  <c r="J2157" i="1"/>
  <c r="K2157" i="1" s="1"/>
  <c r="J2153" i="1"/>
  <c r="K2153" i="1" s="1"/>
  <c r="J2149" i="1"/>
  <c r="K2149" i="1" s="1"/>
  <c r="J2145" i="1"/>
  <c r="K2145" i="1" s="1"/>
  <c r="J2141" i="1"/>
  <c r="K2141" i="1" s="1"/>
  <c r="J2137" i="1"/>
  <c r="K2137" i="1" s="1"/>
  <c r="J2133" i="1"/>
  <c r="K2133" i="1" s="1"/>
  <c r="J2129" i="1"/>
  <c r="K2129" i="1" s="1"/>
  <c r="J2125" i="1"/>
  <c r="K2125" i="1" s="1"/>
  <c r="J2121" i="1"/>
  <c r="K2121" i="1" s="1"/>
  <c r="J2117" i="1"/>
  <c r="K2117" i="1" s="1"/>
  <c r="J2113" i="1"/>
  <c r="K2113" i="1" s="1"/>
  <c r="J2109" i="1"/>
  <c r="K2109" i="1" s="1"/>
  <c r="J2105" i="1"/>
  <c r="K2105" i="1" s="1"/>
  <c r="J2101" i="1"/>
  <c r="K2101" i="1" s="1"/>
  <c r="J2097" i="1"/>
  <c r="K2097" i="1" s="1"/>
  <c r="J2093" i="1"/>
  <c r="K2093" i="1" s="1"/>
  <c r="J2089" i="1"/>
  <c r="K2089" i="1" s="1"/>
  <c r="J2085" i="1"/>
  <c r="K2085" i="1" s="1"/>
  <c r="J2081" i="1"/>
  <c r="K2081" i="1" s="1"/>
  <c r="J2077" i="1"/>
  <c r="K2077" i="1" s="1"/>
  <c r="J2073" i="1"/>
  <c r="K2073" i="1" s="1"/>
  <c r="J2069" i="1"/>
  <c r="K2069" i="1" s="1"/>
  <c r="J2065" i="1"/>
  <c r="K2065" i="1" s="1"/>
  <c r="J2061" i="1"/>
  <c r="K2061" i="1" s="1"/>
  <c r="J2057" i="1"/>
  <c r="K2057" i="1" s="1"/>
  <c r="J2053" i="1"/>
  <c r="K2053" i="1" s="1"/>
  <c r="J2049" i="1"/>
  <c r="K2049" i="1" s="1"/>
  <c r="J2045" i="1"/>
  <c r="K2045" i="1" s="1"/>
  <c r="J2041" i="1"/>
  <c r="K2041" i="1" s="1"/>
  <c r="J2037" i="1"/>
  <c r="K2037" i="1" s="1"/>
  <c r="J2033" i="1"/>
  <c r="K2033" i="1" s="1"/>
  <c r="J2029" i="1"/>
  <c r="K2029" i="1" s="1"/>
  <c r="J2025" i="1"/>
  <c r="K2025" i="1" s="1"/>
  <c r="J2021" i="1"/>
  <c r="K2021" i="1" s="1"/>
  <c r="J2017" i="1"/>
  <c r="K2017" i="1" s="1"/>
  <c r="J2013" i="1"/>
  <c r="K2013" i="1" s="1"/>
  <c r="J2009" i="1"/>
  <c r="K2009" i="1" s="1"/>
  <c r="J2005" i="1"/>
  <c r="K2005" i="1" s="1"/>
  <c r="J2001" i="1"/>
  <c r="K2001" i="1" s="1"/>
  <c r="J1997" i="1"/>
  <c r="K1997" i="1" s="1"/>
  <c r="J1993" i="1"/>
  <c r="K1993" i="1" s="1"/>
  <c r="J1989" i="1"/>
  <c r="K1989" i="1" s="1"/>
  <c r="J1985" i="1"/>
  <c r="K1985" i="1" s="1"/>
  <c r="J1981" i="1"/>
  <c r="K1981" i="1" s="1"/>
  <c r="J1977" i="1"/>
  <c r="K1977" i="1" s="1"/>
  <c r="J1973" i="1"/>
  <c r="K1973" i="1" s="1"/>
  <c r="J1969" i="1"/>
  <c r="K1969" i="1" s="1"/>
  <c r="J1965" i="1"/>
  <c r="K1965" i="1" s="1"/>
  <c r="J1961" i="1"/>
  <c r="K1961" i="1" s="1"/>
  <c r="J1957" i="1"/>
  <c r="K1957" i="1" s="1"/>
  <c r="J1953" i="1"/>
  <c r="K1953" i="1" s="1"/>
  <c r="J1949" i="1"/>
  <c r="K1949" i="1" s="1"/>
  <c r="J1945" i="1"/>
  <c r="K1945" i="1" s="1"/>
  <c r="J1941" i="1"/>
  <c r="K1941" i="1" s="1"/>
  <c r="J1937" i="1"/>
  <c r="K1937" i="1" s="1"/>
  <c r="J1933" i="1"/>
  <c r="K1933" i="1" s="1"/>
  <c r="J1929" i="1"/>
  <c r="K1929" i="1" s="1"/>
  <c r="J1925" i="1"/>
  <c r="K1925" i="1" s="1"/>
  <c r="J1921" i="1"/>
  <c r="K1921" i="1" s="1"/>
  <c r="J1917" i="1"/>
  <c r="K1917" i="1" s="1"/>
  <c r="J1913" i="1"/>
  <c r="K1913" i="1" s="1"/>
  <c r="J1909" i="1"/>
  <c r="K1909" i="1" s="1"/>
  <c r="J1905" i="1"/>
  <c r="K1905" i="1" s="1"/>
  <c r="J1901" i="1"/>
  <c r="K1901" i="1" s="1"/>
  <c r="J1897" i="1"/>
  <c r="K1897" i="1" s="1"/>
  <c r="J1504" i="1"/>
  <c r="K1504" i="1" s="1"/>
  <c r="J1500" i="1"/>
  <c r="K1500" i="1" s="1"/>
  <c r="J1496" i="1"/>
  <c r="K1496" i="1" s="1"/>
  <c r="J1492" i="1"/>
  <c r="K1492" i="1" s="1"/>
  <c r="J1488" i="1"/>
  <c r="K1488" i="1" s="1"/>
  <c r="J1484" i="1"/>
  <c r="K1484" i="1" s="1"/>
  <c r="J1480" i="1"/>
  <c r="K1480" i="1" s="1"/>
  <c r="J1472" i="1"/>
  <c r="K1472" i="1" s="1"/>
  <c r="J1468" i="1"/>
  <c r="K1468" i="1" s="1"/>
  <c r="J1464" i="1"/>
  <c r="K1464" i="1" s="1"/>
  <c r="J1460" i="1"/>
  <c r="K1460" i="1" s="1"/>
  <c r="J1456" i="1"/>
  <c r="K1456" i="1" s="1"/>
  <c r="J1452" i="1"/>
  <c r="K1452" i="1" s="1"/>
  <c r="J1448" i="1"/>
  <c r="K1448" i="1" s="1"/>
  <c r="J1444" i="1"/>
  <c r="K1444" i="1" s="1"/>
  <c r="J1440" i="1"/>
  <c r="K1440" i="1" s="1"/>
  <c r="J1436" i="1"/>
  <c r="K1436" i="1" s="1"/>
  <c r="J1432" i="1"/>
  <c r="K1432" i="1" s="1"/>
  <c r="J1428" i="1"/>
  <c r="K1428" i="1" s="1"/>
  <c r="J1424" i="1"/>
  <c r="K1424" i="1" s="1"/>
  <c r="J1420" i="1"/>
  <c r="K1420" i="1" s="1"/>
  <c r="J1416" i="1"/>
  <c r="K1416" i="1" s="1"/>
  <c r="J1412" i="1"/>
  <c r="K1412" i="1" s="1"/>
  <c r="J1408" i="1"/>
  <c r="K1408" i="1" s="1"/>
  <c r="J1404" i="1"/>
  <c r="K1404" i="1" s="1"/>
  <c r="J1400" i="1"/>
  <c r="K1400" i="1" s="1"/>
  <c r="J1396" i="1"/>
  <c r="K1396" i="1" s="1"/>
  <c r="J1392" i="1"/>
  <c r="K1392" i="1" s="1"/>
  <c r="J1388" i="1"/>
  <c r="K1388" i="1" s="1"/>
  <c r="J1384" i="1"/>
  <c r="K1384" i="1" s="1"/>
  <c r="J1380" i="1"/>
  <c r="K1380" i="1" s="1"/>
  <c r="J1376" i="1"/>
  <c r="K1376" i="1" s="1"/>
  <c r="J1372" i="1"/>
  <c r="K1372" i="1" s="1"/>
  <c r="J1368" i="1"/>
  <c r="K1368" i="1" s="1"/>
  <c r="J1364" i="1"/>
  <c r="K1364" i="1" s="1"/>
  <c r="J1360" i="1"/>
  <c r="K1360" i="1" s="1"/>
  <c r="J1356" i="1"/>
  <c r="K1356" i="1" s="1"/>
  <c r="J1352" i="1"/>
  <c r="K1352" i="1" s="1"/>
  <c r="J1348" i="1"/>
  <c r="K1348" i="1" s="1"/>
  <c r="J1344" i="1"/>
  <c r="K1344" i="1" s="1"/>
  <c r="J1340" i="1"/>
  <c r="K1340" i="1" s="1"/>
  <c r="J1336" i="1"/>
  <c r="K1336" i="1" s="1"/>
  <c r="J1332" i="1"/>
  <c r="K1332" i="1" s="1"/>
  <c r="J1328" i="1"/>
  <c r="K1328" i="1" s="1"/>
  <c r="J1324" i="1"/>
  <c r="K1324" i="1" s="1"/>
  <c r="J1320" i="1"/>
  <c r="K1320" i="1" s="1"/>
  <c r="J1316" i="1"/>
  <c r="K1316" i="1" s="1"/>
  <c r="J1312" i="1"/>
  <c r="K1312" i="1" s="1"/>
  <c r="J1308" i="1"/>
  <c r="K1308" i="1" s="1"/>
  <c r="J1304" i="1"/>
  <c r="K1304" i="1" s="1"/>
  <c r="J1300" i="1"/>
  <c r="K1300" i="1" s="1"/>
  <c r="J1296" i="1"/>
  <c r="K1296" i="1" s="1"/>
  <c r="J1292" i="1"/>
  <c r="K1292" i="1" s="1"/>
  <c r="J1288" i="1"/>
  <c r="K1288" i="1" s="1"/>
  <c r="J1284" i="1"/>
  <c r="K1284" i="1" s="1"/>
  <c r="J1280" i="1"/>
  <c r="K1280" i="1" s="1"/>
  <c r="J1276" i="1"/>
  <c r="K1276" i="1" s="1"/>
  <c r="J1272" i="1"/>
  <c r="K1272" i="1" s="1"/>
  <c r="J1268" i="1"/>
  <c r="K1268" i="1" s="1"/>
  <c r="J1264" i="1"/>
  <c r="K1264" i="1" s="1"/>
  <c r="J1260" i="1"/>
  <c r="K1260" i="1" s="1"/>
  <c r="J1256" i="1"/>
  <c r="K1256" i="1" s="1"/>
  <c r="J1252" i="1"/>
  <c r="K1252" i="1" s="1"/>
  <c r="J1248" i="1"/>
  <c r="K1248" i="1" s="1"/>
  <c r="J1244" i="1"/>
  <c r="K1244" i="1" s="1"/>
  <c r="J1240" i="1"/>
  <c r="K1240" i="1" s="1"/>
  <c r="J1236" i="1"/>
  <c r="K1236" i="1" s="1"/>
  <c r="J1232" i="1"/>
  <c r="K1232" i="1" s="1"/>
  <c r="J1228" i="1"/>
  <c r="K1228" i="1" s="1"/>
  <c r="J1224" i="1"/>
  <c r="K1224" i="1" s="1"/>
  <c r="J1220" i="1"/>
  <c r="K1220" i="1" s="1"/>
  <c r="J1216" i="1"/>
  <c r="K1216" i="1" s="1"/>
  <c r="J1212" i="1"/>
  <c r="K1212" i="1" s="1"/>
  <c r="J1208" i="1"/>
  <c r="K1208" i="1" s="1"/>
  <c r="J2891" i="1"/>
  <c r="K2891" i="1" s="1"/>
  <c r="J2887" i="1"/>
  <c r="K2887" i="1" s="1"/>
  <c r="J2879" i="1"/>
  <c r="K2879" i="1" s="1"/>
  <c r="J2875" i="1"/>
  <c r="K2875" i="1" s="1"/>
  <c r="J2871" i="1"/>
  <c r="K2871" i="1" s="1"/>
  <c r="J2863" i="1"/>
  <c r="K2863" i="1" s="1"/>
  <c r="J2859" i="1"/>
  <c r="K2859" i="1" s="1"/>
  <c r="J2855" i="1"/>
  <c r="K2855" i="1" s="1"/>
  <c r="J2847" i="1"/>
  <c r="K2847" i="1" s="1"/>
  <c r="J2843" i="1"/>
  <c r="K2843" i="1" s="1"/>
  <c r="J2839" i="1"/>
  <c r="K2839" i="1" s="1"/>
  <c r="J2831" i="1"/>
  <c r="K2831" i="1" s="1"/>
  <c r="J2827" i="1"/>
  <c r="K2827" i="1" s="1"/>
  <c r="J2823" i="1"/>
  <c r="K2823" i="1" s="1"/>
  <c r="J2815" i="1"/>
  <c r="K2815" i="1" s="1"/>
  <c r="J2811" i="1"/>
  <c r="K2811" i="1" s="1"/>
  <c r="J2807" i="1"/>
  <c r="K2807" i="1" s="1"/>
  <c r="J2799" i="1"/>
  <c r="K2799" i="1" s="1"/>
  <c r="J2795" i="1"/>
  <c r="K2795" i="1" s="1"/>
  <c r="J2791" i="1"/>
  <c r="K2791" i="1" s="1"/>
  <c r="J2783" i="1"/>
  <c r="K2783" i="1" s="1"/>
  <c r="J2779" i="1"/>
  <c r="K2779" i="1" s="1"/>
  <c r="J2775" i="1"/>
  <c r="K2775" i="1" s="1"/>
  <c r="J2767" i="1"/>
  <c r="K2767" i="1" s="1"/>
  <c r="J2763" i="1"/>
  <c r="K2763" i="1" s="1"/>
  <c r="J2759" i="1"/>
  <c r="K2759" i="1" s="1"/>
  <c r="J2751" i="1"/>
  <c r="K2751" i="1" s="1"/>
  <c r="J2747" i="1"/>
  <c r="K2747" i="1" s="1"/>
  <c r="J2743" i="1"/>
  <c r="K2743" i="1" s="1"/>
  <c r="J2735" i="1"/>
  <c r="K2735" i="1" s="1"/>
  <c r="J2731" i="1"/>
  <c r="K2731" i="1" s="1"/>
  <c r="J2727" i="1"/>
  <c r="K2727" i="1" s="1"/>
  <c r="J2719" i="1"/>
  <c r="K2719" i="1" s="1"/>
  <c r="J2715" i="1"/>
  <c r="K2715" i="1" s="1"/>
  <c r="J2711" i="1"/>
  <c r="K2711" i="1" s="1"/>
  <c r="J2703" i="1"/>
  <c r="K2703" i="1" s="1"/>
  <c r="J2699" i="1"/>
  <c r="K2699" i="1" s="1"/>
  <c r="J2695" i="1"/>
  <c r="K2695" i="1" s="1"/>
  <c r="J2687" i="1"/>
  <c r="K2687" i="1" s="1"/>
  <c r="J2683" i="1"/>
  <c r="K2683" i="1" s="1"/>
  <c r="J2679" i="1"/>
  <c r="K2679" i="1" s="1"/>
  <c r="J2671" i="1"/>
  <c r="K2671" i="1" s="1"/>
  <c r="J2667" i="1"/>
  <c r="K2667" i="1" s="1"/>
  <c r="J2663" i="1"/>
  <c r="K2663" i="1" s="1"/>
  <c r="J2655" i="1"/>
  <c r="K2655" i="1" s="1"/>
  <c r="J2651" i="1"/>
  <c r="K2651" i="1" s="1"/>
  <c r="J2647" i="1"/>
  <c r="K2647" i="1" s="1"/>
  <c r="J2639" i="1"/>
  <c r="K2639" i="1" s="1"/>
  <c r="J2635" i="1"/>
  <c r="K2635" i="1" s="1"/>
  <c r="J2631" i="1"/>
  <c r="K2631" i="1" s="1"/>
  <c r="J2623" i="1"/>
  <c r="K2623" i="1" s="1"/>
  <c r="J2619" i="1"/>
  <c r="K2619" i="1" s="1"/>
  <c r="J2615" i="1"/>
  <c r="K2615" i="1" s="1"/>
  <c r="J2607" i="1"/>
  <c r="K2607" i="1" s="1"/>
  <c r="J2603" i="1"/>
  <c r="K2603" i="1" s="1"/>
  <c r="J2599" i="1"/>
  <c r="K2599" i="1" s="1"/>
  <c r="J2591" i="1"/>
  <c r="K2591" i="1" s="1"/>
  <c r="J2587" i="1"/>
  <c r="K2587" i="1" s="1"/>
  <c r="J2583" i="1"/>
  <c r="K2583" i="1" s="1"/>
  <c r="J2575" i="1"/>
  <c r="K2575" i="1" s="1"/>
  <c r="J2571" i="1"/>
  <c r="K2571" i="1" s="1"/>
  <c r="J2567" i="1"/>
  <c r="K2567" i="1" s="1"/>
  <c r="J2559" i="1"/>
  <c r="K2559" i="1" s="1"/>
  <c r="J2555" i="1"/>
  <c r="K2555" i="1" s="1"/>
  <c r="J2551" i="1"/>
  <c r="K2551" i="1" s="1"/>
  <c r="J2543" i="1"/>
  <c r="K2543" i="1" s="1"/>
  <c r="J2539" i="1"/>
  <c r="K2539" i="1" s="1"/>
  <c r="J2535" i="1"/>
  <c r="K2535" i="1" s="1"/>
  <c r="J2527" i="1"/>
  <c r="K2527" i="1" s="1"/>
  <c r="J2523" i="1"/>
  <c r="K2523" i="1" s="1"/>
  <c r="J2519" i="1"/>
  <c r="K2519" i="1" s="1"/>
  <c r="J2511" i="1"/>
  <c r="K2511" i="1" s="1"/>
  <c r="J2507" i="1"/>
  <c r="K2507" i="1" s="1"/>
  <c r="J2503" i="1"/>
  <c r="K2503" i="1" s="1"/>
  <c r="J2495" i="1"/>
  <c r="K2495" i="1" s="1"/>
  <c r="J2491" i="1"/>
  <c r="K2491" i="1" s="1"/>
  <c r="J2487" i="1"/>
  <c r="K2487" i="1" s="1"/>
  <c r="J2479" i="1"/>
  <c r="K2479" i="1" s="1"/>
  <c r="J2475" i="1"/>
  <c r="K2475" i="1" s="1"/>
  <c r="J2471" i="1"/>
  <c r="K2471" i="1" s="1"/>
  <c r="J2463" i="1"/>
  <c r="K2463" i="1" s="1"/>
  <c r="J2459" i="1"/>
  <c r="K2459" i="1" s="1"/>
  <c r="J2455" i="1"/>
  <c r="K2455" i="1" s="1"/>
  <c r="J2447" i="1"/>
  <c r="K2447" i="1" s="1"/>
  <c r="J2443" i="1"/>
  <c r="K2443" i="1" s="1"/>
  <c r="J2439" i="1"/>
  <c r="K2439" i="1" s="1"/>
  <c r="J2431" i="1"/>
  <c r="K2431" i="1" s="1"/>
  <c r="J2427" i="1"/>
  <c r="K2427" i="1" s="1"/>
  <c r="J2423" i="1"/>
  <c r="K2423" i="1" s="1"/>
  <c r="J2415" i="1"/>
  <c r="K2415" i="1" s="1"/>
  <c r="J2411" i="1"/>
  <c r="K2411" i="1" s="1"/>
  <c r="J2407" i="1"/>
  <c r="K2407" i="1" s="1"/>
  <c r="J2399" i="1"/>
  <c r="K2399" i="1" s="1"/>
  <c r="J2395" i="1"/>
  <c r="K2395" i="1" s="1"/>
  <c r="J2391" i="1"/>
  <c r="K2391" i="1" s="1"/>
  <c r="J2387" i="1"/>
  <c r="K2387" i="1" s="1"/>
  <c r="J2383" i="1"/>
  <c r="K2383" i="1" s="1"/>
  <c r="J2379" i="1"/>
  <c r="K2379" i="1" s="1"/>
  <c r="J2375" i="1"/>
  <c r="K2375" i="1" s="1"/>
  <c r="J2371" i="1"/>
  <c r="K2371" i="1" s="1"/>
  <c r="J2367" i="1"/>
  <c r="K2367" i="1" s="1"/>
  <c r="J2363" i="1"/>
  <c r="K2363" i="1" s="1"/>
  <c r="J2359" i="1"/>
  <c r="K2359" i="1" s="1"/>
  <c r="J2351" i="1"/>
  <c r="K2351" i="1" s="1"/>
  <c r="J2347" i="1"/>
  <c r="K2347" i="1" s="1"/>
  <c r="J2343" i="1"/>
  <c r="K2343" i="1" s="1"/>
  <c r="J2339" i="1"/>
  <c r="K2339" i="1" s="1"/>
  <c r="J2335" i="1"/>
  <c r="K2335" i="1" s="1"/>
  <c r="J2331" i="1"/>
  <c r="K2331" i="1" s="1"/>
  <c r="J2327" i="1"/>
  <c r="K2327" i="1" s="1"/>
  <c r="J2323" i="1"/>
  <c r="K2323" i="1" s="1"/>
  <c r="J2319" i="1"/>
  <c r="K2319" i="1" s="1"/>
  <c r="J2311" i="1"/>
  <c r="K2311" i="1" s="1"/>
  <c r="J2307" i="1"/>
  <c r="K2307" i="1" s="1"/>
  <c r="J2303" i="1"/>
  <c r="K2303" i="1" s="1"/>
  <c r="J2299" i="1"/>
  <c r="K2299" i="1" s="1"/>
  <c r="J2295" i="1"/>
  <c r="K2295" i="1" s="1"/>
  <c r="J2287" i="1"/>
  <c r="K2287" i="1" s="1"/>
  <c r="J2283" i="1"/>
  <c r="K2283" i="1" s="1"/>
  <c r="J2279" i="1"/>
  <c r="K2279" i="1" s="1"/>
  <c r="J2275" i="1"/>
  <c r="K2275" i="1" s="1"/>
  <c r="J2271" i="1"/>
  <c r="K2271" i="1" s="1"/>
  <c r="J2267" i="1"/>
  <c r="K2267" i="1" s="1"/>
  <c r="J2263" i="1"/>
  <c r="K2263" i="1" s="1"/>
  <c r="J2259" i="1"/>
  <c r="K2259" i="1" s="1"/>
  <c r="J2255" i="1"/>
  <c r="K2255" i="1" s="1"/>
  <c r="J2247" i="1"/>
  <c r="K2247" i="1" s="1"/>
  <c r="J2243" i="1"/>
  <c r="K2243" i="1" s="1"/>
  <c r="J2239" i="1"/>
  <c r="K2239" i="1" s="1"/>
  <c r="J2235" i="1"/>
  <c r="K2235" i="1" s="1"/>
  <c r="J2231" i="1"/>
  <c r="K2231" i="1" s="1"/>
  <c r="J2223" i="1"/>
  <c r="K2223" i="1" s="1"/>
  <c r="J2219" i="1"/>
  <c r="K2219" i="1" s="1"/>
  <c r="J2215" i="1"/>
  <c r="K2215" i="1" s="1"/>
  <c r="J2211" i="1"/>
  <c r="K2211" i="1" s="1"/>
  <c r="J2207" i="1"/>
  <c r="K2207" i="1" s="1"/>
  <c r="J2203" i="1"/>
  <c r="K2203" i="1" s="1"/>
  <c r="J2199" i="1"/>
  <c r="K2199" i="1" s="1"/>
  <c r="J2195" i="1"/>
  <c r="K2195" i="1" s="1"/>
  <c r="J2191" i="1"/>
  <c r="K2191" i="1" s="1"/>
  <c r="J2183" i="1"/>
  <c r="K2183" i="1" s="1"/>
  <c r="J2179" i="1"/>
  <c r="K2179" i="1" s="1"/>
  <c r="J2175" i="1"/>
  <c r="K2175" i="1" s="1"/>
  <c r="J2171" i="1"/>
  <c r="K2171" i="1" s="1"/>
  <c r="J2167" i="1"/>
  <c r="K2167" i="1" s="1"/>
  <c r="J2159" i="1"/>
  <c r="K2159" i="1" s="1"/>
  <c r="J2155" i="1"/>
  <c r="K2155" i="1" s="1"/>
  <c r="J2151" i="1"/>
  <c r="K2151" i="1" s="1"/>
  <c r="J2147" i="1"/>
  <c r="K2147" i="1" s="1"/>
  <c r="J2143" i="1"/>
  <c r="K2143" i="1" s="1"/>
  <c r="J2139" i="1"/>
  <c r="K2139" i="1" s="1"/>
  <c r="J2135" i="1"/>
  <c r="K2135" i="1" s="1"/>
  <c r="J2131" i="1"/>
  <c r="K2131" i="1" s="1"/>
  <c r="J2127" i="1"/>
  <c r="K2127" i="1" s="1"/>
  <c r="J2119" i="1"/>
  <c r="K2119" i="1" s="1"/>
  <c r="J2115" i="1"/>
  <c r="K2115" i="1" s="1"/>
  <c r="J2111" i="1"/>
  <c r="K2111" i="1" s="1"/>
  <c r="J2107" i="1"/>
  <c r="K2107" i="1" s="1"/>
  <c r="J2103" i="1"/>
  <c r="K2103" i="1" s="1"/>
  <c r="J2095" i="1"/>
  <c r="K2095" i="1" s="1"/>
  <c r="J2091" i="1"/>
  <c r="K2091" i="1" s="1"/>
  <c r="J2087" i="1"/>
  <c r="K2087" i="1" s="1"/>
  <c r="J2083" i="1"/>
  <c r="K2083" i="1" s="1"/>
  <c r="J2079" i="1"/>
  <c r="K2079" i="1" s="1"/>
  <c r="J2075" i="1"/>
  <c r="K2075" i="1" s="1"/>
  <c r="J2071" i="1"/>
  <c r="K2071" i="1" s="1"/>
  <c r="J2067" i="1"/>
  <c r="K2067" i="1" s="1"/>
  <c r="J2063" i="1"/>
  <c r="K2063" i="1" s="1"/>
  <c r="J2055" i="1"/>
  <c r="K2055" i="1" s="1"/>
  <c r="J2051" i="1"/>
  <c r="K2051" i="1" s="1"/>
  <c r="J2047" i="1"/>
  <c r="K2047" i="1" s="1"/>
  <c r="J2043" i="1"/>
  <c r="K2043" i="1" s="1"/>
  <c r="J2039" i="1"/>
  <c r="K2039" i="1" s="1"/>
  <c r="J2031" i="1"/>
  <c r="K2031" i="1" s="1"/>
  <c r="J2027" i="1"/>
  <c r="K2027" i="1" s="1"/>
  <c r="J2023" i="1"/>
  <c r="K2023" i="1" s="1"/>
  <c r="J2019" i="1"/>
  <c r="K2019" i="1" s="1"/>
  <c r="J2015" i="1"/>
  <c r="K2015" i="1" s="1"/>
  <c r="J2011" i="1"/>
  <c r="K2011" i="1" s="1"/>
  <c r="J2007" i="1"/>
  <c r="K2007" i="1" s="1"/>
  <c r="J2003" i="1"/>
  <c r="K2003" i="1" s="1"/>
  <c r="J1999" i="1"/>
  <c r="K1999" i="1" s="1"/>
  <c r="J1991" i="1"/>
  <c r="K1991" i="1" s="1"/>
  <c r="J1987" i="1"/>
  <c r="K1987" i="1" s="1"/>
  <c r="J1983" i="1"/>
  <c r="K1983" i="1" s="1"/>
  <c r="J1979" i="1"/>
  <c r="K1979" i="1" s="1"/>
  <c r="J1975" i="1"/>
  <c r="K1975" i="1" s="1"/>
  <c r="J1967" i="1"/>
  <c r="K1967" i="1" s="1"/>
  <c r="J1963" i="1"/>
  <c r="K1963" i="1" s="1"/>
  <c r="J1959" i="1"/>
  <c r="K1959" i="1" s="1"/>
  <c r="J1955" i="1"/>
  <c r="K1955" i="1" s="1"/>
  <c r="J1951" i="1"/>
  <c r="K1951" i="1" s="1"/>
  <c r="J1947" i="1"/>
  <c r="K1947" i="1" s="1"/>
  <c r="J1943" i="1"/>
  <c r="K1943" i="1" s="1"/>
  <c r="J1939" i="1"/>
  <c r="K1939" i="1" s="1"/>
  <c r="J1935" i="1"/>
  <c r="K1935" i="1" s="1"/>
  <c r="J1927" i="1"/>
  <c r="K1927" i="1" s="1"/>
  <c r="J1923" i="1"/>
  <c r="K1923" i="1" s="1"/>
  <c r="J1919" i="1"/>
  <c r="K1919" i="1" s="1"/>
  <c r="J1915" i="1"/>
  <c r="K1915" i="1" s="1"/>
  <c r="J1911" i="1"/>
  <c r="K1911" i="1" s="1"/>
  <c r="J1903" i="1"/>
  <c r="K1903" i="1" s="1"/>
  <c r="J1899" i="1"/>
  <c r="K1899" i="1" s="1"/>
  <c r="J1895" i="1"/>
  <c r="K1895" i="1" s="1"/>
  <c r="J1891" i="1"/>
  <c r="K1891" i="1" s="1"/>
  <c r="J1887" i="1"/>
  <c r="K1887" i="1" s="1"/>
  <c r="J1883" i="1"/>
  <c r="K1883" i="1" s="1"/>
  <c r="J1879" i="1"/>
  <c r="K1879" i="1" s="1"/>
  <c r="J1875" i="1"/>
  <c r="K1875" i="1" s="1"/>
  <c r="J1871" i="1"/>
  <c r="K1871" i="1" s="1"/>
  <c r="J1863" i="1"/>
  <c r="K1863" i="1" s="1"/>
  <c r="J1859" i="1"/>
  <c r="K1859" i="1" s="1"/>
  <c r="J1855" i="1"/>
  <c r="K1855" i="1" s="1"/>
  <c r="J1851" i="1"/>
  <c r="K1851" i="1" s="1"/>
  <c r="J1847" i="1"/>
  <c r="K1847" i="1" s="1"/>
  <c r="J1839" i="1"/>
  <c r="K1839" i="1" s="1"/>
  <c r="J1835" i="1"/>
  <c r="K1835" i="1" s="1"/>
  <c r="J1831" i="1"/>
  <c r="K1831" i="1" s="1"/>
  <c r="J1827" i="1"/>
  <c r="K1827" i="1" s="1"/>
  <c r="J1823" i="1"/>
  <c r="K1823" i="1" s="1"/>
  <c r="J1819" i="1"/>
  <c r="K1819" i="1" s="1"/>
  <c r="J1815" i="1"/>
  <c r="K1815" i="1" s="1"/>
  <c r="J1811" i="1"/>
  <c r="K1811" i="1" s="1"/>
  <c r="J1807" i="1"/>
  <c r="K1807" i="1" s="1"/>
  <c r="J1799" i="1"/>
  <c r="K1799" i="1" s="1"/>
  <c r="J1795" i="1"/>
  <c r="K1795" i="1" s="1"/>
  <c r="J1791" i="1"/>
  <c r="K1791" i="1" s="1"/>
  <c r="J1787" i="1"/>
  <c r="K1787" i="1" s="1"/>
  <c r="J1783" i="1"/>
  <c r="K1783" i="1" s="1"/>
  <c r="J1779" i="1"/>
  <c r="K1779" i="1" s="1"/>
  <c r="J1775" i="1"/>
  <c r="K1775" i="1" s="1"/>
  <c r="J1771" i="1"/>
  <c r="K1771" i="1" s="1"/>
  <c r="J1767" i="1"/>
  <c r="K1767" i="1" s="1"/>
  <c r="J1763" i="1"/>
  <c r="K1763" i="1" s="1"/>
  <c r="J1759" i="1"/>
  <c r="K1759" i="1" s="1"/>
  <c r="J1755" i="1"/>
  <c r="K1755" i="1" s="1"/>
  <c r="J1751" i="1"/>
  <c r="K1751" i="1" s="1"/>
  <c r="J1747" i="1"/>
  <c r="K1747" i="1" s="1"/>
  <c r="J1743" i="1"/>
  <c r="K1743" i="1" s="1"/>
  <c r="J1739" i="1"/>
  <c r="K1739" i="1" s="1"/>
  <c r="J1735" i="1"/>
  <c r="K1735" i="1" s="1"/>
  <c r="J1731" i="1"/>
  <c r="K1731" i="1" s="1"/>
  <c r="J1727" i="1"/>
  <c r="K1727" i="1" s="1"/>
  <c r="J1723" i="1"/>
  <c r="K1723" i="1" s="1"/>
  <c r="J1719" i="1"/>
  <c r="K1719" i="1" s="1"/>
  <c r="J1715" i="1"/>
  <c r="K1715" i="1" s="1"/>
  <c r="J1711" i="1"/>
  <c r="K1711" i="1" s="1"/>
  <c r="J1707" i="1"/>
  <c r="K1707" i="1" s="1"/>
  <c r="J1703" i="1"/>
  <c r="K1703" i="1" s="1"/>
  <c r="J1699" i="1"/>
  <c r="K1699" i="1" s="1"/>
  <c r="J1695" i="1"/>
  <c r="K1695" i="1" s="1"/>
  <c r="J1691" i="1"/>
  <c r="K1691" i="1" s="1"/>
  <c r="J1687" i="1"/>
  <c r="K1687" i="1" s="1"/>
  <c r="J1683" i="1"/>
  <c r="K1683" i="1" s="1"/>
  <c r="J1679" i="1"/>
  <c r="K1679" i="1" s="1"/>
  <c r="J1675" i="1"/>
  <c r="K1675" i="1" s="1"/>
  <c r="J1671" i="1"/>
  <c r="K1671" i="1" s="1"/>
  <c r="J1667" i="1"/>
  <c r="K1667" i="1" s="1"/>
  <c r="J1663" i="1"/>
  <c r="K1663" i="1" s="1"/>
  <c r="J1659" i="1"/>
  <c r="K1659" i="1" s="1"/>
  <c r="J1655" i="1"/>
  <c r="K1655" i="1" s="1"/>
  <c r="J1651" i="1"/>
  <c r="K1651" i="1" s="1"/>
  <c r="J1647" i="1"/>
  <c r="K1647" i="1" s="1"/>
  <c r="J1643" i="1"/>
  <c r="K1643" i="1" s="1"/>
  <c r="J1639" i="1"/>
  <c r="K1639" i="1" s="1"/>
  <c r="J1635" i="1"/>
  <c r="K1635" i="1" s="1"/>
  <c r="J1631" i="1"/>
  <c r="K1631" i="1" s="1"/>
  <c r="J1627" i="1"/>
  <c r="K1627" i="1" s="1"/>
  <c r="J1623" i="1"/>
  <c r="K1623" i="1" s="1"/>
  <c r="J1619" i="1"/>
  <c r="K1619" i="1" s="1"/>
  <c r="J1615" i="1"/>
  <c r="K1615" i="1" s="1"/>
  <c r="J1611" i="1"/>
  <c r="K1611" i="1" s="1"/>
  <c r="J1607" i="1"/>
  <c r="K1607" i="1" s="1"/>
  <c r="J1603" i="1"/>
  <c r="K1603" i="1" s="1"/>
  <c r="J1599" i="1"/>
  <c r="K1599" i="1" s="1"/>
  <c r="J1595" i="1"/>
  <c r="K1595" i="1" s="1"/>
  <c r="J1591" i="1"/>
  <c r="K1591" i="1" s="1"/>
  <c r="J1587" i="1"/>
  <c r="K1587" i="1" s="1"/>
  <c r="J1583" i="1"/>
  <c r="K1583" i="1" s="1"/>
  <c r="J1579" i="1"/>
  <c r="K1579" i="1" s="1"/>
  <c r="J1575" i="1"/>
  <c r="K1575" i="1" s="1"/>
  <c r="J1571" i="1"/>
  <c r="K1571" i="1" s="1"/>
  <c r="J1567" i="1"/>
  <c r="K1567" i="1" s="1"/>
  <c r="J1563" i="1"/>
  <c r="K1563" i="1" s="1"/>
  <c r="J1559" i="1"/>
  <c r="K1559" i="1" s="1"/>
  <c r="J1555" i="1"/>
  <c r="K1555" i="1" s="1"/>
  <c r="J1551" i="1"/>
  <c r="K1551" i="1" s="1"/>
  <c r="J1547" i="1"/>
  <c r="K1547" i="1" s="1"/>
  <c r="J1543" i="1"/>
  <c r="K1543" i="1" s="1"/>
  <c r="J1539" i="1"/>
  <c r="K1539" i="1" s="1"/>
  <c r="J1535" i="1"/>
  <c r="K1535" i="1" s="1"/>
  <c r="J1531" i="1"/>
  <c r="K1531" i="1" s="1"/>
  <c r="J1527" i="1"/>
  <c r="K1527" i="1" s="1"/>
  <c r="J1523" i="1"/>
  <c r="K1523" i="1" s="1"/>
  <c r="J1519" i="1"/>
  <c r="K1519" i="1" s="1"/>
  <c r="J1515" i="1"/>
  <c r="K1515" i="1" s="1"/>
  <c r="J1511" i="1"/>
  <c r="K1511" i="1" s="1"/>
  <c r="J1507" i="1"/>
  <c r="K1507" i="1" s="1"/>
  <c r="J1503" i="1"/>
  <c r="K1503" i="1" s="1"/>
  <c r="J1499" i="1"/>
  <c r="K1499" i="1" s="1"/>
  <c r="J1495" i="1"/>
  <c r="K1495" i="1" s="1"/>
  <c r="J1491" i="1"/>
  <c r="K1491" i="1" s="1"/>
  <c r="J1487" i="1"/>
  <c r="K1487" i="1" s="1"/>
  <c r="J1483" i="1"/>
  <c r="K1483" i="1" s="1"/>
  <c r="J1479" i="1"/>
  <c r="K1479" i="1" s="1"/>
  <c r="J1475" i="1"/>
  <c r="K1475" i="1" s="1"/>
  <c r="J1471" i="1"/>
  <c r="K1471" i="1" s="1"/>
  <c r="J1467" i="1"/>
  <c r="K1467" i="1" s="1"/>
  <c r="J1463" i="1"/>
  <c r="K1463" i="1" s="1"/>
  <c r="J1459" i="1"/>
  <c r="K1459" i="1" s="1"/>
  <c r="J1455" i="1"/>
  <c r="K1455" i="1" s="1"/>
  <c r="J1451" i="1"/>
  <c r="K1451" i="1" s="1"/>
  <c r="J1447" i="1"/>
  <c r="K1447" i="1" s="1"/>
  <c r="J1443" i="1"/>
  <c r="K1443" i="1" s="1"/>
  <c r="J1439" i="1"/>
  <c r="K1439" i="1" s="1"/>
  <c r="J1435" i="1"/>
  <c r="K1435" i="1" s="1"/>
  <c r="J1431" i="1"/>
  <c r="K1431" i="1" s="1"/>
  <c r="J1427" i="1"/>
  <c r="K1427" i="1" s="1"/>
  <c r="J1423" i="1"/>
  <c r="K1423" i="1" s="1"/>
  <c r="J1419" i="1"/>
  <c r="K1419" i="1" s="1"/>
  <c r="J1415" i="1"/>
  <c r="K1415" i="1" s="1"/>
  <c r="J1411" i="1"/>
  <c r="K1411" i="1" s="1"/>
  <c r="J1407" i="1"/>
  <c r="K1407" i="1" s="1"/>
  <c r="J1403" i="1"/>
  <c r="K1403" i="1" s="1"/>
  <c r="J1399" i="1"/>
  <c r="K1399" i="1" s="1"/>
  <c r="J1395" i="1"/>
  <c r="K1395" i="1" s="1"/>
  <c r="J1391" i="1"/>
  <c r="K1391" i="1" s="1"/>
  <c r="J1387" i="1"/>
  <c r="K1387" i="1" s="1"/>
  <c r="J1383" i="1"/>
  <c r="K1383" i="1" s="1"/>
  <c r="J1379" i="1"/>
  <c r="K1379" i="1" s="1"/>
  <c r="J1375" i="1"/>
  <c r="K1375" i="1" s="1"/>
  <c r="J1371" i="1"/>
  <c r="K1371" i="1" s="1"/>
  <c r="J1367" i="1"/>
  <c r="K1367" i="1" s="1"/>
  <c r="J1363" i="1"/>
  <c r="K1363" i="1" s="1"/>
  <c r="J1359" i="1"/>
  <c r="K1359" i="1" s="1"/>
  <c r="J1355" i="1"/>
  <c r="K1355" i="1" s="1"/>
  <c r="J1351" i="1"/>
  <c r="K1351" i="1" s="1"/>
  <c r="J1347" i="1"/>
  <c r="K1347" i="1" s="1"/>
  <c r="J1343" i="1"/>
  <c r="K1343" i="1" s="1"/>
  <c r="J1339" i="1"/>
  <c r="K1339" i="1" s="1"/>
  <c r="J1335" i="1"/>
  <c r="K1335" i="1" s="1"/>
  <c r="J1331" i="1"/>
  <c r="K1331" i="1" s="1"/>
  <c r="J1327" i="1"/>
  <c r="K1327" i="1" s="1"/>
  <c r="J1323" i="1"/>
  <c r="K1323" i="1" s="1"/>
  <c r="J1319" i="1"/>
  <c r="K1319" i="1" s="1"/>
  <c r="J1315" i="1"/>
  <c r="K1315" i="1" s="1"/>
  <c r="J1311" i="1"/>
  <c r="K1311" i="1" s="1"/>
  <c r="J1307" i="1"/>
  <c r="K1307" i="1" s="1"/>
  <c r="J1303" i="1"/>
  <c r="K1303" i="1" s="1"/>
  <c r="J1299" i="1"/>
  <c r="K1299" i="1" s="1"/>
  <c r="J1295" i="1"/>
  <c r="K1295" i="1" s="1"/>
  <c r="J1291" i="1"/>
  <c r="K1291" i="1" s="1"/>
  <c r="J1287" i="1"/>
  <c r="K1287" i="1" s="1"/>
  <c r="J1283" i="1"/>
  <c r="K1283" i="1" s="1"/>
  <c r="J1279" i="1"/>
  <c r="K1279" i="1" s="1"/>
  <c r="J1275" i="1"/>
  <c r="K1275" i="1" s="1"/>
  <c r="J1271" i="1"/>
  <c r="K1271" i="1" s="1"/>
  <c r="J1263" i="1"/>
  <c r="K1263" i="1" s="1"/>
  <c r="J1259" i="1"/>
  <c r="K1259" i="1" s="1"/>
  <c r="J1255" i="1"/>
  <c r="K1255" i="1" s="1"/>
  <c r="J1251" i="1"/>
  <c r="K1251" i="1" s="1"/>
  <c r="J1247" i="1"/>
  <c r="K1247" i="1" s="1"/>
  <c r="J1243" i="1"/>
  <c r="K1243" i="1" s="1"/>
  <c r="J1239" i="1"/>
  <c r="K1239" i="1" s="1"/>
  <c r="J1235" i="1"/>
  <c r="K1235" i="1" s="1"/>
  <c r="J1231" i="1"/>
  <c r="K1231" i="1" s="1"/>
  <c r="J1227" i="1"/>
  <c r="K1227" i="1" s="1"/>
  <c r="J1223" i="1"/>
  <c r="K1223" i="1" s="1"/>
  <c r="J1219" i="1"/>
  <c r="K1219" i="1" s="1"/>
  <c r="J1215" i="1"/>
  <c r="K1215" i="1" s="1"/>
  <c r="J1211" i="1"/>
  <c r="K1211" i="1" s="1"/>
  <c r="J1207" i="1"/>
  <c r="K1207" i="1" s="1"/>
  <c r="J1203" i="1"/>
  <c r="K1203" i="1" s="1"/>
  <c r="J1199" i="1"/>
  <c r="K1199" i="1" s="1"/>
  <c r="J1195" i="1"/>
  <c r="K1195" i="1" s="1"/>
  <c r="J1191" i="1"/>
  <c r="K1191" i="1" s="1"/>
  <c r="J1187" i="1"/>
  <c r="K1187" i="1" s="1"/>
  <c r="J1183" i="1"/>
  <c r="K1183" i="1" s="1"/>
  <c r="J1179" i="1"/>
  <c r="K1179" i="1" s="1"/>
  <c r="J1175" i="1"/>
  <c r="K1175" i="1" s="1"/>
  <c r="J1171" i="1"/>
  <c r="K1171" i="1" s="1"/>
  <c r="J1167" i="1"/>
  <c r="K1167" i="1" s="1"/>
  <c r="J1163" i="1"/>
  <c r="K1163" i="1" s="1"/>
  <c r="J1159" i="1"/>
  <c r="K1159" i="1" s="1"/>
  <c r="J1155" i="1"/>
  <c r="K1155" i="1" s="1"/>
  <c r="J1151" i="1"/>
  <c r="K1151" i="1" s="1"/>
  <c r="J1147" i="1"/>
  <c r="K1147" i="1" s="1"/>
  <c r="J1143" i="1"/>
  <c r="K1143" i="1" s="1"/>
  <c r="J1139" i="1"/>
  <c r="K1139" i="1" s="1"/>
  <c r="J1135" i="1"/>
  <c r="K1135" i="1" s="1"/>
  <c r="J1131" i="1"/>
  <c r="K1131" i="1" s="1"/>
  <c r="J1127" i="1"/>
  <c r="K1127" i="1" s="1"/>
  <c r="J1123" i="1"/>
  <c r="K1123" i="1" s="1"/>
  <c r="J1119" i="1"/>
  <c r="K1119" i="1" s="1"/>
  <c r="J1115" i="1"/>
  <c r="K1115" i="1" s="1"/>
  <c r="J1111" i="1"/>
  <c r="K1111" i="1" s="1"/>
  <c r="J1107" i="1"/>
  <c r="K1107" i="1" s="1"/>
  <c r="J1103" i="1"/>
  <c r="K1103" i="1" s="1"/>
  <c r="J1099" i="1"/>
  <c r="K1099" i="1" s="1"/>
  <c r="J1095" i="1"/>
  <c r="K1095" i="1" s="1"/>
  <c r="J1091" i="1"/>
  <c r="K1091" i="1" s="1"/>
  <c r="J1087" i="1"/>
  <c r="K1087" i="1" s="1"/>
  <c r="J1083" i="1"/>
  <c r="K1083" i="1" s="1"/>
  <c r="J1079" i="1"/>
  <c r="K1079" i="1" s="1"/>
  <c r="J1075" i="1"/>
  <c r="K1075" i="1" s="1"/>
  <c r="J1071" i="1"/>
  <c r="K1071" i="1" s="1"/>
  <c r="J1067" i="1"/>
  <c r="K1067" i="1" s="1"/>
  <c r="J1063" i="1"/>
  <c r="K1063" i="1" s="1"/>
  <c r="J1059" i="1"/>
  <c r="K1059" i="1" s="1"/>
  <c r="J1055" i="1"/>
  <c r="K1055" i="1" s="1"/>
  <c r="J1051" i="1"/>
  <c r="K1051" i="1" s="1"/>
  <c r="J1047" i="1"/>
  <c r="K1047" i="1" s="1"/>
  <c r="J1043" i="1"/>
  <c r="K1043" i="1" s="1"/>
  <c r="J1039" i="1"/>
  <c r="K1039" i="1" s="1"/>
  <c r="J1035" i="1"/>
  <c r="K1035" i="1" s="1"/>
  <c r="J1031" i="1"/>
  <c r="K1031" i="1" s="1"/>
  <c r="J1027" i="1"/>
  <c r="K1027" i="1" s="1"/>
  <c r="J1023" i="1"/>
  <c r="K1023" i="1" s="1"/>
  <c r="J1019" i="1"/>
  <c r="K1019" i="1" s="1"/>
  <c r="J1015" i="1"/>
  <c r="K1015" i="1" s="1"/>
  <c r="J1011" i="1"/>
  <c r="K1011" i="1" s="1"/>
  <c r="J1007" i="1"/>
  <c r="K1007" i="1" s="1"/>
  <c r="J1003" i="1"/>
  <c r="K1003" i="1" s="1"/>
  <c r="J999" i="1"/>
  <c r="K999" i="1" s="1"/>
  <c r="J995" i="1"/>
  <c r="K995" i="1" s="1"/>
  <c r="J991" i="1"/>
  <c r="K991" i="1" s="1"/>
  <c r="J987" i="1"/>
  <c r="K987" i="1" s="1"/>
  <c r="J983" i="1"/>
  <c r="K983" i="1" s="1"/>
  <c r="J979" i="1"/>
  <c r="K979" i="1" s="1"/>
  <c r="J975" i="1"/>
  <c r="K975" i="1" s="1"/>
  <c r="J971" i="1"/>
  <c r="K971" i="1" s="1"/>
  <c r="J967" i="1"/>
  <c r="K967" i="1" s="1"/>
  <c r="J963" i="1"/>
  <c r="K963" i="1" s="1"/>
  <c r="J959" i="1"/>
  <c r="K959" i="1" s="1"/>
  <c r="J955" i="1"/>
  <c r="K955" i="1" s="1"/>
  <c r="J951" i="1"/>
  <c r="K951" i="1" s="1"/>
  <c r="J947" i="1"/>
  <c r="K947" i="1" s="1"/>
  <c r="J943" i="1"/>
  <c r="K943" i="1" s="1"/>
  <c r="J939" i="1"/>
  <c r="K939" i="1" s="1"/>
  <c r="J935" i="1"/>
  <c r="K935" i="1" s="1"/>
  <c r="J931" i="1"/>
  <c r="K931" i="1" s="1"/>
  <c r="J927" i="1"/>
  <c r="K927" i="1" s="1"/>
  <c r="J923" i="1"/>
  <c r="K923" i="1" s="1"/>
  <c r="J919" i="1"/>
  <c r="K919" i="1" s="1"/>
  <c r="J915" i="1"/>
  <c r="K915" i="1" s="1"/>
  <c r="J911" i="1"/>
  <c r="K911" i="1" s="1"/>
  <c r="J907" i="1"/>
  <c r="K907" i="1" s="1"/>
  <c r="J903" i="1"/>
  <c r="K903" i="1" s="1"/>
  <c r="J899" i="1"/>
  <c r="K899" i="1" s="1"/>
  <c r="J895" i="1"/>
  <c r="K895" i="1" s="1"/>
  <c r="J891" i="1"/>
  <c r="K891" i="1" s="1"/>
  <c r="J887" i="1"/>
  <c r="K887" i="1" s="1"/>
  <c r="J883" i="1"/>
  <c r="K883" i="1" s="1"/>
  <c r="J879" i="1"/>
  <c r="K879" i="1" s="1"/>
  <c r="J875" i="1"/>
  <c r="K875" i="1" s="1"/>
  <c r="J871" i="1"/>
  <c r="K871" i="1" s="1"/>
  <c r="J867" i="1"/>
  <c r="K867" i="1" s="1"/>
  <c r="J863" i="1"/>
  <c r="K863" i="1" s="1"/>
  <c r="J859" i="1"/>
  <c r="K859" i="1" s="1"/>
  <c r="J855" i="1"/>
  <c r="K855" i="1" s="1"/>
  <c r="J851" i="1"/>
  <c r="K851" i="1" s="1"/>
  <c r="J847" i="1"/>
  <c r="K847" i="1" s="1"/>
  <c r="J843" i="1"/>
  <c r="K843" i="1" s="1"/>
  <c r="J839" i="1"/>
  <c r="K839" i="1" s="1"/>
  <c r="J835" i="1"/>
  <c r="K835" i="1" s="1"/>
  <c r="J831" i="1"/>
  <c r="K831" i="1" s="1"/>
  <c r="J827" i="1"/>
  <c r="K827" i="1" s="1"/>
  <c r="J823" i="1"/>
  <c r="K823" i="1" s="1"/>
  <c r="J819" i="1"/>
  <c r="K819" i="1" s="1"/>
  <c r="J815" i="1"/>
  <c r="K815" i="1" s="1"/>
  <c r="J811" i="1"/>
  <c r="K811" i="1" s="1"/>
  <c r="J807" i="1"/>
  <c r="K807" i="1" s="1"/>
  <c r="J803" i="1"/>
  <c r="K803" i="1" s="1"/>
  <c r="J799" i="1"/>
  <c r="K799" i="1" s="1"/>
  <c r="J795" i="1"/>
  <c r="K795" i="1" s="1"/>
  <c r="J791" i="1"/>
  <c r="K791" i="1" s="1"/>
  <c r="J787" i="1"/>
  <c r="K787" i="1" s="1"/>
  <c r="J783" i="1"/>
  <c r="K783" i="1" s="1"/>
  <c r="J779" i="1"/>
  <c r="K779" i="1" s="1"/>
  <c r="J775" i="1"/>
  <c r="K775" i="1" s="1"/>
  <c r="J771" i="1"/>
  <c r="K771" i="1" s="1"/>
  <c r="J767" i="1"/>
  <c r="K767" i="1" s="1"/>
  <c r="J763" i="1"/>
  <c r="K763" i="1" s="1"/>
  <c r="J759" i="1"/>
  <c r="K759" i="1" s="1"/>
  <c r="J755" i="1"/>
  <c r="K755" i="1" s="1"/>
  <c r="J751" i="1"/>
  <c r="K751" i="1" s="1"/>
  <c r="J747" i="1"/>
  <c r="K747" i="1" s="1"/>
  <c r="J743" i="1"/>
  <c r="K743" i="1" s="1"/>
  <c r="J739" i="1"/>
  <c r="K739" i="1" s="1"/>
  <c r="J735" i="1"/>
  <c r="K735" i="1" s="1"/>
  <c r="J731" i="1"/>
  <c r="K731" i="1" s="1"/>
  <c r="J727" i="1"/>
  <c r="K727" i="1" s="1"/>
  <c r="J723" i="1"/>
  <c r="K723" i="1" s="1"/>
  <c r="J719" i="1"/>
  <c r="K719" i="1" s="1"/>
  <c r="J715" i="1"/>
  <c r="K715" i="1" s="1"/>
  <c r="J711" i="1"/>
  <c r="K711" i="1" s="1"/>
  <c r="J707" i="1"/>
  <c r="K707" i="1" s="1"/>
  <c r="J703" i="1"/>
  <c r="K703" i="1" s="1"/>
  <c r="J699" i="1"/>
  <c r="K699" i="1" s="1"/>
  <c r="J695" i="1"/>
  <c r="K695" i="1" s="1"/>
  <c r="J691" i="1"/>
  <c r="K691" i="1" s="1"/>
  <c r="J687" i="1"/>
  <c r="K687" i="1" s="1"/>
  <c r="J683" i="1"/>
  <c r="K683" i="1" s="1"/>
  <c r="J679" i="1"/>
  <c r="K679" i="1" s="1"/>
  <c r="J675" i="1"/>
  <c r="K675" i="1" s="1"/>
  <c r="J671" i="1"/>
  <c r="K671" i="1" s="1"/>
  <c r="J667" i="1"/>
  <c r="K667" i="1" s="1"/>
  <c r="J663" i="1"/>
  <c r="K663" i="1" s="1"/>
  <c r="J659" i="1"/>
  <c r="K659" i="1" s="1"/>
  <c r="J655" i="1"/>
  <c r="K655" i="1" s="1"/>
  <c r="J651" i="1"/>
  <c r="K651" i="1" s="1"/>
  <c r="J647" i="1"/>
  <c r="K647" i="1" s="1"/>
  <c r="J643" i="1"/>
  <c r="K643" i="1" s="1"/>
  <c r="J639" i="1"/>
  <c r="K639" i="1" s="1"/>
  <c r="J635" i="1"/>
  <c r="K635" i="1" s="1"/>
  <c r="J631" i="1"/>
  <c r="K631" i="1" s="1"/>
  <c r="J627" i="1"/>
  <c r="K627" i="1" s="1"/>
  <c r="J623" i="1"/>
  <c r="K623" i="1" s="1"/>
  <c r="J619" i="1"/>
  <c r="K619" i="1" s="1"/>
  <c r="J615" i="1"/>
  <c r="K615" i="1" s="1"/>
  <c r="J611" i="1"/>
  <c r="K611" i="1" s="1"/>
  <c r="J607" i="1"/>
  <c r="K607" i="1" s="1"/>
  <c r="J603" i="1"/>
  <c r="K603" i="1" s="1"/>
  <c r="J599" i="1"/>
  <c r="K599" i="1" s="1"/>
  <c r="J595" i="1"/>
  <c r="K595" i="1" s="1"/>
  <c r="J591" i="1"/>
  <c r="K591" i="1" s="1"/>
  <c r="J587" i="1"/>
  <c r="K587" i="1" s="1"/>
  <c r="J583" i="1"/>
  <c r="K583" i="1" s="1"/>
  <c r="J579" i="1"/>
  <c r="K579" i="1" s="1"/>
  <c r="J575" i="1"/>
  <c r="K575" i="1" s="1"/>
  <c r="J571" i="1"/>
  <c r="K571" i="1" s="1"/>
  <c r="J567" i="1"/>
  <c r="K567" i="1" s="1"/>
  <c r="J563" i="1"/>
  <c r="K563" i="1" s="1"/>
  <c r="J559" i="1"/>
  <c r="K559" i="1" s="1"/>
  <c r="J555" i="1"/>
  <c r="K555" i="1" s="1"/>
  <c r="J551" i="1"/>
  <c r="K551" i="1" s="1"/>
  <c r="J547" i="1"/>
  <c r="K547" i="1" s="1"/>
  <c r="J543" i="1"/>
  <c r="K543" i="1" s="1"/>
  <c r="J539" i="1"/>
  <c r="K539" i="1" s="1"/>
  <c r="J535" i="1"/>
  <c r="K535" i="1" s="1"/>
  <c r="J531" i="1"/>
  <c r="K531" i="1" s="1"/>
  <c r="J527" i="1"/>
  <c r="K527" i="1" s="1"/>
  <c r="J523" i="1"/>
  <c r="K523" i="1" s="1"/>
  <c r="J519" i="1"/>
  <c r="K519" i="1" s="1"/>
  <c r="J515" i="1"/>
  <c r="K515" i="1" s="1"/>
  <c r="J511" i="1"/>
  <c r="K511" i="1" s="1"/>
  <c r="J2702" i="1"/>
  <c r="K2702" i="1" s="1"/>
  <c r="J2698" i="1"/>
  <c r="K2698" i="1" s="1"/>
  <c r="J2694" i="1"/>
  <c r="K2694" i="1" s="1"/>
  <c r="J2690" i="1"/>
  <c r="K2690" i="1" s="1"/>
  <c r="J2686" i="1"/>
  <c r="K2686" i="1" s="1"/>
  <c r="J2682" i="1"/>
  <c r="K2682" i="1" s="1"/>
  <c r="J2678" i="1"/>
  <c r="K2678" i="1" s="1"/>
  <c r="J2674" i="1"/>
  <c r="K2674" i="1" s="1"/>
  <c r="J2670" i="1"/>
  <c r="K2670" i="1" s="1"/>
  <c r="J2666" i="1"/>
  <c r="K2666" i="1" s="1"/>
  <c r="J2662" i="1"/>
  <c r="K2662" i="1" s="1"/>
  <c r="J2658" i="1"/>
  <c r="K2658" i="1" s="1"/>
  <c r="J2654" i="1"/>
  <c r="K2654" i="1" s="1"/>
  <c r="J2650" i="1"/>
  <c r="K2650" i="1" s="1"/>
  <c r="J2646" i="1"/>
  <c r="K2646" i="1" s="1"/>
  <c r="J2642" i="1"/>
  <c r="K2642" i="1" s="1"/>
  <c r="J2638" i="1"/>
  <c r="K2638" i="1" s="1"/>
  <c r="J2634" i="1"/>
  <c r="K2634" i="1" s="1"/>
  <c r="J2630" i="1"/>
  <c r="K2630" i="1" s="1"/>
  <c r="J2626" i="1"/>
  <c r="K2626" i="1" s="1"/>
  <c r="J2622" i="1"/>
  <c r="K2622" i="1" s="1"/>
  <c r="J2618" i="1"/>
  <c r="K2618" i="1" s="1"/>
  <c r="J2614" i="1"/>
  <c r="K2614" i="1" s="1"/>
  <c r="J2610" i="1"/>
  <c r="K2610" i="1" s="1"/>
  <c r="J2606" i="1"/>
  <c r="K2606" i="1" s="1"/>
  <c r="J2602" i="1"/>
  <c r="K2602" i="1" s="1"/>
  <c r="J2598" i="1"/>
  <c r="K2598" i="1" s="1"/>
  <c r="J2594" i="1"/>
  <c r="K2594" i="1" s="1"/>
  <c r="J2590" i="1"/>
  <c r="K2590" i="1" s="1"/>
  <c r="J2586" i="1"/>
  <c r="K2586" i="1" s="1"/>
  <c r="J2582" i="1"/>
  <c r="K2582" i="1" s="1"/>
  <c r="J2578" i="1"/>
  <c r="K2578" i="1" s="1"/>
  <c r="J2574" i="1"/>
  <c r="K2574" i="1" s="1"/>
  <c r="J2570" i="1"/>
  <c r="K2570" i="1" s="1"/>
  <c r="J2566" i="1"/>
  <c r="K2566" i="1" s="1"/>
  <c r="J2562" i="1"/>
  <c r="K2562" i="1" s="1"/>
  <c r="J2558" i="1"/>
  <c r="K2558" i="1" s="1"/>
  <c r="J2554" i="1"/>
  <c r="K2554" i="1" s="1"/>
  <c r="J2550" i="1"/>
  <c r="K2550" i="1" s="1"/>
  <c r="J2546" i="1"/>
  <c r="K2546" i="1" s="1"/>
  <c r="J2542" i="1"/>
  <c r="K2542" i="1" s="1"/>
  <c r="J2538" i="1"/>
  <c r="K2538" i="1" s="1"/>
  <c r="J2534" i="1"/>
  <c r="K2534" i="1" s="1"/>
  <c r="J2530" i="1"/>
  <c r="K2530" i="1" s="1"/>
  <c r="J2526" i="1"/>
  <c r="K2526" i="1" s="1"/>
  <c r="J2522" i="1"/>
  <c r="K2522" i="1" s="1"/>
  <c r="J2518" i="1"/>
  <c r="K2518" i="1" s="1"/>
  <c r="J2514" i="1"/>
  <c r="K2514" i="1" s="1"/>
  <c r="J2510" i="1"/>
  <c r="K2510" i="1" s="1"/>
  <c r="J2506" i="1"/>
  <c r="K2506" i="1" s="1"/>
  <c r="J2502" i="1"/>
  <c r="K2502" i="1" s="1"/>
  <c r="J2498" i="1"/>
  <c r="K2498" i="1" s="1"/>
  <c r="J2494" i="1"/>
  <c r="K2494" i="1" s="1"/>
  <c r="J2490" i="1"/>
  <c r="K2490" i="1" s="1"/>
  <c r="J2486" i="1"/>
  <c r="K2486" i="1" s="1"/>
  <c r="J2482" i="1"/>
  <c r="K2482" i="1" s="1"/>
  <c r="J2478" i="1"/>
  <c r="K2478" i="1" s="1"/>
  <c r="J2474" i="1"/>
  <c r="K2474" i="1" s="1"/>
  <c r="J2470" i="1"/>
  <c r="K2470" i="1" s="1"/>
  <c r="J2466" i="1"/>
  <c r="K2466" i="1" s="1"/>
  <c r="J2462" i="1"/>
  <c r="K2462" i="1" s="1"/>
  <c r="J2458" i="1"/>
  <c r="K2458" i="1" s="1"/>
  <c r="J2454" i="1"/>
  <c r="K2454" i="1" s="1"/>
  <c r="J2450" i="1"/>
  <c r="K2450" i="1" s="1"/>
  <c r="J2446" i="1"/>
  <c r="K2446" i="1" s="1"/>
  <c r="J2442" i="1"/>
  <c r="K2442" i="1" s="1"/>
  <c r="J2438" i="1"/>
  <c r="K2438" i="1" s="1"/>
  <c r="J2434" i="1"/>
  <c r="K2434" i="1" s="1"/>
  <c r="J2430" i="1"/>
  <c r="K2430" i="1" s="1"/>
  <c r="J2426" i="1"/>
  <c r="K2426" i="1" s="1"/>
  <c r="J2422" i="1"/>
  <c r="K2422" i="1" s="1"/>
  <c r="J2418" i="1"/>
  <c r="K2418" i="1" s="1"/>
  <c r="J2414" i="1"/>
  <c r="K2414" i="1" s="1"/>
  <c r="J2410" i="1"/>
  <c r="K2410" i="1" s="1"/>
  <c r="J2406" i="1"/>
  <c r="K2406" i="1" s="1"/>
  <c r="J2402" i="1"/>
  <c r="K2402" i="1" s="1"/>
  <c r="J2398" i="1"/>
  <c r="K2398" i="1" s="1"/>
  <c r="J2394" i="1"/>
  <c r="K2394" i="1" s="1"/>
  <c r="J2390" i="1"/>
  <c r="K2390" i="1" s="1"/>
  <c r="J2386" i="1"/>
  <c r="K2386" i="1" s="1"/>
  <c r="J2382" i="1"/>
  <c r="K2382" i="1" s="1"/>
  <c r="J2378" i="1"/>
  <c r="K2378" i="1" s="1"/>
  <c r="J2374" i="1"/>
  <c r="K2374" i="1" s="1"/>
  <c r="J2370" i="1"/>
  <c r="K2370" i="1" s="1"/>
  <c r="J2366" i="1"/>
  <c r="K2366" i="1" s="1"/>
  <c r="J2362" i="1"/>
  <c r="K2362" i="1" s="1"/>
  <c r="J2358" i="1"/>
  <c r="K2358" i="1" s="1"/>
  <c r="J2354" i="1"/>
  <c r="K2354" i="1" s="1"/>
  <c r="J2350" i="1"/>
  <c r="K2350" i="1" s="1"/>
  <c r="J2346" i="1"/>
  <c r="K2346" i="1" s="1"/>
  <c r="J2342" i="1"/>
  <c r="K2342" i="1" s="1"/>
  <c r="J2338" i="1"/>
  <c r="K2338" i="1" s="1"/>
  <c r="J2334" i="1"/>
  <c r="K2334" i="1" s="1"/>
  <c r="J2330" i="1"/>
  <c r="K2330" i="1" s="1"/>
  <c r="J2326" i="1"/>
  <c r="K2326" i="1" s="1"/>
  <c r="J2322" i="1"/>
  <c r="K2322" i="1" s="1"/>
  <c r="J2318" i="1"/>
  <c r="K2318" i="1" s="1"/>
  <c r="J2314" i="1"/>
  <c r="K2314" i="1" s="1"/>
  <c r="J2310" i="1"/>
  <c r="K2310" i="1" s="1"/>
  <c r="J2306" i="1"/>
  <c r="K2306" i="1" s="1"/>
  <c r="J2302" i="1"/>
  <c r="K2302" i="1" s="1"/>
  <c r="J2298" i="1"/>
  <c r="K2298" i="1" s="1"/>
  <c r="J2294" i="1"/>
  <c r="K2294" i="1" s="1"/>
  <c r="J2290" i="1"/>
  <c r="K2290" i="1" s="1"/>
  <c r="J2286" i="1"/>
  <c r="K2286" i="1" s="1"/>
  <c r="J2282" i="1"/>
  <c r="K2282" i="1" s="1"/>
  <c r="J2278" i="1"/>
  <c r="K2278" i="1" s="1"/>
  <c r="J2274" i="1"/>
  <c r="K2274" i="1" s="1"/>
  <c r="J2270" i="1"/>
  <c r="K2270" i="1" s="1"/>
  <c r="J2266" i="1"/>
  <c r="K2266" i="1" s="1"/>
  <c r="J2262" i="1"/>
  <c r="K2262" i="1" s="1"/>
  <c r="J2258" i="1"/>
  <c r="K2258" i="1" s="1"/>
  <c r="J2254" i="1"/>
  <c r="K2254" i="1" s="1"/>
  <c r="J2250" i="1"/>
  <c r="K2250" i="1" s="1"/>
  <c r="J2246" i="1"/>
  <c r="K2246" i="1" s="1"/>
  <c r="J2242" i="1"/>
  <c r="K2242" i="1" s="1"/>
  <c r="J2238" i="1"/>
  <c r="K2238" i="1" s="1"/>
  <c r="J2234" i="1"/>
  <c r="K2234" i="1" s="1"/>
  <c r="J2230" i="1"/>
  <c r="K2230" i="1" s="1"/>
  <c r="J2226" i="1"/>
  <c r="K2226" i="1" s="1"/>
  <c r="J2222" i="1"/>
  <c r="K2222" i="1" s="1"/>
  <c r="J2218" i="1"/>
  <c r="K2218" i="1" s="1"/>
  <c r="J2214" i="1"/>
  <c r="K2214" i="1" s="1"/>
  <c r="J2210" i="1"/>
  <c r="K2210" i="1" s="1"/>
  <c r="J2206" i="1"/>
  <c r="K2206" i="1" s="1"/>
  <c r="J2202" i="1"/>
  <c r="K2202" i="1" s="1"/>
  <c r="J2198" i="1"/>
  <c r="K2198" i="1" s="1"/>
  <c r="J2194" i="1"/>
  <c r="K2194" i="1" s="1"/>
  <c r="J2190" i="1"/>
  <c r="K2190" i="1" s="1"/>
  <c r="J2186" i="1"/>
  <c r="K2186" i="1" s="1"/>
  <c r="J2182" i="1"/>
  <c r="K2182" i="1" s="1"/>
  <c r="J2178" i="1"/>
  <c r="K2178" i="1" s="1"/>
  <c r="J2174" i="1"/>
  <c r="K2174" i="1" s="1"/>
  <c r="J2170" i="1"/>
  <c r="K2170" i="1" s="1"/>
  <c r="J2166" i="1"/>
  <c r="K2166" i="1" s="1"/>
  <c r="J2162" i="1"/>
  <c r="K2162" i="1" s="1"/>
  <c r="J2158" i="1"/>
  <c r="K2158" i="1" s="1"/>
  <c r="J2154" i="1"/>
  <c r="K2154" i="1" s="1"/>
  <c r="J2150" i="1"/>
  <c r="K2150" i="1" s="1"/>
  <c r="J2146" i="1"/>
  <c r="K2146" i="1" s="1"/>
  <c r="J2142" i="1"/>
  <c r="K2142" i="1" s="1"/>
  <c r="J2138" i="1"/>
  <c r="K2138" i="1" s="1"/>
  <c r="J2134" i="1"/>
  <c r="K2134" i="1" s="1"/>
  <c r="J2130" i="1"/>
  <c r="K2130" i="1" s="1"/>
  <c r="J2126" i="1"/>
  <c r="K2126" i="1" s="1"/>
  <c r="J2122" i="1"/>
  <c r="K2122" i="1" s="1"/>
  <c r="J2118" i="1"/>
  <c r="K2118" i="1" s="1"/>
  <c r="J2114" i="1"/>
  <c r="K2114" i="1" s="1"/>
  <c r="J2110" i="1"/>
  <c r="K2110" i="1" s="1"/>
  <c r="J2106" i="1"/>
  <c r="K2106" i="1" s="1"/>
  <c r="J2102" i="1"/>
  <c r="K2102" i="1" s="1"/>
  <c r="J2098" i="1"/>
  <c r="K2098" i="1" s="1"/>
  <c r="J2094" i="1"/>
  <c r="K2094" i="1" s="1"/>
  <c r="J2090" i="1"/>
  <c r="K2090" i="1" s="1"/>
  <c r="J2086" i="1"/>
  <c r="K2086" i="1" s="1"/>
  <c r="J2082" i="1"/>
  <c r="K2082" i="1" s="1"/>
  <c r="J2078" i="1"/>
  <c r="K2078" i="1" s="1"/>
  <c r="J2074" i="1"/>
  <c r="K2074" i="1" s="1"/>
  <c r="J2070" i="1"/>
  <c r="K2070" i="1" s="1"/>
  <c r="J2066" i="1"/>
  <c r="K2066" i="1" s="1"/>
  <c r="J2062" i="1"/>
  <c r="K2062" i="1" s="1"/>
  <c r="J2058" i="1"/>
  <c r="K2058" i="1" s="1"/>
  <c r="J2054" i="1"/>
  <c r="K2054" i="1" s="1"/>
  <c r="J2050" i="1"/>
  <c r="K2050" i="1" s="1"/>
  <c r="J2046" i="1"/>
  <c r="K2046" i="1" s="1"/>
  <c r="J2042" i="1"/>
  <c r="K2042" i="1" s="1"/>
  <c r="J2038" i="1"/>
  <c r="K2038" i="1" s="1"/>
  <c r="J2034" i="1"/>
  <c r="K2034" i="1" s="1"/>
  <c r="J2030" i="1"/>
  <c r="K2030" i="1" s="1"/>
  <c r="J2026" i="1"/>
  <c r="K2026" i="1" s="1"/>
  <c r="J2022" i="1"/>
  <c r="K2022" i="1" s="1"/>
  <c r="J2018" i="1"/>
  <c r="K2018" i="1" s="1"/>
  <c r="J2014" i="1"/>
  <c r="K2014" i="1" s="1"/>
  <c r="J2010" i="1"/>
  <c r="K2010" i="1" s="1"/>
  <c r="J2006" i="1"/>
  <c r="K2006" i="1" s="1"/>
  <c r="J2002" i="1"/>
  <c r="K2002" i="1" s="1"/>
  <c r="J1998" i="1"/>
  <c r="K1998" i="1" s="1"/>
  <c r="J1994" i="1"/>
  <c r="K1994" i="1" s="1"/>
  <c r="J1990" i="1"/>
  <c r="K1990" i="1" s="1"/>
  <c r="J1986" i="1"/>
  <c r="K1986" i="1" s="1"/>
  <c r="J1982" i="1"/>
  <c r="K1982" i="1" s="1"/>
  <c r="J1978" i="1"/>
  <c r="K1978" i="1" s="1"/>
  <c r="J1974" i="1"/>
  <c r="K1974" i="1" s="1"/>
  <c r="J1970" i="1"/>
  <c r="K1970" i="1" s="1"/>
  <c r="J1966" i="1"/>
  <c r="K1966" i="1" s="1"/>
  <c r="J1962" i="1"/>
  <c r="K1962" i="1" s="1"/>
  <c r="J1958" i="1"/>
  <c r="K1958" i="1" s="1"/>
  <c r="J1954" i="1"/>
  <c r="K1954" i="1" s="1"/>
  <c r="J1950" i="1"/>
  <c r="K1950" i="1" s="1"/>
  <c r="J1946" i="1"/>
  <c r="K1946" i="1" s="1"/>
  <c r="J1942" i="1"/>
  <c r="K1942" i="1" s="1"/>
  <c r="J1938" i="1"/>
  <c r="K1938" i="1" s="1"/>
  <c r="J1934" i="1"/>
  <c r="K1934" i="1" s="1"/>
  <c r="J1930" i="1"/>
  <c r="K1930" i="1" s="1"/>
  <c r="J1926" i="1"/>
  <c r="K1926" i="1" s="1"/>
  <c r="J1922" i="1"/>
  <c r="K1922" i="1" s="1"/>
  <c r="J1918" i="1"/>
  <c r="K1918" i="1" s="1"/>
  <c r="J1914" i="1"/>
  <c r="K1914" i="1" s="1"/>
  <c r="J1910" i="1"/>
  <c r="K1910" i="1" s="1"/>
  <c r="J1906" i="1"/>
  <c r="K1906" i="1" s="1"/>
  <c r="J1902" i="1"/>
  <c r="K1902" i="1" s="1"/>
  <c r="J1898" i="1"/>
  <c r="K1898" i="1" s="1"/>
  <c r="J1894" i="1"/>
  <c r="K1894" i="1" s="1"/>
  <c r="J1890" i="1"/>
  <c r="K1890" i="1" s="1"/>
  <c r="J1886" i="1"/>
  <c r="K1886" i="1" s="1"/>
  <c r="J1882" i="1"/>
  <c r="K1882" i="1" s="1"/>
  <c r="J1878" i="1"/>
  <c r="K1878" i="1" s="1"/>
  <c r="J1874" i="1"/>
  <c r="K1874" i="1" s="1"/>
  <c r="J1870" i="1"/>
  <c r="K1870" i="1" s="1"/>
  <c r="J1866" i="1"/>
  <c r="K1866" i="1" s="1"/>
  <c r="J1862" i="1"/>
  <c r="K1862" i="1" s="1"/>
  <c r="J1858" i="1"/>
  <c r="K1858" i="1" s="1"/>
  <c r="J1854" i="1"/>
  <c r="K1854" i="1" s="1"/>
  <c r="J1850" i="1"/>
  <c r="K1850" i="1" s="1"/>
  <c r="J1846" i="1"/>
  <c r="K1846" i="1" s="1"/>
  <c r="J1842" i="1"/>
  <c r="K1842" i="1" s="1"/>
  <c r="J1838" i="1"/>
  <c r="K1838" i="1" s="1"/>
  <c r="J1834" i="1"/>
  <c r="K1834" i="1" s="1"/>
  <c r="J1830" i="1"/>
  <c r="K1830" i="1" s="1"/>
  <c r="J1826" i="1"/>
  <c r="K1826" i="1" s="1"/>
  <c r="J1822" i="1"/>
  <c r="K1822" i="1" s="1"/>
  <c r="J1818" i="1"/>
  <c r="K1818" i="1" s="1"/>
  <c r="J1814" i="1"/>
  <c r="K1814" i="1" s="1"/>
  <c r="J1810" i="1"/>
  <c r="K1810" i="1" s="1"/>
  <c r="J1806" i="1"/>
  <c r="K1806" i="1" s="1"/>
  <c r="J1802" i="1"/>
  <c r="K1802" i="1" s="1"/>
  <c r="J1798" i="1"/>
  <c r="K1798" i="1" s="1"/>
  <c r="J1794" i="1"/>
  <c r="K1794" i="1" s="1"/>
  <c r="J1790" i="1"/>
  <c r="K1790" i="1" s="1"/>
  <c r="J1786" i="1"/>
  <c r="K1786" i="1" s="1"/>
  <c r="J1782" i="1"/>
  <c r="K1782" i="1" s="1"/>
  <c r="J1778" i="1"/>
  <c r="K1778" i="1" s="1"/>
  <c r="J1774" i="1"/>
  <c r="K1774" i="1" s="1"/>
  <c r="J1770" i="1"/>
  <c r="K1770" i="1" s="1"/>
  <c r="J1766" i="1"/>
  <c r="K1766" i="1" s="1"/>
  <c r="J1762" i="1"/>
  <c r="K1762" i="1" s="1"/>
  <c r="J1758" i="1"/>
  <c r="K1758" i="1" s="1"/>
  <c r="J1754" i="1"/>
  <c r="K1754" i="1" s="1"/>
  <c r="J1750" i="1"/>
  <c r="K1750" i="1" s="1"/>
  <c r="J1746" i="1"/>
  <c r="K1746" i="1" s="1"/>
  <c r="J1742" i="1"/>
  <c r="K1742" i="1" s="1"/>
  <c r="J1738" i="1"/>
  <c r="K1738" i="1" s="1"/>
  <c r="J1734" i="1"/>
  <c r="K1734" i="1" s="1"/>
  <c r="J1730" i="1"/>
  <c r="K1730" i="1" s="1"/>
  <c r="J1726" i="1"/>
  <c r="K1726" i="1" s="1"/>
  <c r="J1722" i="1"/>
  <c r="K1722" i="1" s="1"/>
  <c r="J1718" i="1"/>
  <c r="K1718" i="1" s="1"/>
  <c r="J1714" i="1"/>
  <c r="K1714" i="1" s="1"/>
  <c r="J1710" i="1"/>
  <c r="K1710" i="1" s="1"/>
  <c r="J1706" i="1"/>
  <c r="K1706" i="1" s="1"/>
  <c r="J1702" i="1"/>
  <c r="K1702" i="1" s="1"/>
  <c r="J1698" i="1"/>
  <c r="K1698" i="1" s="1"/>
  <c r="J1694" i="1"/>
  <c r="K1694" i="1" s="1"/>
  <c r="J1690" i="1"/>
  <c r="K1690" i="1" s="1"/>
  <c r="J1686" i="1"/>
  <c r="K1686" i="1" s="1"/>
  <c r="J1682" i="1"/>
  <c r="K1682" i="1" s="1"/>
  <c r="J1678" i="1"/>
  <c r="K1678" i="1" s="1"/>
  <c r="J1674" i="1"/>
  <c r="K1674" i="1" s="1"/>
  <c r="J1670" i="1"/>
  <c r="K1670" i="1" s="1"/>
  <c r="J1666" i="1"/>
  <c r="K1666" i="1" s="1"/>
  <c r="J1662" i="1"/>
  <c r="K1662" i="1" s="1"/>
  <c r="J1658" i="1"/>
  <c r="K1658" i="1" s="1"/>
  <c r="J1654" i="1"/>
  <c r="K1654" i="1" s="1"/>
  <c r="J1650" i="1"/>
  <c r="K1650" i="1" s="1"/>
  <c r="J1646" i="1"/>
  <c r="K1646" i="1" s="1"/>
  <c r="J1642" i="1"/>
  <c r="K1642" i="1" s="1"/>
  <c r="J1638" i="1"/>
  <c r="K1638" i="1" s="1"/>
  <c r="J1634" i="1"/>
  <c r="K1634" i="1" s="1"/>
  <c r="J1630" i="1"/>
  <c r="K1630" i="1" s="1"/>
  <c r="J1626" i="1"/>
  <c r="K1626" i="1" s="1"/>
  <c r="J1622" i="1"/>
  <c r="K1622" i="1" s="1"/>
  <c r="J1618" i="1"/>
  <c r="K1618" i="1" s="1"/>
  <c r="J1614" i="1"/>
  <c r="K1614" i="1" s="1"/>
  <c r="J1610" i="1"/>
  <c r="K1610" i="1" s="1"/>
  <c r="J1606" i="1"/>
  <c r="K1606" i="1" s="1"/>
  <c r="J1602" i="1"/>
  <c r="K1602" i="1" s="1"/>
  <c r="J1598" i="1"/>
  <c r="K1598" i="1" s="1"/>
  <c r="J1594" i="1"/>
  <c r="K1594" i="1" s="1"/>
  <c r="J1590" i="1"/>
  <c r="K1590" i="1" s="1"/>
  <c r="J1586" i="1"/>
  <c r="K1586" i="1" s="1"/>
  <c r="J1582" i="1"/>
  <c r="K1582" i="1" s="1"/>
  <c r="J1578" i="1"/>
  <c r="K1578" i="1" s="1"/>
  <c r="J1574" i="1"/>
  <c r="K1574" i="1" s="1"/>
  <c r="J1570" i="1"/>
  <c r="K1570" i="1" s="1"/>
  <c r="J1566" i="1"/>
  <c r="K1566" i="1" s="1"/>
  <c r="J1562" i="1"/>
  <c r="K1562" i="1" s="1"/>
  <c r="J1558" i="1"/>
  <c r="K1558" i="1" s="1"/>
  <c r="J1554" i="1"/>
  <c r="K1554" i="1" s="1"/>
  <c r="J1550" i="1"/>
  <c r="K1550" i="1" s="1"/>
  <c r="J1546" i="1"/>
  <c r="K1546" i="1" s="1"/>
  <c r="J1542" i="1"/>
  <c r="K1542" i="1" s="1"/>
  <c r="J1538" i="1"/>
  <c r="K1538" i="1" s="1"/>
  <c r="J1534" i="1"/>
  <c r="K1534" i="1" s="1"/>
  <c r="J1530" i="1"/>
  <c r="K1530" i="1" s="1"/>
  <c r="J1526" i="1"/>
  <c r="K1526" i="1" s="1"/>
  <c r="J1522" i="1"/>
  <c r="K1522" i="1" s="1"/>
  <c r="J1518" i="1"/>
  <c r="K1518" i="1" s="1"/>
  <c r="J1514" i="1"/>
  <c r="K1514" i="1" s="1"/>
  <c r="J1510" i="1"/>
  <c r="K1510" i="1" s="1"/>
  <c r="J1506" i="1"/>
  <c r="K1506" i="1" s="1"/>
  <c r="J1502" i="1"/>
  <c r="K1502" i="1" s="1"/>
  <c r="J1498" i="1"/>
  <c r="K1498" i="1" s="1"/>
  <c r="J1494" i="1"/>
  <c r="K1494" i="1" s="1"/>
  <c r="J1490" i="1"/>
  <c r="K1490" i="1" s="1"/>
  <c r="J1486" i="1"/>
  <c r="K1486" i="1" s="1"/>
  <c r="J1482" i="1"/>
  <c r="K1482" i="1" s="1"/>
  <c r="J1478" i="1"/>
  <c r="K1478" i="1" s="1"/>
  <c r="J1474" i="1"/>
  <c r="K1474" i="1" s="1"/>
  <c r="J1470" i="1"/>
  <c r="K1470" i="1" s="1"/>
  <c r="J1466" i="1"/>
  <c r="K1466" i="1" s="1"/>
  <c r="J1462" i="1"/>
  <c r="K1462" i="1" s="1"/>
  <c r="J1458" i="1"/>
  <c r="K1458" i="1" s="1"/>
  <c r="J1454" i="1"/>
  <c r="K1454" i="1" s="1"/>
  <c r="J1450" i="1"/>
  <c r="K1450" i="1" s="1"/>
  <c r="J1446" i="1"/>
  <c r="K1446" i="1" s="1"/>
  <c r="J1442" i="1"/>
  <c r="K1442" i="1" s="1"/>
  <c r="J1438" i="1"/>
  <c r="K1438" i="1" s="1"/>
  <c r="J1434" i="1"/>
  <c r="K1434" i="1" s="1"/>
  <c r="J1430" i="1"/>
  <c r="K1430" i="1" s="1"/>
  <c r="J1426" i="1"/>
  <c r="K1426" i="1" s="1"/>
  <c r="J1422" i="1"/>
  <c r="K1422" i="1" s="1"/>
  <c r="J1418" i="1"/>
  <c r="K1418" i="1" s="1"/>
  <c r="J1414" i="1"/>
  <c r="K1414" i="1" s="1"/>
  <c r="J1410" i="1"/>
  <c r="K1410" i="1" s="1"/>
  <c r="J1406" i="1"/>
  <c r="K1406" i="1" s="1"/>
  <c r="J1402" i="1"/>
  <c r="K1402" i="1" s="1"/>
  <c r="J1398" i="1"/>
  <c r="K1398" i="1" s="1"/>
  <c r="J1394" i="1"/>
  <c r="K1394" i="1" s="1"/>
  <c r="J1390" i="1"/>
  <c r="K1390" i="1" s="1"/>
  <c r="J1386" i="1"/>
  <c r="K1386" i="1" s="1"/>
  <c r="J1382" i="1"/>
  <c r="K1382" i="1" s="1"/>
  <c r="J1378" i="1"/>
  <c r="K1378" i="1" s="1"/>
  <c r="J1374" i="1"/>
  <c r="K1374" i="1" s="1"/>
  <c r="J1370" i="1"/>
  <c r="K1370" i="1" s="1"/>
  <c r="J1366" i="1"/>
  <c r="K1366" i="1" s="1"/>
  <c r="J1362" i="1"/>
  <c r="K1362" i="1" s="1"/>
  <c r="J1358" i="1"/>
  <c r="K1358" i="1" s="1"/>
  <c r="J1354" i="1"/>
  <c r="K1354" i="1" s="1"/>
  <c r="J1350" i="1"/>
  <c r="K1350" i="1" s="1"/>
  <c r="J1346" i="1"/>
  <c r="K1346" i="1" s="1"/>
  <c r="J1342" i="1"/>
  <c r="K1342" i="1" s="1"/>
  <c r="J1338" i="1"/>
  <c r="K1338" i="1" s="1"/>
  <c r="J1334" i="1"/>
  <c r="K1334" i="1" s="1"/>
  <c r="J1330" i="1"/>
  <c r="K1330" i="1" s="1"/>
  <c r="J1326" i="1"/>
  <c r="K1326" i="1" s="1"/>
  <c r="J1322" i="1"/>
  <c r="K1322" i="1" s="1"/>
  <c r="J1318" i="1"/>
  <c r="K1318" i="1" s="1"/>
  <c r="J1314" i="1"/>
  <c r="K1314" i="1" s="1"/>
  <c r="J1310" i="1"/>
  <c r="K1310" i="1" s="1"/>
  <c r="J1306" i="1"/>
  <c r="K1306" i="1" s="1"/>
  <c r="J1302" i="1"/>
  <c r="K1302" i="1" s="1"/>
  <c r="J1298" i="1"/>
  <c r="K1298" i="1" s="1"/>
  <c r="J1294" i="1"/>
  <c r="K1294" i="1" s="1"/>
  <c r="J1290" i="1"/>
  <c r="K1290" i="1" s="1"/>
  <c r="J1286" i="1"/>
  <c r="K1286" i="1" s="1"/>
  <c r="J1282" i="1"/>
  <c r="K1282" i="1" s="1"/>
  <c r="J1278" i="1"/>
  <c r="K1278" i="1" s="1"/>
  <c r="J1274" i="1"/>
  <c r="K1274" i="1" s="1"/>
  <c r="J1270" i="1"/>
  <c r="K1270" i="1" s="1"/>
  <c r="J1266" i="1"/>
  <c r="K1266" i="1" s="1"/>
  <c r="J1262" i="1"/>
  <c r="K1262" i="1" s="1"/>
  <c r="J1258" i="1"/>
  <c r="K1258" i="1" s="1"/>
  <c r="J1254" i="1"/>
  <c r="K1254" i="1" s="1"/>
  <c r="J1250" i="1"/>
  <c r="K1250" i="1" s="1"/>
  <c r="J1246" i="1"/>
  <c r="K1246" i="1" s="1"/>
  <c r="J1242" i="1"/>
  <c r="K1242" i="1" s="1"/>
  <c r="J1238" i="1"/>
  <c r="K1238" i="1" s="1"/>
  <c r="J1234" i="1"/>
  <c r="K1234" i="1" s="1"/>
  <c r="J1230" i="1"/>
  <c r="K1230" i="1" s="1"/>
  <c r="J1226" i="1"/>
  <c r="K1226" i="1" s="1"/>
  <c r="J1222" i="1"/>
  <c r="K1222" i="1" s="1"/>
  <c r="J1218" i="1"/>
  <c r="K1218" i="1" s="1"/>
  <c r="J1214" i="1"/>
  <c r="K1214" i="1" s="1"/>
  <c r="J1210" i="1"/>
  <c r="K1210" i="1" s="1"/>
  <c r="J1206" i="1"/>
  <c r="K1206" i="1" s="1"/>
  <c r="J1202" i="1"/>
  <c r="K1202" i="1" s="1"/>
  <c r="J1198" i="1"/>
  <c r="K1198" i="1" s="1"/>
  <c r="J1194" i="1"/>
  <c r="K1194" i="1" s="1"/>
  <c r="J1190" i="1"/>
  <c r="K1190" i="1" s="1"/>
  <c r="J1186" i="1"/>
  <c r="K1186" i="1" s="1"/>
  <c r="J1182" i="1"/>
  <c r="K1182" i="1" s="1"/>
  <c r="J1178" i="1"/>
  <c r="K1178" i="1" s="1"/>
  <c r="J1174" i="1"/>
  <c r="K1174" i="1" s="1"/>
  <c r="J1170" i="1"/>
  <c r="K1170" i="1" s="1"/>
  <c r="J1166" i="1"/>
  <c r="K1166" i="1" s="1"/>
  <c r="J1162" i="1"/>
  <c r="K1162" i="1" s="1"/>
  <c r="J1158" i="1"/>
  <c r="K1158" i="1" s="1"/>
  <c r="J1154" i="1"/>
  <c r="K1154" i="1" s="1"/>
  <c r="J1150" i="1"/>
  <c r="K1150" i="1" s="1"/>
  <c r="J1146" i="1"/>
  <c r="K1146" i="1" s="1"/>
  <c r="J1142" i="1"/>
  <c r="K1142" i="1" s="1"/>
  <c r="J1138" i="1"/>
  <c r="K1138" i="1" s="1"/>
  <c r="J1134" i="1"/>
  <c r="K1134" i="1" s="1"/>
  <c r="J1130" i="1"/>
  <c r="K1130" i="1" s="1"/>
  <c r="J1126" i="1"/>
  <c r="K1126" i="1" s="1"/>
  <c r="J1122" i="1"/>
  <c r="K1122" i="1" s="1"/>
  <c r="J1118" i="1"/>
  <c r="K1118" i="1" s="1"/>
  <c r="J1114" i="1"/>
  <c r="K1114" i="1" s="1"/>
  <c r="J1110" i="1"/>
  <c r="K1110" i="1" s="1"/>
  <c r="J1106" i="1"/>
  <c r="K1106" i="1" s="1"/>
  <c r="J1102" i="1"/>
  <c r="K1102" i="1" s="1"/>
  <c r="J1098" i="1"/>
  <c r="K1098" i="1" s="1"/>
  <c r="J1094" i="1"/>
  <c r="K1094" i="1" s="1"/>
  <c r="J1090" i="1"/>
  <c r="K1090" i="1" s="1"/>
  <c r="J1086" i="1"/>
  <c r="K1086" i="1" s="1"/>
  <c r="J1082" i="1"/>
  <c r="K1082" i="1" s="1"/>
  <c r="J1078" i="1"/>
  <c r="K1078" i="1" s="1"/>
  <c r="J1074" i="1"/>
  <c r="K1074" i="1" s="1"/>
  <c r="J1070" i="1"/>
  <c r="K1070" i="1" s="1"/>
  <c r="J1066" i="1"/>
  <c r="K1066" i="1" s="1"/>
  <c r="J1062" i="1"/>
  <c r="K1062" i="1" s="1"/>
  <c r="J1058" i="1"/>
  <c r="K1058" i="1" s="1"/>
  <c r="J1054" i="1"/>
  <c r="K1054" i="1" s="1"/>
  <c r="J1050" i="1"/>
  <c r="K1050" i="1" s="1"/>
  <c r="J1046" i="1"/>
  <c r="K1046" i="1" s="1"/>
  <c r="J1042" i="1"/>
  <c r="K1042" i="1" s="1"/>
  <c r="J1038" i="1"/>
  <c r="K1038" i="1" s="1"/>
  <c r="J562" i="1"/>
  <c r="K562" i="1" s="1"/>
  <c r="J1893" i="1"/>
  <c r="K1893" i="1" s="1"/>
  <c r="J1889" i="1"/>
  <c r="K1889" i="1" s="1"/>
  <c r="J1885" i="1"/>
  <c r="K1885" i="1" s="1"/>
  <c r="J1881" i="1"/>
  <c r="K1881" i="1" s="1"/>
  <c r="J1877" i="1"/>
  <c r="K1877" i="1" s="1"/>
  <c r="J1873" i="1"/>
  <c r="K1873" i="1" s="1"/>
  <c r="J1869" i="1"/>
  <c r="K1869" i="1" s="1"/>
  <c r="J1865" i="1"/>
  <c r="K1865" i="1" s="1"/>
  <c r="J1861" i="1"/>
  <c r="K1861" i="1" s="1"/>
  <c r="J1857" i="1"/>
  <c r="K1857" i="1" s="1"/>
  <c r="J1853" i="1"/>
  <c r="K1853" i="1" s="1"/>
  <c r="J1849" i="1"/>
  <c r="K1849" i="1" s="1"/>
  <c r="J1845" i="1"/>
  <c r="K1845" i="1" s="1"/>
  <c r="J1841" i="1"/>
  <c r="K1841" i="1" s="1"/>
  <c r="J1837" i="1"/>
  <c r="K1837" i="1" s="1"/>
  <c r="J1833" i="1"/>
  <c r="K1833" i="1" s="1"/>
  <c r="J1829" i="1"/>
  <c r="K1829" i="1" s="1"/>
  <c r="J1825" i="1"/>
  <c r="K1825" i="1" s="1"/>
  <c r="J1821" i="1"/>
  <c r="K1821" i="1" s="1"/>
  <c r="J1817" i="1"/>
  <c r="K1817" i="1" s="1"/>
  <c r="J1813" i="1"/>
  <c r="K1813" i="1" s="1"/>
  <c r="J1809" i="1"/>
  <c r="K1809" i="1" s="1"/>
  <c r="J1805" i="1"/>
  <c r="K1805" i="1" s="1"/>
  <c r="J1801" i="1"/>
  <c r="K1801" i="1" s="1"/>
  <c r="J1797" i="1"/>
  <c r="K1797" i="1" s="1"/>
  <c r="J1793" i="1"/>
  <c r="K1793" i="1" s="1"/>
  <c r="J1789" i="1"/>
  <c r="K1789" i="1" s="1"/>
  <c r="J1785" i="1"/>
  <c r="K1785" i="1" s="1"/>
  <c r="J1781" i="1"/>
  <c r="K1781" i="1" s="1"/>
  <c r="J1777" i="1"/>
  <c r="K1777" i="1" s="1"/>
  <c r="J1773" i="1"/>
  <c r="K1773" i="1" s="1"/>
  <c r="J1769" i="1"/>
  <c r="K1769" i="1" s="1"/>
  <c r="J1765" i="1"/>
  <c r="K1765" i="1" s="1"/>
  <c r="J1761" i="1"/>
  <c r="K1761" i="1" s="1"/>
  <c r="J1757" i="1"/>
  <c r="K1757" i="1" s="1"/>
  <c r="J1753" i="1"/>
  <c r="K1753" i="1" s="1"/>
  <c r="J1749" i="1"/>
  <c r="K1749" i="1" s="1"/>
  <c r="J1745" i="1"/>
  <c r="K1745" i="1" s="1"/>
  <c r="J1741" i="1"/>
  <c r="K1741" i="1" s="1"/>
  <c r="J1737" i="1"/>
  <c r="K1737" i="1" s="1"/>
  <c r="J1733" i="1"/>
  <c r="K1733" i="1" s="1"/>
  <c r="J1729" i="1"/>
  <c r="K1729" i="1" s="1"/>
  <c r="J1725" i="1"/>
  <c r="K1725" i="1" s="1"/>
  <c r="J1721" i="1"/>
  <c r="K1721" i="1" s="1"/>
  <c r="J1717" i="1"/>
  <c r="K1717" i="1" s="1"/>
  <c r="J1713" i="1"/>
  <c r="K1713" i="1" s="1"/>
  <c r="J1709" i="1"/>
  <c r="K1709" i="1" s="1"/>
  <c r="J1705" i="1"/>
  <c r="K1705" i="1" s="1"/>
  <c r="J1701" i="1"/>
  <c r="K1701" i="1" s="1"/>
  <c r="J1697" i="1"/>
  <c r="K1697" i="1" s="1"/>
  <c r="J1693" i="1"/>
  <c r="K1693" i="1" s="1"/>
  <c r="J1689" i="1"/>
  <c r="K1689" i="1" s="1"/>
  <c r="J1685" i="1"/>
  <c r="K1685" i="1" s="1"/>
  <c r="J1681" i="1"/>
  <c r="K1681" i="1" s="1"/>
  <c r="J1677" i="1"/>
  <c r="K1677" i="1" s="1"/>
  <c r="J1673" i="1"/>
  <c r="K1673" i="1" s="1"/>
  <c r="J1669" i="1"/>
  <c r="K1669" i="1" s="1"/>
  <c r="J1665" i="1"/>
  <c r="K1665" i="1" s="1"/>
  <c r="J1661" i="1"/>
  <c r="K1661" i="1" s="1"/>
  <c r="J1657" i="1"/>
  <c r="K1657" i="1" s="1"/>
  <c r="J1653" i="1"/>
  <c r="K1653" i="1" s="1"/>
  <c r="J1649" i="1"/>
  <c r="K1649" i="1" s="1"/>
  <c r="J1645" i="1"/>
  <c r="K1645" i="1" s="1"/>
  <c r="J1641" i="1"/>
  <c r="K1641" i="1" s="1"/>
  <c r="J1637" i="1"/>
  <c r="K1637" i="1" s="1"/>
  <c r="J1633" i="1"/>
  <c r="K1633" i="1" s="1"/>
  <c r="J1629" i="1"/>
  <c r="K1629" i="1" s="1"/>
  <c r="J1625" i="1"/>
  <c r="K1625" i="1" s="1"/>
  <c r="J1621" i="1"/>
  <c r="K1621" i="1" s="1"/>
  <c r="J1617" i="1"/>
  <c r="K1617" i="1" s="1"/>
  <c r="J1613" i="1"/>
  <c r="K1613" i="1" s="1"/>
  <c r="J1609" i="1"/>
  <c r="K1609" i="1" s="1"/>
  <c r="J1605" i="1"/>
  <c r="K1605" i="1" s="1"/>
  <c r="J1601" i="1"/>
  <c r="K1601" i="1" s="1"/>
  <c r="J1597" i="1"/>
  <c r="K1597" i="1" s="1"/>
  <c r="J1593" i="1"/>
  <c r="K1593" i="1" s="1"/>
  <c r="J1589" i="1"/>
  <c r="K1589" i="1" s="1"/>
  <c r="J1585" i="1"/>
  <c r="K1585" i="1" s="1"/>
  <c r="J1581" i="1"/>
  <c r="K1581" i="1" s="1"/>
  <c r="J1577" i="1"/>
  <c r="K1577" i="1" s="1"/>
  <c r="J1573" i="1"/>
  <c r="K1573" i="1" s="1"/>
  <c r="J1569" i="1"/>
  <c r="K1569" i="1" s="1"/>
  <c r="J1565" i="1"/>
  <c r="K1565" i="1" s="1"/>
  <c r="J1561" i="1"/>
  <c r="K1561" i="1" s="1"/>
  <c r="J1557" i="1"/>
  <c r="K1557" i="1" s="1"/>
  <c r="J1553" i="1"/>
  <c r="K1553" i="1" s="1"/>
  <c r="J1549" i="1"/>
  <c r="K1549" i="1" s="1"/>
  <c r="J1545" i="1"/>
  <c r="K1545" i="1" s="1"/>
  <c r="J1541" i="1"/>
  <c r="K1541" i="1" s="1"/>
  <c r="J1537" i="1"/>
  <c r="K1537" i="1" s="1"/>
  <c r="J1533" i="1"/>
  <c r="K1533" i="1" s="1"/>
  <c r="J1529" i="1"/>
  <c r="K1529" i="1" s="1"/>
  <c r="J1525" i="1"/>
  <c r="K1525" i="1" s="1"/>
  <c r="J1521" i="1"/>
  <c r="K1521" i="1" s="1"/>
  <c r="J1517" i="1"/>
  <c r="K1517" i="1" s="1"/>
  <c r="J1513" i="1"/>
  <c r="K1513" i="1" s="1"/>
  <c r="J1509" i="1"/>
  <c r="K1509" i="1" s="1"/>
  <c r="J1505" i="1"/>
  <c r="K1505" i="1" s="1"/>
  <c r="J1501" i="1"/>
  <c r="K1501" i="1" s="1"/>
  <c r="J1497" i="1"/>
  <c r="K1497" i="1" s="1"/>
  <c r="J1493" i="1"/>
  <c r="K1493" i="1" s="1"/>
  <c r="J1489" i="1"/>
  <c r="K1489" i="1" s="1"/>
  <c r="J1485" i="1"/>
  <c r="K1485" i="1" s="1"/>
  <c r="J1481" i="1"/>
  <c r="K1481" i="1" s="1"/>
  <c r="J1477" i="1"/>
  <c r="K1477" i="1" s="1"/>
  <c r="J1473" i="1"/>
  <c r="K1473" i="1" s="1"/>
  <c r="J1469" i="1"/>
  <c r="K1469" i="1" s="1"/>
  <c r="J1465" i="1"/>
  <c r="K1465" i="1" s="1"/>
  <c r="J1461" i="1"/>
  <c r="K1461" i="1" s="1"/>
  <c r="J1457" i="1"/>
  <c r="K1457" i="1" s="1"/>
  <c r="J1453" i="1"/>
  <c r="K1453" i="1" s="1"/>
  <c r="J1449" i="1"/>
  <c r="K1449" i="1" s="1"/>
  <c r="J1445" i="1"/>
  <c r="K1445" i="1" s="1"/>
  <c r="J1441" i="1"/>
  <c r="K1441" i="1" s="1"/>
  <c r="J1437" i="1"/>
  <c r="K1437" i="1" s="1"/>
  <c r="J1433" i="1"/>
  <c r="K1433" i="1" s="1"/>
  <c r="J1204" i="1"/>
  <c r="K1204" i="1" s="1"/>
  <c r="J1200" i="1"/>
  <c r="K1200" i="1" s="1"/>
  <c r="J1196" i="1"/>
  <c r="K1196" i="1" s="1"/>
  <c r="J1192" i="1"/>
  <c r="K1192" i="1" s="1"/>
  <c r="J1188" i="1"/>
  <c r="K1188" i="1" s="1"/>
  <c r="J1184" i="1"/>
  <c r="K1184" i="1" s="1"/>
  <c r="J1180" i="1"/>
  <c r="K1180" i="1" s="1"/>
  <c r="J1176" i="1"/>
  <c r="K1176" i="1" s="1"/>
  <c r="J1172" i="1"/>
  <c r="K1172" i="1" s="1"/>
  <c r="J1168" i="1"/>
  <c r="K1168" i="1" s="1"/>
  <c r="J1164" i="1"/>
  <c r="K1164" i="1" s="1"/>
  <c r="J1160" i="1"/>
  <c r="K1160" i="1" s="1"/>
  <c r="J1156" i="1"/>
  <c r="K1156" i="1" s="1"/>
  <c r="J1152" i="1"/>
  <c r="K1152" i="1" s="1"/>
  <c r="J1148" i="1"/>
  <c r="K1148" i="1" s="1"/>
  <c r="J1144" i="1"/>
  <c r="K1144" i="1" s="1"/>
  <c r="J1140" i="1"/>
  <c r="K1140" i="1" s="1"/>
  <c r="J1136" i="1"/>
  <c r="K1136" i="1" s="1"/>
  <c r="J1132" i="1"/>
  <c r="K1132" i="1" s="1"/>
  <c r="J1128" i="1"/>
  <c r="K1128" i="1" s="1"/>
  <c r="J1124" i="1"/>
  <c r="K1124" i="1" s="1"/>
  <c r="J1120" i="1"/>
  <c r="K1120" i="1" s="1"/>
  <c r="J1116" i="1"/>
  <c r="K1116" i="1" s="1"/>
  <c r="J1112" i="1"/>
  <c r="K1112" i="1" s="1"/>
  <c r="J1108" i="1"/>
  <c r="K1108" i="1" s="1"/>
  <c r="J1104" i="1"/>
  <c r="K1104" i="1" s="1"/>
  <c r="J1100" i="1"/>
  <c r="K1100" i="1" s="1"/>
  <c r="J1096" i="1"/>
  <c r="K1096" i="1" s="1"/>
  <c r="J1092" i="1"/>
  <c r="K1092" i="1" s="1"/>
  <c r="J1088" i="1"/>
  <c r="K1088" i="1" s="1"/>
  <c r="J1084" i="1"/>
  <c r="K1084" i="1" s="1"/>
  <c r="J1080" i="1"/>
  <c r="K1080" i="1" s="1"/>
  <c r="J1076" i="1"/>
  <c r="K1076" i="1" s="1"/>
  <c r="J1072" i="1"/>
  <c r="K1072" i="1" s="1"/>
  <c r="J1068" i="1"/>
  <c r="K1068" i="1" s="1"/>
  <c r="J1064" i="1"/>
  <c r="K1064" i="1" s="1"/>
  <c r="J1060" i="1"/>
  <c r="K1060" i="1" s="1"/>
  <c r="J1056" i="1"/>
  <c r="K1056" i="1" s="1"/>
  <c r="J1052" i="1"/>
  <c r="K1052" i="1" s="1"/>
  <c r="J1048" i="1"/>
  <c r="K1048" i="1" s="1"/>
  <c r="J1044" i="1"/>
  <c r="K1044" i="1" s="1"/>
  <c r="J1040" i="1"/>
  <c r="K1040" i="1" s="1"/>
  <c r="J1036" i="1"/>
  <c r="K1036" i="1" s="1"/>
  <c r="J1032" i="1"/>
  <c r="K1032" i="1" s="1"/>
  <c r="J1028" i="1"/>
  <c r="K1028" i="1" s="1"/>
  <c r="J1024" i="1"/>
  <c r="K1024" i="1" s="1"/>
  <c r="J1020" i="1"/>
  <c r="K1020" i="1" s="1"/>
  <c r="J1016" i="1"/>
  <c r="K1016" i="1" s="1"/>
  <c r="J1012" i="1"/>
  <c r="K1012" i="1" s="1"/>
  <c r="J1008" i="1"/>
  <c r="K1008" i="1" s="1"/>
  <c r="J1004" i="1"/>
  <c r="K1004" i="1" s="1"/>
  <c r="J1000" i="1"/>
  <c r="K1000" i="1" s="1"/>
  <c r="J996" i="1"/>
  <c r="K996" i="1" s="1"/>
  <c r="J992" i="1"/>
  <c r="K992" i="1" s="1"/>
  <c r="J988" i="1"/>
  <c r="K988" i="1" s="1"/>
  <c r="J984" i="1"/>
  <c r="K984" i="1" s="1"/>
  <c r="J980" i="1"/>
  <c r="K980" i="1" s="1"/>
  <c r="J976" i="1"/>
  <c r="K976" i="1" s="1"/>
  <c r="J972" i="1"/>
  <c r="K972" i="1" s="1"/>
  <c r="J968" i="1"/>
  <c r="K968" i="1" s="1"/>
  <c r="J964" i="1"/>
  <c r="K964" i="1" s="1"/>
  <c r="J960" i="1"/>
  <c r="K960" i="1" s="1"/>
  <c r="J956" i="1"/>
  <c r="K956" i="1" s="1"/>
  <c r="J952" i="1"/>
  <c r="K952" i="1" s="1"/>
  <c r="J948" i="1"/>
  <c r="K948" i="1" s="1"/>
  <c r="J944" i="1"/>
  <c r="K944" i="1" s="1"/>
  <c r="J940" i="1"/>
  <c r="K940" i="1" s="1"/>
  <c r="J936" i="1"/>
  <c r="K936" i="1" s="1"/>
  <c r="J932" i="1"/>
  <c r="K932" i="1" s="1"/>
  <c r="J928" i="1"/>
  <c r="K928" i="1" s="1"/>
  <c r="J924" i="1"/>
  <c r="K924" i="1" s="1"/>
  <c r="J920" i="1"/>
  <c r="K920" i="1" s="1"/>
  <c r="J916" i="1"/>
  <c r="K916" i="1" s="1"/>
  <c r="J912" i="1"/>
  <c r="K912" i="1" s="1"/>
  <c r="J908" i="1"/>
  <c r="K908" i="1" s="1"/>
  <c r="J904" i="1"/>
  <c r="K904" i="1" s="1"/>
  <c r="J900" i="1"/>
  <c r="K900" i="1" s="1"/>
  <c r="J896" i="1"/>
  <c r="K896" i="1" s="1"/>
  <c r="J892" i="1"/>
  <c r="K892" i="1" s="1"/>
  <c r="J888" i="1"/>
  <c r="K888" i="1" s="1"/>
  <c r="J884" i="1"/>
  <c r="K884" i="1" s="1"/>
  <c r="J880" i="1"/>
  <c r="K880" i="1" s="1"/>
  <c r="J876" i="1"/>
  <c r="K876" i="1" s="1"/>
  <c r="J872" i="1"/>
  <c r="K872" i="1" s="1"/>
  <c r="J868" i="1"/>
  <c r="K868" i="1" s="1"/>
  <c r="J864" i="1"/>
  <c r="K864" i="1" s="1"/>
  <c r="J860" i="1"/>
  <c r="K860" i="1" s="1"/>
  <c r="J856" i="1"/>
  <c r="K856" i="1" s="1"/>
  <c r="J852" i="1"/>
  <c r="K852" i="1" s="1"/>
  <c r="J848" i="1"/>
  <c r="K848" i="1" s="1"/>
  <c r="J844" i="1"/>
  <c r="K844" i="1" s="1"/>
  <c r="J840" i="1"/>
  <c r="K840" i="1" s="1"/>
  <c r="J836" i="1"/>
  <c r="K836" i="1" s="1"/>
  <c r="J832" i="1"/>
  <c r="K832" i="1" s="1"/>
  <c r="J828" i="1"/>
  <c r="K828" i="1" s="1"/>
  <c r="J824" i="1"/>
  <c r="K824" i="1" s="1"/>
  <c r="J820" i="1"/>
  <c r="K820" i="1" s="1"/>
  <c r="J816" i="1"/>
  <c r="K816" i="1" s="1"/>
  <c r="J812" i="1"/>
  <c r="K812" i="1" s="1"/>
  <c r="J808" i="1"/>
  <c r="K808" i="1" s="1"/>
  <c r="J804" i="1"/>
  <c r="K804" i="1" s="1"/>
  <c r="J800" i="1"/>
  <c r="K800" i="1" s="1"/>
  <c r="J796" i="1"/>
  <c r="K796" i="1" s="1"/>
  <c r="J792" i="1"/>
  <c r="K792" i="1" s="1"/>
  <c r="J788" i="1"/>
  <c r="K788" i="1" s="1"/>
  <c r="J784" i="1"/>
  <c r="K784" i="1" s="1"/>
  <c r="J780" i="1"/>
  <c r="K780" i="1" s="1"/>
  <c r="J776" i="1"/>
  <c r="K776" i="1" s="1"/>
  <c r="J772" i="1"/>
  <c r="K772" i="1" s="1"/>
  <c r="J768" i="1"/>
  <c r="K768" i="1" s="1"/>
  <c r="J764" i="1"/>
  <c r="K764" i="1" s="1"/>
  <c r="J760" i="1"/>
  <c r="K760" i="1" s="1"/>
  <c r="J756" i="1"/>
  <c r="K756" i="1" s="1"/>
  <c r="J752" i="1"/>
  <c r="K752" i="1" s="1"/>
  <c r="J748" i="1"/>
  <c r="K748" i="1" s="1"/>
  <c r="J744" i="1"/>
  <c r="K744" i="1" s="1"/>
  <c r="J740" i="1"/>
  <c r="K740" i="1" s="1"/>
  <c r="J736" i="1"/>
  <c r="K736" i="1" s="1"/>
  <c r="J732" i="1"/>
  <c r="K732" i="1" s="1"/>
  <c r="J728" i="1"/>
  <c r="K728" i="1" s="1"/>
  <c r="J724" i="1"/>
  <c r="K724" i="1" s="1"/>
  <c r="J720" i="1"/>
  <c r="K720" i="1" s="1"/>
  <c r="J716" i="1"/>
  <c r="K716" i="1" s="1"/>
  <c r="J712" i="1"/>
  <c r="K712" i="1" s="1"/>
  <c r="J708" i="1"/>
  <c r="K708" i="1" s="1"/>
  <c r="J704" i="1"/>
  <c r="K704" i="1" s="1"/>
  <c r="J700" i="1"/>
  <c r="K700" i="1" s="1"/>
  <c r="J696" i="1"/>
  <c r="K696" i="1" s="1"/>
  <c r="J692" i="1"/>
  <c r="K692" i="1" s="1"/>
  <c r="J688" i="1"/>
  <c r="K688" i="1" s="1"/>
  <c r="J684" i="1"/>
  <c r="K684" i="1" s="1"/>
  <c r="J680" i="1"/>
  <c r="K680" i="1" s="1"/>
  <c r="J676" i="1"/>
  <c r="K676" i="1" s="1"/>
  <c r="J672" i="1"/>
  <c r="K672" i="1" s="1"/>
  <c r="J668" i="1"/>
  <c r="K668" i="1" s="1"/>
  <c r="J664" i="1"/>
  <c r="K664" i="1" s="1"/>
  <c r="J660" i="1"/>
  <c r="K660" i="1" s="1"/>
  <c r="J656" i="1"/>
  <c r="K656" i="1" s="1"/>
  <c r="J652" i="1"/>
  <c r="K652" i="1" s="1"/>
  <c r="J648" i="1"/>
  <c r="K648" i="1" s="1"/>
  <c r="J644" i="1"/>
  <c r="K644" i="1" s="1"/>
  <c r="J640" i="1"/>
  <c r="K640" i="1" s="1"/>
  <c r="J636" i="1"/>
  <c r="K636" i="1" s="1"/>
  <c r="J632" i="1"/>
  <c r="K632" i="1" s="1"/>
  <c r="J628" i="1"/>
  <c r="K628" i="1" s="1"/>
  <c r="J624" i="1"/>
  <c r="K624" i="1" s="1"/>
  <c r="J620" i="1"/>
  <c r="K620" i="1" s="1"/>
  <c r="J616" i="1"/>
  <c r="K616" i="1" s="1"/>
  <c r="J612" i="1"/>
  <c r="K612" i="1" s="1"/>
  <c r="J608" i="1"/>
  <c r="K608" i="1" s="1"/>
  <c r="J604" i="1"/>
  <c r="K604" i="1" s="1"/>
  <c r="J600" i="1"/>
  <c r="K600" i="1" s="1"/>
  <c r="J596" i="1"/>
  <c r="K596" i="1" s="1"/>
  <c r="J592" i="1"/>
  <c r="K592" i="1" s="1"/>
  <c r="J588" i="1"/>
  <c r="K588" i="1" s="1"/>
  <c r="J584" i="1"/>
  <c r="K584" i="1" s="1"/>
  <c r="J580" i="1"/>
  <c r="K580" i="1" s="1"/>
  <c r="J576" i="1"/>
  <c r="K576" i="1" s="1"/>
  <c r="J572" i="1"/>
  <c r="K572" i="1" s="1"/>
  <c r="J568" i="1"/>
  <c r="K568" i="1" s="1"/>
  <c r="J564" i="1"/>
  <c r="K564" i="1" s="1"/>
  <c r="J560" i="1"/>
  <c r="K560" i="1" s="1"/>
  <c r="J556" i="1"/>
  <c r="K556" i="1" s="1"/>
  <c r="J552" i="1"/>
  <c r="K552" i="1" s="1"/>
  <c r="J548" i="1"/>
  <c r="K548" i="1" s="1"/>
  <c r="J544" i="1"/>
  <c r="K544" i="1" s="1"/>
  <c r="J540" i="1"/>
  <c r="K540" i="1" s="1"/>
  <c r="J536" i="1"/>
  <c r="K536" i="1" s="1"/>
  <c r="J532" i="1"/>
  <c r="K532" i="1" s="1"/>
  <c r="J528" i="1"/>
  <c r="K528" i="1" s="1"/>
  <c r="J524" i="1"/>
  <c r="K524" i="1" s="1"/>
  <c r="J520" i="1"/>
  <c r="K520" i="1" s="1"/>
  <c r="J516" i="1"/>
  <c r="K516" i="1" s="1"/>
  <c r="J512" i="1"/>
  <c r="K512" i="1" s="1"/>
  <c r="J508" i="1"/>
  <c r="K508" i="1" s="1"/>
  <c r="J504" i="1"/>
  <c r="K504" i="1" s="1"/>
  <c r="J500" i="1"/>
  <c r="K500" i="1" s="1"/>
  <c r="J496" i="1"/>
  <c r="K496" i="1" s="1"/>
  <c r="J492" i="1"/>
  <c r="K492" i="1" s="1"/>
  <c r="J488" i="1"/>
  <c r="K488" i="1" s="1"/>
  <c r="J484" i="1"/>
  <c r="K484" i="1" s="1"/>
  <c r="J480" i="1"/>
  <c r="K480" i="1" s="1"/>
  <c r="J476" i="1"/>
  <c r="K476" i="1" s="1"/>
  <c r="J472" i="1"/>
  <c r="K472" i="1" s="1"/>
  <c r="J468" i="1"/>
  <c r="K468" i="1" s="1"/>
  <c r="J464" i="1"/>
  <c r="K464" i="1" s="1"/>
  <c r="J460" i="1"/>
  <c r="K460" i="1" s="1"/>
  <c r="J456" i="1"/>
  <c r="K456" i="1" s="1"/>
  <c r="J452" i="1"/>
  <c r="K452" i="1" s="1"/>
  <c r="J448" i="1"/>
  <c r="K448" i="1" s="1"/>
  <c r="J444" i="1"/>
  <c r="K444" i="1" s="1"/>
  <c r="J440" i="1"/>
  <c r="K440" i="1" s="1"/>
  <c r="J436" i="1"/>
  <c r="K436" i="1" s="1"/>
  <c r="J432" i="1"/>
  <c r="K432" i="1" s="1"/>
  <c r="J428" i="1"/>
  <c r="K428" i="1" s="1"/>
  <c r="J424" i="1"/>
  <c r="K424" i="1" s="1"/>
  <c r="J420" i="1"/>
  <c r="K420" i="1" s="1"/>
  <c r="J416" i="1"/>
  <c r="K416" i="1" s="1"/>
  <c r="J412" i="1"/>
  <c r="K412" i="1" s="1"/>
  <c r="J408" i="1"/>
  <c r="K408" i="1" s="1"/>
  <c r="J404" i="1"/>
  <c r="K404" i="1" s="1"/>
  <c r="J400" i="1"/>
  <c r="K400" i="1" s="1"/>
  <c r="J396" i="1"/>
  <c r="K396" i="1" s="1"/>
  <c r="J392" i="1"/>
  <c r="K392" i="1" s="1"/>
  <c r="J388" i="1"/>
  <c r="K388" i="1" s="1"/>
  <c r="J384" i="1"/>
  <c r="K384" i="1" s="1"/>
  <c r="J380" i="1"/>
  <c r="K380" i="1" s="1"/>
  <c r="J376" i="1"/>
  <c r="K376" i="1" s="1"/>
  <c r="J372" i="1"/>
  <c r="K372" i="1" s="1"/>
  <c r="J368" i="1"/>
  <c r="K368" i="1" s="1"/>
  <c r="J364" i="1"/>
  <c r="K364" i="1" s="1"/>
  <c r="J360" i="1"/>
  <c r="K360" i="1" s="1"/>
  <c r="J356" i="1"/>
  <c r="K356" i="1" s="1"/>
  <c r="J352" i="1"/>
  <c r="K352" i="1" s="1"/>
  <c r="J348" i="1"/>
  <c r="K348" i="1" s="1"/>
  <c r="J344" i="1"/>
  <c r="K344" i="1" s="1"/>
  <c r="J340" i="1"/>
  <c r="K340" i="1" s="1"/>
  <c r="J336" i="1"/>
  <c r="K336" i="1" s="1"/>
  <c r="J332" i="1"/>
  <c r="K332" i="1" s="1"/>
  <c r="J328" i="1"/>
  <c r="K328" i="1" s="1"/>
  <c r="J324" i="1"/>
  <c r="K324" i="1" s="1"/>
  <c r="J320" i="1"/>
  <c r="K320" i="1" s="1"/>
  <c r="J316" i="1"/>
  <c r="K316" i="1" s="1"/>
  <c r="J312" i="1"/>
  <c r="K312" i="1" s="1"/>
  <c r="J308" i="1"/>
  <c r="K308" i="1" s="1"/>
  <c r="J304" i="1"/>
  <c r="K304" i="1" s="1"/>
  <c r="J300" i="1"/>
  <c r="K300" i="1" s="1"/>
  <c r="J296" i="1"/>
  <c r="K296" i="1" s="1"/>
  <c r="J292" i="1"/>
  <c r="K292" i="1" s="1"/>
  <c r="J288" i="1"/>
  <c r="K288" i="1" s="1"/>
  <c r="J284" i="1"/>
  <c r="K284" i="1" s="1"/>
  <c r="J280" i="1"/>
  <c r="K280" i="1" s="1"/>
  <c r="J276" i="1"/>
  <c r="K276" i="1" s="1"/>
  <c r="J272" i="1"/>
  <c r="K272" i="1" s="1"/>
  <c r="J268" i="1"/>
  <c r="K268" i="1" s="1"/>
  <c r="J264" i="1"/>
  <c r="K264" i="1" s="1"/>
  <c r="J260" i="1"/>
  <c r="K260" i="1" s="1"/>
  <c r="J256" i="1"/>
  <c r="K256" i="1" s="1"/>
  <c r="J252" i="1"/>
  <c r="K252" i="1" s="1"/>
  <c r="J248" i="1"/>
  <c r="K248" i="1" s="1"/>
  <c r="J244" i="1"/>
  <c r="K244" i="1" s="1"/>
  <c r="J240" i="1"/>
  <c r="K240" i="1" s="1"/>
  <c r="J236" i="1"/>
  <c r="K236" i="1" s="1"/>
  <c r="J232" i="1"/>
  <c r="K232" i="1" s="1"/>
  <c r="J228" i="1"/>
  <c r="K228" i="1" s="1"/>
  <c r="J224" i="1"/>
  <c r="K224" i="1" s="1"/>
  <c r="J220" i="1"/>
  <c r="K220" i="1" s="1"/>
  <c r="J216" i="1"/>
  <c r="K216" i="1" s="1"/>
  <c r="J212" i="1"/>
  <c r="K212" i="1" s="1"/>
  <c r="J208" i="1"/>
  <c r="K208" i="1" s="1"/>
  <c r="J204" i="1"/>
  <c r="K204" i="1" s="1"/>
  <c r="J200" i="1"/>
  <c r="K200" i="1" s="1"/>
  <c r="J196" i="1"/>
  <c r="K196" i="1" s="1"/>
  <c r="J192" i="1"/>
  <c r="K192" i="1" s="1"/>
  <c r="J188" i="1"/>
  <c r="K188" i="1" s="1"/>
  <c r="J184" i="1"/>
  <c r="K184" i="1" s="1"/>
  <c r="J180" i="1"/>
  <c r="K180" i="1" s="1"/>
  <c r="J176" i="1"/>
  <c r="K176" i="1" s="1"/>
  <c r="J172" i="1"/>
  <c r="K172" i="1" s="1"/>
  <c r="J168" i="1"/>
  <c r="K168" i="1" s="1"/>
  <c r="J164" i="1"/>
  <c r="K164" i="1" s="1"/>
  <c r="J160" i="1"/>
  <c r="K160" i="1" s="1"/>
  <c r="J156" i="1"/>
  <c r="K156" i="1" s="1"/>
  <c r="J152" i="1"/>
  <c r="K152" i="1" s="1"/>
  <c r="J148" i="1"/>
  <c r="K148" i="1" s="1"/>
  <c r="J144" i="1"/>
  <c r="K144" i="1" s="1"/>
  <c r="J140" i="1"/>
  <c r="K140" i="1" s="1"/>
  <c r="J136" i="1"/>
  <c r="K136" i="1" s="1"/>
  <c r="J132" i="1"/>
  <c r="K132" i="1" s="1"/>
  <c r="J128" i="1"/>
  <c r="K128" i="1" s="1"/>
  <c r="J124" i="1"/>
  <c r="K124" i="1" s="1"/>
  <c r="J120" i="1"/>
  <c r="K120" i="1" s="1"/>
  <c r="J116" i="1"/>
  <c r="K116" i="1" s="1"/>
  <c r="J112" i="1"/>
  <c r="K112" i="1" s="1"/>
  <c r="J108" i="1"/>
  <c r="K108" i="1" s="1"/>
  <c r="J104" i="1"/>
  <c r="K104" i="1" s="1"/>
  <c r="J100" i="1"/>
  <c r="K100" i="1" s="1"/>
  <c r="J96" i="1"/>
  <c r="K96" i="1" s="1"/>
  <c r="J92" i="1"/>
  <c r="K92" i="1" s="1"/>
  <c r="J88" i="1"/>
  <c r="K88" i="1" s="1"/>
  <c r="J84" i="1"/>
  <c r="K84" i="1" s="1"/>
  <c r="J80" i="1"/>
  <c r="K80" i="1" s="1"/>
  <c r="J76" i="1"/>
  <c r="K76" i="1" s="1"/>
  <c r="J72" i="1"/>
  <c r="K72" i="1" s="1"/>
  <c r="J68" i="1"/>
  <c r="K68" i="1" s="1"/>
  <c r="J64" i="1"/>
  <c r="K64" i="1" s="1"/>
  <c r="J60" i="1"/>
  <c r="K60" i="1" s="1"/>
  <c r="J56" i="1"/>
  <c r="K56" i="1" s="1"/>
  <c r="J52" i="1"/>
  <c r="K52" i="1" s="1"/>
  <c r="J48" i="1"/>
  <c r="K48" i="1" s="1"/>
  <c r="J44" i="1"/>
  <c r="K44" i="1" s="1"/>
  <c r="J40" i="1"/>
  <c r="K40" i="1" s="1"/>
  <c r="J36" i="1"/>
  <c r="K36" i="1" s="1"/>
  <c r="J32" i="1"/>
  <c r="K32" i="1" s="1"/>
  <c r="J28" i="1"/>
  <c r="K28" i="1" s="1"/>
  <c r="J24" i="1"/>
  <c r="K24" i="1" s="1"/>
  <c r="J20" i="1"/>
  <c r="K20" i="1" s="1"/>
  <c r="J16" i="1"/>
  <c r="K16" i="1" s="1"/>
  <c r="J1034" i="1"/>
  <c r="K1034" i="1" s="1"/>
  <c r="J1030" i="1"/>
  <c r="K1030" i="1" s="1"/>
  <c r="J1026" i="1"/>
  <c r="K1026" i="1" s="1"/>
  <c r="J1022" i="1"/>
  <c r="K1022" i="1" s="1"/>
  <c r="J1018" i="1"/>
  <c r="K1018" i="1" s="1"/>
  <c r="J1014" i="1"/>
  <c r="K1014" i="1" s="1"/>
  <c r="J1010" i="1"/>
  <c r="K1010" i="1" s="1"/>
  <c r="J1006" i="1"/>
  <c r="K1006" i="1" s="1"/>
  <c r="J1002" i="1"/>
  <c r="K1002" i="1" s="1"/>
  <c r="J998" i="1"/>
  <c r="K998" i="1" s="1"/>
  <c r="J994" i="1"/>
  <c r="K994" i="1" s="1"/>
  <c r="J990" i="1"/>
  <c r="K990" i="1" s="1"/>
  <c r="J986" i="1"/>
  <c r="K986" i="1" s="1"/>
  <c r="J982" i="1"/>
  <c r="K982" i="1" s="1"/>
  <c r="J978" i="1"/>
  <c r="K978" i="1" s="1"/>
  <c r="J974" i="1"/>
  <c r="K974" i="1" s="1"/>
  <c r="J970" i="1"/>
  <c r="K970" i="1" s="1"/>
  <c r="J966" i="1"/>
  <c r="K966" i="1" s="1"/>
  <c r="J962" i="1"/>
  <c r="K962" i="1" s="1"/>
  <c r="J958" i="1"/>
  <c r="K958" i="1" s="1"/>
  <c r="J954" i="1"/>
  <c r="K954" i="1" s="1"/>
  <c r="J950" i="1"/>
  <c r="K950" i="1" s="1"/>
  <c r="J946" i="1"/>
  <c r="K946" i="1" s="1"/>
  <c r="J942" i="1"/>
  <c r="K942" i="1" s="1"/>
  <c r="J938" i="1"/>
  <c r="K938" i="1" s="1"/>
  <c r="J934" i="1"/>
  <c r="K934" i="1" s="1"/>
  <c r="J930" i="1"/>
  <c r="K930" i="1" s="1"/>
  <c r="J926" i="1"/>
  <c r="K926" i="1" s="1"/>
  <c r="J922" i="1"/>
  <c r="K922" i="1" s="1"/>
  <c r="J918" i="1"/>
  <c r="K918" i="1" s="1"/>
  <c r="J914" i="1"/>
  <c r="K914" i="1" s="1"/>
  <c r="J910" i="1"/>
  <c r="K910" i="1" s="1"/>
  <c r="J906" i="1"/>
  <c r="K906" i="1" s="1"/>
  <c r="J902" i="1"/>
  <c r="K902" i="1" s="1"/>
  <c r="J898" i="1"/>
  <c r="K898" i="1" s="1"/>
  <c r="J894" i="1"/>
  <c r="K894" i="1" s="1"/>
  <c r="J890" i="1"/>
  <c r="K890" i="1" s="1"/>
  <c r="J886" i="1"/>
  <c r="K886" i="1" s="1"/>
  <c r="J882" i="1"/>
  <c r="K882" i="1" s="1"/>
  <c r="J878" i="1"/>
  <c r="K878" i="1" s="1"/>
  <c r="J874" i="1"/>
  <c r="K874" i="1" s="1"/>
  <c r="J870" i="1"/>
  <c r="K870" i="1" s="1"/>
  <c r="J866" i="1"/>
  <c r="K866" i="1" s="1"/>
  <c r="J862" i="1"/>
  <c r="K862" i="1" s="1"/>
  <c r="J858" i="1"/>
  <c r="K858" i="1" s="1"/>
  <c r="J854" i="1"/>
  <c r="K854" i="1" s="1"/>
  <c r="J850" i="1"/>
  <c r="K850" i="1" s="1"/>
  <c r="J846" i="1"/>
  <c r="K846" i="1" s="1"/>
  <c r="J842" i="1"/>
  <c r="K842" i="1" s="1"/>
  <c r="J838" i="1"/>
  <c r="K838" i="1" s="1"/>
  <c r="J834" i="1"/>
  <c r="K834" i="1" s="1"/>
  <c r="J830" i="1"/>
  <c r="K830" i="1" s="1"/>
  <c r="J826" i="1"/>
  <c r="K826" i="1" s="1"/>
  <c r="J822" i="1"/>
  <c r="K822" i="1" s="1"/>
  <c r="J818" i="1"/>
  <c r="K818" i="1" s="1"/>
  <c r="J814" i="1"/>
  <c r="K814" i="1" s="1"/>
  <c r="J810" i="1"/>
  <c r="K810" i="1" s="1"/>
  <c r="J806" i="1"/>
  <c r="K806" i="1" s="1"/>
  <c r="J802" i="1"/>
  <c r="K802" i="1" s="1"/>
  <c r="J798" i="1"/>
  <c r="K798" i="1" s="1"/>
  <c r="J794" i="1"/>
  <c r="K794" i="1" s="1"/>
  <c r="J790" i="1"/>
  <c r="K790" i="1" s="1"/>
  <c r="J786" i="1"/>
  <c r="K786" i="1" s="1"/>
  <c r="J782" i="1"/>
  <c r="K782" i="1" s="1"/>
  <c r="J778" i="1"/>
  <c r="K778" i="1" s="1"/>
  <c r="J774" i="1"/>
  <c r="K774" i="1" s="1"/>
  <c r="J770" i="1"/>
  <c r="K770" i="1" s="1"/>
  <c r="J766" i="1"/>
  <c r="K766" i="1" s="1"/>
  <c r="J762" i="1"/>
  <c r="K762" i="1" s="1"/>
  <c r="J758" i="1"/>
  <c r="K758" i="1" s="1"/>
  <c r="J754" i="1"/>
  <c r="K754" i="1" s="1"/>
  <c r="J750" i="1"/>
  <c r="K750" i="1" s="1"/>
  <c r="J746" i="1"/>
  <c r="K746" i="1" s="1"/>
  <c r="J742" i="1"/>
  <c r="K742" i="1" s="1"/>
  <c r="J738" i="1"/>
  <c r="K738" i="1" s="1"/>
  <c r="J734" i="1"/>
  <c r="K734" i="1" s="1"/>
  <c r="J730" i="1"/>
  <c r="K730" i="1" s="1"/>
  <c r="J726" i="1"/>
  <c r="K726" i="1" s="1"/>
  <c r="J722" i="1"/>
  <c r="K722" i="1" s="1"/>
  <c r="J718" i="1"/>
  <c r="K718" i="1" s="1"/>
  <c r="J714" i="1"/>
  <c r="K714" i="1" s="1"/>
  <c r="J710" i="1"/>
  <c r="K710" i="1" s="1"/>
  <c r="J706" i="1"/>
  <c r="K706" i="1" s="1"/>
  <c r="J702" i="1"/>
  <c r="K702" i="1" s="1"/>
  <c r="J698" i="1"/>
  <c r="K698" i="1" s="1"/>
  <c r="J694" i="1"/>
  <c r="K694" i="1" s="1"/>
  <c r="J690" i="1"/>
  <c r="K690" i="1" s="1"/>
  <c r="J686" i="1"/>
  <c r="K686" i="1" s="1"/>
  <c r="J682" i="1"/>
  <c r="K682" i="1" s="1"/>
  <c r="J678" i="1"/>
  <c r="K678" i="1" s="1"/>
  <c r="J674" i="1"/>
  <c r="K674" i="1" s="1"/>
  <c r="J670" i="1"/>
  <c r="K670" i="1" s="1"/>
  <c r="J666" i="1"/>
  <c r="K666" i="1" s="1"/>
  <c r="J662" i="1"/>
  <c r="K662" i="1" s="1"/>
  <c r="J658" i="1"/>
  <c r="K658" i="1" s="1"/>
  <c r="J654" i="1"/>
  <c r="K654" i="1" s="1"/>
  <c r="J650" i="1"/>
  <c r="K650" i="1" s="1"/>
  <c r="J646" i="1"/>
  <c r="K646" i="1" s="1"/>
  <c r="J642" i="1"/>
  <c r="K642" i="1" s="1"/>
  <c r="J638" i="1"/>
  <c r="K638" i="1" s="1"/>
  <c r="J634" i="1"/>
  <c r="K634" i="1" s="1"/>
  <c r="J630" i="1"/>
  <c r="K630" i="1" s="1"/>
  <c r="J626" i="1"/>
  <c r="K626" i="1" s="1"/>
  <c r="J622" i="1"/>
  <c r="K622" i="1" s="1"/>
  <c r="J618" i="1"/>
  <c r="K618" i="1" s="1"/>
  <c r="J614" i="1"/>
  <c r="K614" i="1" s="1"/>
  <c r="J610" i="1"/>
  <c r="K610" i="1" s="1"/>
  <c r="J606" i="1"/>
  <c r="K606" i="1" s="1"/>
  <c r="J602" i="1"/>
  <c r="K602" i="1" s="1"/>
  <c r="J598" i="1"/>
  <c r="K598" i="1" s="1"/>
  <c r="J594" i="1"/>
  <c r="K594" i="1" s="1"/>
  <c r="J590" i="1"/>
  <c r="K590" i="1" s="1"/>
  <c r="J586" i="1"/>
  <c r="K586" i="1" s="1"/>
  <c r="J582" i="1"/>
  <c r="K582" i="1" s="1"/>
  <c r="J578" i="1"/>
  <c r="K578" i="1" s="1"/>
  <c r="J574" i="1"/>
  <c r="K574" i="1" s="1"/>
  <c r="J570" i="1"/>
  <c r="K570" i="1" s="1"/>
  <c r="J566" i="1"/>
  <c r="K566" i="1" s="1"/>
  <c r="J558" i="1"/>
  <c r="K558" i="1" s="1"/>
  <c r="J554" i="1"/>
  <c r="K554" i="1" s="1"/>
  <c r="J550" i="1"/>
  <c r="K550" i="1" s="1"/>
  <c r="J546" i="1"/>
  <c r="K546" i="1" s="1"/>
  <c r="J542" i="1"/>
  <c r="K542" i="1" s="1"/>
  <c r="J538" i="1"/>
  <c r="K538" i="1" s="1"/>
  <c r="J534" i="1"/>
  <c r="K534" i="1" s="1"/>
  <c r="J530" i="1"/>
  <c r="K530" i="1" s="1"/>
  <c r="J526" i="1"/>
  <c r="K526" i="1" s="1"/>
  <c r="J522" i="1"/>
  <c r="K522" i="1" s="1"/>
  <c r="J518" i="1"/>
  <c r="K518" i="1" s="1"/>
  <c r="J514" i="1"/>
  <c r="K514" i="1" s="1"/>
  <c r="J510" i="1"/>
  <c r="K510" i="1" s="1"/>
  <c r="J506" i="1"/>
  <c r="K506" i="1" s="1"/>
  <c r="J502" i="1"/>
  <c r="K502" i="1" s="1"/>
  <c r="J498" i="1"/>
  <c r="K498" i="1" s="1"/>
  <c r="J494" i="1"/>
  <c r="K494" i="1" s="1"/>
  <c r="J490" i="1"/>
  <c r="K490" i="1" s="1"/>
  <c r="J486" i="1"/>
  <c r="K486" i="1" s="1"/>
  <c r="J482" i="1"/>
  <c r="K482" i="1" s="1"/>
  <c r="J478" i="1"/>
  <c r="K478" i="1" s="1"/>
  <c r="J474" i="1"/>
  <c r="K474" i="1" s="1"/>
  <c r="J470" i="1"/>
  <c r="K470" i="1" s="1"/>
  <c r="J466" i="1"/>
  <c r="K466" i="1" s="1"/>
  <c r="J462" i="1"/>
  <c r="K462" i="1" s="1"/>
  <c r="J458" i="1"/>
  <c r="K458" i="1" s="1"/>
  <c r="J454" i="1"/>
  <c r="K454" i="1" s="1"/>
  <c r="J450" i="1"/>
  <c r="K450" i="1" s="1"/>
  <c r="J446" i="1"/>
  <c r="K446" i="1" s="1"/>
  <c r="J442" i="1"/>
  <c r="K442" i="1" s="1"/>
  <c r="J438" i="1"/>
  <c r="K438" i="1" s="1"/>
  <c r="J434" i="1"/>
  <c r="K434" i="1" s="1"/>
  <c r="J430" i="1"/>
  <c r="K430" i="1" s="1"/>
  <c r="J426" i="1"/>
  <c r="K426" i="1" s="1"/>
  <c r="J422" i="1"/>
  <c r="K422" i="1" s="1"/>
  <c r="J418" i="1"/>
  <c r="K418" i="1" s="1"/>
  <c r="J414" i="1"/>
  <c r="K414" i="1" s="1"/>
  <c r="J410" i="1"/>
  <c r="K410" i="1" s="1"/>
  <c r="J406" i="1"/>
  <c r="K406" i="1" s="1"/>
  <c r="J402" i="1"/>
  <c r="K402" i="1" s="1"/>
  <c r="J398" i="1"/>
  <c r="K398" i="1" s="1"/>
  <c r="J394" i="1"/>
  <c r="K394" i="1" s="1"/>
  <c r="J390" i="1"/>
  <c r="K390" i="1" s="1"/>
  <c r="J386" i="1"/>
  <c r="K386" i="1" s="1"/>
  <c r="J382" i="1"/>
  <c r="K382" i="1" s="1"/>
  <c r="J378" i="1"/>
  <c r="K378" i="1" s="1"/>
  <c r="J374" i="1"/>
  <c r="K374" i="1" s="1"/>
  <c r="J370" i="1"/>
  <c r="K370" i="1" s="1"/>
  <c r="J366" i="1"/>
  <c r="K366" i="1" s="1"/>
  <c r="J362" i="1"/>
  <c r="K362" i="1" s="1"/>
  <c r="J358" i="1"/>
  <c r="K358" i="1" s="1"/>
  <c r="J354" i="1"/>
  <c r="K354" i="1" s="1"/>
  <c r="J350" i="1"/>
  <c r="K350" i="1" s="1"/>
  <c r="J346" i="1"/>
  <c r="K346" i="1" s="1"/>
  <c r="J342" i="1"/>
  <c r="K342" i="1" s="1"/>
  <c r="J338" i="1"/>
  <c r="K338" i="1" s="1"/>
  <c r="J334" i="1"/>
  <c r="K334" i="1" s="1"/>
  <c r="J330" i="1"/>
  <c r="K330" i="1" s="1"/>
  <c r="J326" i="1"/>
  <c r="K326" i="1" s="1"/>
  <c r="J322" i="1"/>
  <c r="K322" i="1" s="1"/>
  <c r="J318" i="1"/>
  <c r="K318" i="1" s="1"/>
  <c r="J314" i="1"/>
  <c r="K314" i="1" s="1"/>
  <c r="J310" i="1"/>
  <c r="K310" i="1" s="1"/>
  <c r="J306" i="1"/>
  <c r="K306" i="1" s="1"/>
  <c r="J302" i="1"/>
  <c r="K302" i="1" s="1"/>
  <c r="J298" i="1"/>
  <c r="K298" i="1" s="1"/>
  <c r="J294" i="1"/>
  <c r="K294" i="1" s="1"/>
  <c r="J290" i="1"/>
  <c r="K290" i="1" s="1"/>
  <c r="J286" i="1"/>
  <c r="K286" i="1" s="1"/>
  <c r="J282" i="1"/>
  <c r="K282" i="1" s="1"/>
  <c r="J278" i="1"/>
  <c r="K278" i="1" s="1"/>
  <c r="J274" i="1"/>
  <c r="K274" i="1" s="1"/>
  <c r="J270" i="1"/>
  <c r="K270" i="1" s="1"/>
  <c r="J266" i="1"/>
  <c r="K266" i="1" s="1"/>
  <c r="J262" i="1"/>
  <c r="K262" i="1" s="1"/>
  <c r="J258" i="1"/>
  <c r="K258" i="1" s="1"/>
  <c r="J254" i="1"/>
  <c r="K254" i="1" s="1"/>
  <c r="J250" i="1"/>
  <c r="K250" i="1" s="1"/>
  <c r="J246" i="1"/>
  <c r="K246" i="1" s="1"/>
  <c r="J242" i="1"/>
  <c r="K242" i="1" s="1"/>
  <c r="J238" i="1"/>
  <c r="K238" i="1" s="1"/>
  <c r="J234" i="1"/>
  <c r="K234" i="1" s="1"/>
  <c r="J230" i="1"/>
  <c r="K230" i="1" s="1"/>
  <c r="J226" i="1"/>
  <c r="K226" i="1" s="1"/>
  <c r="J222" i="1"/>
  <c r="K222" i="1" s="1"/>
  <c r="J218" i="1"/>
  <c r="K218" i="1" s="1"/>
  <c r="J214" i="1"/>
  <c r="K214" i="1" s="1"/>
  <c r="J210" i="1"/>
  <c r="K210" i="1" s="1"/>
  <c r="J206" i="1"/>
  <c r="K206" i="1" s="1"/>
  <c r="J202" i="1"/>
  <c r="K202" i="1" s="1"/>
  <c r="J198" i="1"/>
  <c r="K198" i="1" s="1"/>
  <c r="J194" i="1"/>
  <c r="K194" i="1" s="1"/>
  <c r="J190" i="1"/>
  <c r="K190" i="1" s="1"/>
  <c r="J186" i="1"/>
  <c r="K186" i="1" s="1"/>
  <c r="J182" i="1"/>
  <c r="K182" i="1" s="1"/>
  <c r="J178" i="1"/>
  <c r="K178" i="1" s="1"/>
  <c r="J174" i="1"/>
  <c r="K174" i="1" s="1"/>
  <c r="J170" i="1"/>
  <c r="K170" i="1" s="1"/>
  <c r="J166" i="1"/>
  <c r="K166" i="1" s="1"/>
  <c r="J162" i="1"/>
  <c r="K162" i="1" s="1"/>
  <c r="J158" i="1"/>
  <c r="K158" i="1" s="1"/>
  <c r="J154" i="1"/>
  <c r="K154" i="1" s="1"/>
  <c r="J150" i="1"/>
  <c r="K150" i="1" s="1"/>
  <c r="J146" i="1"/>
  <c r="K146" i="1" s="1"/>
  <c r="J142" i="1"/>
  <c r="K142" i="1" s="1"/>
  <c r="J138" i="1"/>
  <c r="K138" i="1" s="1"/>
  <c r="J134" i="1"/>
  <c r="K134" i="1" s="1"/>
  <c r="J130" i="1"/>
  <c r="K130" i="1" s="1"/>
  <c r="J126" i="1"/>
  <c r="K126" i="1" s="1"/>
  <c r="J122" i="1"/>
  <c r="K122" i="1" s="1"/>
  <c r="J118" i="1"/>
  <c r="K118" i="1" s="1"/>
  <c r="J114" i="1"/>
  <c r="K114" i="1" s="1"/>
  <c r="J110" i="1"/>
  <c r="K110" i="1" s="1"/>
  <c r="J106" i="1"/>
  <c r="K106" i="1" s="1"/>
  <c r="J102" i="1"/>
  <c r="K102" i="1" s="1"/>
  <c r="J98" i="1"/>
  <c r="K98" i="1" s="1"/>
  <c r="J94" i="1"/>
  <c r="K94" i="1" s="1"/>
  <c r="J90" i="1"/>
  <c r="K90" i="1" s="1"/>
  <c r="J86" i="1"/>
  <c r="K86" i="1" s="1"/>
  <c r="J82" i="1"/>
  <c r="K82" i="1" s="1"/>
  <c r="J78" i="1"/>
  <c r="K78" i="1" s="1"/>
  <c r="J74" i="1"/>
  <c r="K74" i="1" s="1"/>
  <c r="J70" i="1"/>
  <c r="K70" i="1" s="1"/>
  <c r="J66" i="1"/>
  <c r="K66" i="1" s="1"/>
  <c r="J62" i="1"/>
  <c r="K62" i="1" s="1"/>
  <c r="J58" i="1"/>
  <c r="K58" i="1" s="1"/>
  <c r="J54" i="1"/>
  <c r="K54" i="1" s="1"/>
  <c r="J50" i="1"/>
  <c r="K50" i="1" s="1"/>
  <c r="J46" i="1"/>
  <c r="K46" i="1" s="1"/>
  <c r="J42" i="1"/>
  <c r="K42" i="1" s="1"/>
  <c r="J38" i="1"/>
  <c r="K38" i="1" s="1"/>
  <c r="J34" i="1"/>
  <c r="K34" i="1" s="1"/>
  <c r="J30" i="1"/>
  <c r="K30" i="1" s="1"/>
  <c r="J26" i="1"/>
  <c r="K26" i="1" s="1"/>
  <c r="J22" i="1"/>
  <c r="K22" i="1" s="1"/>
  <c r="J18" i="1"/>
  <c r="K18" i="1" s="1"/>
  <c r="J14" i="1"/>
  <c r="K14" i="1" s="1"/>
  <c r="J1429" i="1"/>
  <c r="K1429" i="1" s="1"/>
  <c r="J1425" i="1"/>
  <c r="K1425" i="1" s="1"/>
  <c r="J1421" i="1"/>
  <c r="K1421" i="1" s="1"/>
  <c r="J1417" i="1"/>
  <c r="K1417" i="1" s="1"/>
  <c r="J1413" i="1"/>
  <c r="K1413" i="1" s="1"/>
  <c r="J1409" i="1"/>
  <c r="K1409" i="1" s="1"/>
  <c r="J1405" i="1"/>
  <c r="K1405" i="1" s="1"/>
  <c r="J1401" i="1"/>
  <c r="K1401" i="1" s="1"/>
  <c r="J1397" i="1"/>
  <c r="K1397" i="1" s="1"/>
  <c r="J1393" i="1"/>
  <c r="K1393" i="1" s="1"/>
  <c r="J1389" i="1"/>
  <c r="K1389" i="1" s="1"/>
  <c r="J1385" i="1"/>
  <c r="K1385" i="1" s="1"/>
  <c r="J1381" i="1"/>
  <c r="K1381" i="1" s="1"/>
  <c r="J1377" i="1"/>
  <c r="K1377" i="1" s="1"/>
  <c r="J1373" i="1"/>
  <c r="K1373" i="1" s="1"/>
  <c r="J1369" i="1"/>
  <c r="K1369" i="1" s="1"/>
  <c r="J1365" i="1"/>
  <c r="K1365" i="1" s="1"/>
  <c r="J1361" i="1"/>
  <c r="K1361" i="1" s="1"/>
  <c r="J1357" i="1"/>
  <c r="K1357" i="1" s="1"/>
  <c r="J1353" i="1"/>
  <c r="K1353" i="1" s="1"/>
  <c r="J1349" i="1"/>
  <c r="K1349" i="1" s="1"/>
  <c r="J1345" i="1"/>
  <c r="K1345" i="1" s="1"/>
  <c r="J1341" i="1"/>
  <c r="K1341" i="1" s="1"/>
  <c r="J1337" i="1"/>
  <c r="K1337" i="1" s="1"/>
  <c r="J1333" i="1"/>
  <c r="K1333" i="1" s="1"/>
  <c r="J1329" i="1"/>
  <c r="K1329" i="1" s="1"/>
  <c r="J1325" i="1"/>
  <c r="K1325" i="1" s="1"/>
  <c r="J1321" i="1"/>
  <c r="K1321" i="1" s="1"/>
  <c r="J1317" i="1"/>
  <c r="K1317" i="1" s="1"/>
  <c r="J1313" i="1"/>
  <c r="K1313" i="1" s="1"/>
  <c r="J1309" i="1"/>
  <c r="K1309" i="1" s="1"/>
  <c r="J1305" i="1"/>
  <c r="K1305" i="1" s="1"/>
  <c r="J1301" i="1"/>
  <c r="K1301" i="1" s="1"/>
  <c r="J1297" i="1"/>
  <c r="K1297" i="1" s="1"/>
  <c r="J1293" i="1"/>
  <c r="K1293" i="1" s="1"/>
  <c r="J1289" i="1"/>
  <c r="K1289" i="1" s="1"/>
  <c r="J1285" i="1"/>
  <c r="K1285" i="1" s="1"/>
  <c r="J1281" i="1"/>
  <c r="K1281" i="1" s="1"/>
  <c r="J1277" i="1"/>
  <c r="K1277" i="1" s="1"/>
  <c r="J1273" i="1"/>
  <c r="K1273" i="1" s="1"/>
  <c r="J1269" i="1"/>
  <c r="K1269" i="1" s="1"/>
  <c r="J1265" i="1"/>
  <c r="K1265" i="1" s="1"/>
  <c r="J1261" i="1"/>
  <c r="K1261" i="1" s="1"/>
  <c r="J1257" i="1"/>
  <c r="K1257" i="1" s="1"/>
  <c r="J1253" i="1"/>
  <c r="K1253" i="1" s="1"/>
  <c r="J1249" i="1"/>
  <c r="K1249" i="1" s="1"/>
  <c r="J1245" i="1"/>
  <c r="K1245" i="1" s="1"/>
  <c r="J1241" i="1"/>
  <c r="K1241" i="1" s="1"/>
  <c r="J1237" i="1"/>
  <c r="K1237" i="1" s="1"/>
  <c r="J1233" i="1"/>
  <c r="K1233" i="1" s="1"/>
  <c r="J1229" i="1"/>
  <c r="K1229" i="1" s="1"/>
  <c r="J1225" i="1"/>
  <c r="K1225" i="1" s="1"/>
  <c r="J1221" i="1"/>
  <c r="K1221" i="1" s="1"/>
  <c r="J1217" i="1"/>
  <c r="K1217" i="1" s="1"/>
  <c r="J1213" i="1"/>
  <c r="K1213" i="1" s="1"/>
  <c r="J1209" i="1"/>
  <c r="K1209" i="1" s="1"/>
  <c r="J1205" i="1"/>
  <c r="K1205" i="1" s="1"/>
  <c r="J1201" i="1"/>
  <c r="K1201" i="1" s="1"/>
  <c r="J1197" i="1"/>
  <c r="K1197" i="1" s="1"/>
  <c r="J1193" i="1"/>
  <c r="K1193" i="1" s="1"/>
  <c r="J1189" i="1"/>
  <c r="K1189" i="1" s="1"/>
  <c r="J1185" i="1"/>
  <c r="K1185" i="1" s="1"/>
  <c r="J1181" i="1"/>
  <c r="K1181" i="1" s="1"/>
  <c r="J1177" i="1"/>
  <c r="K1177" i="1" s="1"/>
  <c r="J1173" i="1"/>
  <c r="K1173" i="1" s="1"/>
  <c r="J1169" i="1"/>
  <c r="K1169" i="1" s="1"/>
  <c r="J1165" i="1"/>
  <c r="K1165" i="1" s="1"/>
  <c r="J1161" i="1"/>
  <c r="K1161" i="1" s="1"/>
  <c r="J1157" i="1"/>
  <c r="K1157" i="1" s="1"/>
  <c r="J1153" i="1"/>
  <c r="K1153" i="1" s="1"/>
  <c r="J1149" i="1"/>
  <c r="K1149" i="1" s="1"/>
  <c r="J1145" i="1"/>
  <c r="K1145" i="1" s="1"/>
  <c r="J1141" i="1"/>
  <c r="K1141" i="1" s="1"/>
  <c r="J1137" i="1"/>
  <c r="K1137" i="1" s="1"/>
  <c r="J1133" i="1"/>
  <c r="K1133" i="1" s="1"/>
  <c r="J1129" i="1"/>
  <c r="K1129" i="1" s="1"/>
  <c r="J1125" i="1"/>
  <c r="K1125" i="1" s="1"/>
  <c r="J1121" i="1"/>
  <c r="K1121" i="1" s="1"/>
  <c r="J1117" i="1"/>
  <c r="K1117" i="1" s="1"/>
  <c r="J1113" i="1"/>
  <c r="K1113" i="1" s="1"/>
  <c r="J1109" i="1"/>
  <c r="K1109" i="1" s="1"/>
  <c r="J1105" i="1"/>
  <c r="K1105" i="1" s="1"/>
  <c r="J1101" i="1"/>
  <c r="K1101" i="1" s="1"/>
  <c r="J1097" i="1"/>
  <c r="K1097" i="1" s="1"/>
  <c r="J1093" i="1"/>
  <c r="K1093" i="1" s="1"/>
  <c r="J1089" i="1"/>
  <c r="K1089" i="1" s="1"/>
  <c r="J1085" i="1"/>
  <c r="K1085" i="1" s="1"/>
  <c r="J1081" i="1"/>
  <c r="K1081" i="1" s="1"/>
  <c r="J1077" i="1"/>
  <c r="K1077" i="1" s="1"/>
  <c r="J1073" i="1"/>
  <c r="K1073" i="1" s="1"/>
  <c r="J1069" i="1"/>
  <c r="K1069" i="1" s="1"/>
  <c r="J1065" i="1"/>
  <c r="K1065" i="1" s="1"/>
  <c r="J1061" i="1"/>
  <c r="K1061" i="1" s="1"/>
  <c r="J1057" i="1"/>
  <c r="K1057" i="1" s="1"/>
  <c r="J1053" i="1"/>
  <c r="K1053" i="1" s="1"/>
  <c r="J1049" i="1"/>
  <c r="K1049" i="1" s="1"/>
  <c r="J1045" i="1"/>
  <c r="K1045" i="1" s="1"/>
  <c r="J1041" i="1"/>
  <c r="K1041" i="1" s="1"/>
  <c r="J1037" i="1"/>
  <c r="K1037" i="1" s="1"/>
  <c r="J1033" i="1"/>
  <c r="K1033" i="1" s="1"/>
  <c r="J1029" i="1"/>
  <c r="K1029" i="1" s="1"/>
  <c r="J1025" i="1"/>
  <c r="K1025" i="1" s="1"/>
  <c r="J1021" i="1"/>
  <c r="K1021" i="1" s="1"/>
  <c r="J1017" i="1"/>
  <c r="K1017" i="1" s="1"/>
  <c r="J1013" i="1"/>
  <c r="K1013" i="1" s="1"/>
  <c r="J1009" i="1"/>
  <c r="K1009" i="1" s="1"/>
  <c r="J1005" i="1"/>
  <c r="K1005" i="1" s="1"/>
  <c r="J1001" i="1"/>
  <c r="K1001" i="1" s="1"/>
  <c r="J997" i="1"/>
  <c r="K997" i="1" s="1"/>
  <c r="J993" i="1"/>
  <c r="K993" i="1" s="1"/>
  <c r="J989" i="1"/>
  <c r="K989" i="1" s="1"/>
  <c r="J985" i="1"/>
  <c r="K985" i="1" s="1"/>
  <c r="J981" i="1"/>
  <c r="K981" i="1" s="1"/>
  <c r="J977" i="1"/>
  <c r="K977" i="1" s="1"/>
  <c r="J973" i="1"/>
  <c r="K973" i="1" s="1"/>
  <c r="J969" i="1"/>
  <c r="K969" i="1" s="1"/>
  <c r="J965" i="1"/>
  <c r="K965" i="1" s="1"/>
  <c r="J961" i="1"/>
  <c r="K961" i="1" s="1"/>
  <c r="J957" i="1"/>
  <c r="K957" i="1" s="1"/>
  <c r="J953" i="1"/>
  <c r="K953" i="1" s="1"/>
  <c r="J949" i="1"/>
  <c r="K949" i="1" s="1"/>
  <c r="J945" i="1"/>
  <c r="K945" i="1" s="1"/>
  <c r="J941" i="1"/>
  <c r="K941" i="1" s="1"/>
  <c r="J937" i="1"/>
  <c r="K937" i="1" s="1"/>
  <c r="J933" i="1"/>
  <c r="K933" i="1" s="1"/>
  <c r="J929" i="1"/>
  <c r="K929" i="1" s="1"/>
  <c r="J925" i="1"/>
  <c r="K925" i="1" s="1"/>
  <c r="J921" i="1"/>
  <c r="K921" i="1" s="1"/>
  <c r="J917" i="1"/>
  <c r="K917" i="1" s="1"/>
  <c r="J913" i="1"/>
  <c r="K913" i="1" s="1"/>
  <c r="J909" i="1"/>
  <c r="K909" i="1" s="1"/>
  <c r="J905" i="1"/>
  <c r="K905" i="1" s="1"/>
  <c r="J901" i="1"/>
  <c r="K901" i="1" s="1"/>
  <c r="J897" i="1"/>
  <c r="K897" i="1" s="1"/>
  <c r="J893" i="1"/>
  <c r="K893" i="1" s="1"/>
  <c r="J889" i="1"/>
  <c r="K889" i="1" s="1"/>
  <c r="J885" i="1"/>
  <c r="K885" i="1" s="1"/>
  <c r="J881" i="1"/>
  <c r="K881" i="1" s="1"/>
  <c r="J877" i="1"/>
  <c r="K877" i="1" s="1"/>
  <c r="J873" i="1"/>
  <c r="K873" i="1" s="1"/>
  <c r="J869" i="1"/>
  <c r="K869" i="1" s="1"/>
  <c r="J865" i="1"/>
  <c r="K865" i="1" s="1"/>
  <c r="J861" i="1"/>
  <c r="K861" i="1" s="1"/>
  <c r="J857" i="1"/>
  <c r="K857" i="1" s="1"/>
  <c r="J853" i="1"/>
  <c r="K853" i="1" s="1"/>
  <c r="J849" i="1"/>
  <c r="K849" i="1" s="1"/>
  <c r="J845" i="1"/>
  <c r="K845" i="1" s="1"/>
  <c r="J841" i="1"/>
  <c r="K841" i="1" s="1"/>
  <c r="J837" i="1"/>
  <c r="K837" i="1" s="1"/>
  <c r="J833" i="1"/>
  <c r="K833" i="1" s="1"/>
  <c r="J829" i="1"/>
  <c r="K829" i="1" s="1"/>
  <c r="J825" i="1"/>
  <c r="K825" i="1" s="1"/>
  <c r="J821" i="1"/>
  <c r="K821" i="1" s="1"/>
  <c r="J817" i="1"/>
  <c r="K817" i="1" s="1"/>
  <c r="J813" i="1"/>
  <c r="K813" i="1" s="1"/>
  <c r="J809" i="1"/>
  <c r="K809" i="1" s="1"/>
  <c r="J805" i="1"/>
  <c r="K805" i="1" s="1"/>
  <c r="J801" i="1"/>
  <c r="K801" i="1" s="1"/>
  <c r="J797" i="1"/>
  <c r="K797" i="1" s="1"/>
  <c r="J793" i="1"/>
  <c r="K793" i="1" s="1"/>
  <c r="J789" i="1"/>
  <c r="K789" i="1" s="1"/>
  <c r="J785" i="1"/>
  <c r="K785" i="1" s="1"/>
  <c r="J781" i="1"/>
  <c r="K781" i="1" s="1"/>
  <c r="J777" i="1"/>
  <c r="K777" i="1" s="1"/>
  <c r="J773" i="1"/>
  <c r="K773" i="1" s="1"/>
  <c r="J769" i="1"/>
  <c r="K769" i="1" s="1"/>
  <c r="J765" i="1"/>
  <c r="K765" i="1" s="1"/>
  <c r="J761" i="1"/>
  <c r="K761" i="1" s="1"/>
  <c r="J757" i="1"/>
  <c r="K757" i="1" s="1"/>
  <c r="J753" i="1"/>
  <c r="K753" i="1" s="1"/>
  <c r="J749" i="1"/>
  <c r="K749" i="1" s="1"/>
  <c r="J745" i="1"/>
  <c r="K745" i="1" s="1"/>
  <c r="J741" i="1"/>
  <c r="K741" i="1" s="1"/>
  <c r="J737" i="1"/>
  <c r="K737" i="1" s="1"/>
  <c r="J733" i="1"/>
  <c r="K733" i="1" s="1"/>
  <c r="J729" i="1"/>
  <c r="K729" i="1" s="1"/>
  <c r="J725" i="1"/>
  <c r="K725" i="1" s="1"/>
  <c r="J721" i="1"/>
  <c r="K721" i="1" s="1"/>
  <c r="J717" i="1"/>
  <c r="K717" i="1" s="1"/>
  <c r="J713" i="1"/>
  <c r="K713" i="1" s="1"/>
  <c r="J709" i="1"/>
  <c r="K709" i="1" s="1"/>
  <c r="J705" i="1"/>
  <c r="K705" i="1" s="1"/>
  <c r="J701" i="1"/>
  <c r="K701" i="1" s="1"/>
  <c r="J697" i="1"/>
  <c r="K697" i="1" s="1"/>
  <c r="J693" i="1"/>
  <c r="K693" i="1" s="1"/>
  <c r="J689" i="1"/>
  <c r="K689" i="1" s="1"/>
  <c r="J685" i="1"/>
  <c r="K685" i="1" s="1"/>
  <c r="J681" i="1"/>
  <c r="K681" i="1" s="1"/>
  <c r="J677" i="1"/>
  <c r="K677" i="1" s="1"/>
  <c r="J673" i="1"/>
  <c r="K673" i="1" s="1"/>
  <c r="J669" i="1"/>
  <c r="K669" i="1" s="1"/>
  <c r="J665" i="1"/>
  <c r="K665" i="1" s="1"/>
  <c r="J661" i="1"/>
  <c r="K661" i="1" s="1"/>
  <c r="J657" i="1"/>
  <c r="K657" i="1" s="1"/>
  <c r="J653" i="1"/>
  <c r="K653" i="1" s="1"/>
  <c r="J649" i="1"/>
  <c r="K649" i="1" s="1"/>
  <c r="J645" i="1"/>
  <c r="K645" i="1" s="1"/>
  <c r="J641" i="1"/>
  <c r="K641" i="1" s="1"/>
  <c r="J637" i="1"/>
  <c r="K637" i="1" s="1"/>
  <c r="J633" i="1"/>
  <c r="K633" i="1" s="1"/>
  <c r="J629" i="1"/>
  <c r="K629" i="1" s="1"/>
  <c r="J625" i="1"/>
  <c r="K625" i="1" s="1"/>
  <c r="J621" i="1"/>
  <c r="K621" i="1" s="1"/>
  <c r="J617" i="1"/>
  <c r="K617" i="1" s="1"/>
  <c r="J613" i="1"/>
  <c r="K613" i="1" s="1"/>
  <c r="J609" i="1"/>
  <c r="K609" i="1" s="1"/>
  <c r="J605" i="1"/>
  <c r="K605" i="1" s="1"/>
  <c r="J601" i="1"/>
  <c r="K601" i="1" s="1"/>
  <c r="J597" i="1"/>
  <c r="K597" i="1" s="1"/>
  <c r="J593" i="1"/>
  <c r="K593" i="1" s="1"/>
  <c r="J589" i="1"/>
  <c r="K589" i="1" s="1"/>
  <c r="J585" i="1"/>
  <c r="K585" i="1" s="1"/>
  <c r="J581" i="1"/>
  <c r="K581" i="1" s="1"/>
  <c r="J577" i="1"/>
  <c r="K577" i="1" s="1"/>
  <c r="J573" i="1"/>
  <c r="K573" i="1" s="1"/>
  <c r="J569" i="1"/>
  <c r="K569" i="1" s="1"/>
  <c r="J565" i="1"/>
  <c r="K565" i="1" s="1"/>
  <c r="J561" i="1"/>
  <c r="K561" i="1" s="1"/>
  <c r="J557" i="1"/>
  <c r="K557" i="1" s="1"/>
  <c r="J553" i="1"/>
  <c r="K553" i="1" s="1"/>
  <c r="J549" i="1"/>
  <c r="K549" i="1" s="1"/>
  <c r="J545" i="1"/>
  <c r="K545" i="1" s="1"/>
  <c r="J541" i="1"/>
  <c r="K541" i="1" s="1"/>
  <c r="J537" i="1"/>
  <c r="K537" i="1" s="1"/>
  <c r="J533" i="1"/>
  <c r="K533" i="1" s="1"/>
  <c r="J529" i="1"/>
  <c r="K529" i="1" s="1"/>
  <c r="J525" i="1"/>
  <c r="K525" i="1" s="1"/>
  <c r="J521" i="1"/>
  <c r="K521" i="1" s="1"/>
  <c r="J517" i="1"/>
  <c r="K517" i="1" s="1"/>
  <c r="J513" i="1"/>
  <c r="K513" i="1" s="1"/>
  <c r="J509" i="1"/>
  <c r="K509" i="1" s="1"/>
  <c r="J505" i="1"/>
  <c r="K505" i="1" s="1"/>
  <c r="J507" i="1"/>
  <c r="K507" i="1" s="1"/>
  <c r="J503" i="1"/>
  <c r="K503" i="1" s="1"/>
  <c r="J499" i="1"/>
  <c r="K499" i="1" s="1"/>
  <c r="J495" i="1"/>
  <c r="K495" i="1" s="1"/>
  <c r="J491" i="1"/>
  <c r="K491" i="1" s="1"/>
  <c r="J487" i="1"/>
  <c r="K487" i="1" s="1"/>
  <c r="J483" i="1"/>
  <c r="K483" i="1" s="1"/>
  <c r="J479" i="1"/>
  <c r="K479" i="1" s="1"/>
  <c r="J475" i="1"/>
  <c r="K475" i="1" s="1"/>
  <c r="J471" i="1"/>
  <c r="K471" i="1" s="1"/>
  <c r="J467" i="1"/>
  <c r="K467" i="1" s="1"/>
  <c r="J463" i="1"/>
  <c r="K463" i="1" s="1"/>
  <c r="J459" i="1"/>
  <c r="K459" i="1" s="1"/>
  <c r="J455" i="1"/>
  <c r="K455" i="1" s="1"/>
  <c r="J451" i="1"/>
  <c r="K451" i="1" s="1"/>
  <c r="J447" i="1"/>
  <c r="K447" i="1" s="1"/>
  <c r="J443" i="1"/>
  <c r="K443" i="1" s="1"/>
  <c r="J439" i="1"/>
  <c r="K439" i="1" s="1"/>
  <c r="J435" i="1"/>
  <c r="K435" i="1" s="1"/>
  <c r="J431" i="1"/>
  <c r="K431" i="1" s="1"/>
  <c r="J427" i="1"/>
  <c r="K427" i="1" s="1"/>
  <c r="J423" i="1"/>
  <c r="K423" i="1" s="1"/>
  <c r="J419" i="1"/>
  <c r="K419" i="1" s="1"/>
  <c r="J415" i="1"/>
  <c r="K415" i="1" s="1"/>
  <c r="J411" i="1"/>
  <c r="K411" i="1" s="1"/>
  <c r="J407" i="1"/>
  <c r="K407" i="1" s="1"/>
  <c r="J403" i="1"/>
  <c r="K403" i="1" s="1"/>
  <c r="J399" i="1"/>
  <c r="K399" i="1" s="1"/>
  <c r="J395" i="1"/>
  <c r="K395" i="1" s="1"/>
  <c r="J391" i="1"/>
  <c r="K391" i="1" s="1"/>
  <c r="J387" i="1"/>
  <c r="K387" i="1" s="1"/>
  <c r="J383" i="1"/>
  <c r="K383" i="1" s="1"/>
  <c r="J379" i="1"/>
  <c r="K379" i="1" s="1"/>
  <c r="J375" i="1"/>
  <c r="K375" i="1" s="1"/>
  <c r="J371" i="1"/>
  <c r="K371" i="1" s="1"/>
  <c r="J367" i="1"/>
  <c r="K367" i="1" s="1"/>
  <c r="J363" i="1"/>
  <c r="K363" i="1" s="1"/>
  <c r="J359" i="1"/>
  <c r="K359" i="1" s="1"/>
  <c r="J355" i="1"/>
  <c r="K355" i="1" s="1"/>
  <c r="J351" i="1"/>
  <c r="K351" i="1" s="1"/>
  <c r="J347" i="1"/>
  <c r="K347" i="1" s="1"/>
  <c r="J343" i="1"/>
  <c r="K343" i="1" s="1"/>
  <c r="J339" i="1"/>
  <c r="K339" i="1" s="1"/>
  <c r="J335" i="1"/>
  <c r="K335" i="1" s="1"/>
  <c r="J331" i="1"/>
  <c r="K331" i="1" s="1"/>
  <c r="J327" i="1"/>
  <c r="K327" i="1" s="1"/>
  <c r="J323" i="1"/>
  <c r="K323" i="1" s="1"/>
  <c r="J319" i="1"/>
  <c r="K319" i="1" s="1"/>
  <c r="J315" i="1"/>
  <c r="K315" i="1" s="1"/>
  <c r="J311" i="1"/>
  <c r="K311" i="1" s="1"/>
  <c r="J307" i="1"/>
  <c r="K307" i="1" s="1"/>
  <c r="J303" i="1"/>
  <c r="K303" i="1" s="1"/>
  <c r="J299" i="1"/>
  <c r="K299" i="1" s="1"/>
  <c r="J295" i="1"/>
  <c r="K295" i="1" s="1"/>
  <c r="J291" i="1"/>
  <c r="K291" i="1" s="1"/>
  <c r="J287" i="1"/>
  <c r="K287" i="1" s="1"/>
  <c r="J283" i="1"/>
  <c r="K283" i="1" s="1"/>
  <c r="J279" i="1"/>
  <c r="K279" i="1" s="1"/>
  <c r="J275" i="1"/>
  <c r="K275" i="1" s="1"/>
  <c r="J271" i="1"/>
  <c r="K271" i="1" s="1"/>
  <c r="J267" i="1"/>
  <c r="K267" i="1" s="1"/>
  <c r="J263" i="1"/>
  <c r="K263" i="1" s="1"/>
  <c r="J259" i="1"/>
  <c r="K259" i="1" s="1"/>
  <c r="J255" i="1"/>
  <c r="K255" i="1" s="1"/>
  <c r="J251" i="1"/>
  <c r="K251" i="1" s="1"/>
  <c r="J247" i="1"/>
  <c r="K247" i="1" s="1"/>
  <c r="J243" i="1"/>
  <c r="K243" i="1" s="1"/>
  <c r="J239" i="1"/>
  <c r="K239" i="1" s="1"/>
  <c r="J235" i="1"/>
  <c r="K235" i="1" s="1"/>
  <c r="J231" i="1"/>
  <c r="K231" i="1" s="1"/>
  <c r="J227" i="1"/>
  <c r="K227" i="1" s="1"/>
  <c r="J223" i="1"/>
  <c r="K223" i="1" s="1"/>
  <c r="J219" i="1"/>
  <c r="K219" i="1" s="1"/>
  <c r="J215" i="1"/>
  <c r="K215" i="1" s="1"/>
  <c r="J211" i="1"/>
  <c r="K211" i="1" s="1"/>
  <c r="J207" i="1"/>
  <c r="K207" i="1" s="1"/>
  <c r="J203" i="1"/>
  <c r="K203" i="1" s="1"/>
  <c r="J199" i="1"/>
  <c r="K199" i="1" s="1"/>
  <c r="J195" i="1"/>
  <c r="K195" i="1" s="1"/>
  <c r="J191" i="1"/>
  <c r="K191" i="1" s="1"/>
  <c r="J187" i="1"/>
  <c r="K187" i="1" s="1"/>
  <c r="J183" i="1"/>
  <c r="K183" i="1" s="1"/>
  <c r="J179" i="1"/>
  <c r="K179" i="1" s="1"/>
  <c r="J175" i="1"/>
  <c r="K175" i="1" s="1"/>
  <c r="J171" i="1"/>
  <c r="K171" i="1" s="1"/>
  <c r="J167" i="1"/>
  <c r="K167" i="1" s="1"/>
  <c r="J163" i="1"/>
  <c r="K163" i="1" s="1"/>
  <c r="J159" i="1"/>
  <c r="K159" i="1" s="1"/>
  <c r="J155" i="1"/>
  <c r="K155" i="1" s="1"/>
  <c r="J151" i="1"/>
  <c r="K151" i="1" s="1"/>
  <c r="J147" i="1"/>
  <c r="K147" i="1" s="1"/>
  <c r="J143" i="1"/>
  <c r="K143" i="1" s="1"/>
  <c r="J139" i="1"/>
  <c r="K139" i="1" s="1"/>
  <c r="J135" i="1"/>
  <c r="K135" i="1" s="1"/>
  <c r="J131" i="1"/>
  <c r="K131" i="1" s="1"/>
  <c r="J127" i="1"/>
  <c r="K127" i="1" s="1"/>
  <c r="J123" i="1"/>
  <c r="K123" i="1" s="1"/>
  <c r="J119" i="1"/>
  <c r="K119" i="1" s="1"/>
  <c r="J115" i="1"/>
  <c r="K115" i="1" s="1"/>
  <c r="J111" i="1"/>
  <c r="K111" i="1" s="1"/>
  <c r="J107" i="1"/>
  <c r="K107" i="1" s="1"/>
  <c r="J103" i="1"/>
  <c r="K103" i="1" s="1"/>
  <c r="J99" i="1"/>
  <c r="K99" i="1" s="1"/>
  <c r="J95" i="1"/>
  <c r="K95" i="1" s="1"/>
  <c r="J91" i="1"/>
  <c r="K91" i="1" s="1"/>
  <c r="J87" i="1"/>
  <c r="K87" i="1" s="1"/>
  <c r="J83" i="1"/>
  <c r="K83" i="1" s="1"/>
  <c r="J79" i="1"/>
  <c r="K79" i="1" s="1"/>
  <c r="J75" i="1"/>
  <c r="K75" i="1" s="1"/>
  <c r="J71" i="1"/>
  <c r="K71" i="1" s="1"/>
  <c r="J67" i="1"/>
  <c r="K67" i="1" s="1"/>
  <c r="J63" i="1"/>
  <c r="K63" i="1" s="1"/>
  <c r="J59" i="1"/>
  <c r="K59" i="1" s="1"/>
  <c r="J55" i="1"/>
  <c r="K55" i="1" s="1"/>
  <c r="J51" i="1"/>
  <c r="K51" i="1" s="1"/>
  <c r="J47" i="1"/>
  <c r="K47" i="1" s="1"/>
  <c r="J43" i="1"/>
  <c r="K43" i="1" s="1"/>
  <c r="J39" i="1"/>
  <c r="K39" i="1" s="1"/>
  <c r="J35" i="1"/>
  <c r="K35" i="1" s="1"/>
  <c r="J31" i="1"/>
  <c r="K31" i="1" s="1"/>
  <c r="J27" i="1"/>
  <c r="K27" i="1" s="1"/>
  <c r="J23" i="1"/>
  <c r="K23" i="1" s="1"/>
  <c r="J19" i="1"/>
  <c r="K19" i="1" s="1"/>
  <c r="J15" i="1"/>
  <c r="K15" i="1" s="1"/>
  <c r="J501" i="1"/>
  <c r="K501" i="1" s="1"/>
  <c r="J497" i="1"/>
  <c r="K497" i="1" s="1"/>
  <c r="J493" i="1"/>
  <c r="K493" i="1" s="1"/>
  <c r="J489" i="1"/>
  <c r="K489" i="1" s="1"/>
  <c r="J485" i="1"/>
  <c r="K485" i="1" s="1"/>
  <c r="J481" i="1"/>
  <c r="K481" i="1" s="1"/>
  <c r="J477" i="1"/>
  <c r="K477" i="1" s="1"/>
  <c r="J473" i="1"/>
  <c r="K473" i="1" s="1"/>
  <c r="J469" i="1"/>
  <c r="K469" i="1" s="1"/>
  <c r="J465" i="1"/>
  <c r="K465" i="1" s="1"/>
  <c r="J461" i="1"/>
  <c r="K461" i="1" s="1"/>
  <c r="J457" i="1"/>
  <c r="K457" i="1" s="1"/>
  <c r="J453" i="1"/>
  <c r="K453" i="1" s="1"/>
  <c r="J449" i="1"/>
  <c r="K449" i="1" s="1"/>
  <c r="J445" i="1"/>
  <c r="K445" i="1" s="1"/>
  <c r="J441" i="1"/>
  <c r="K441" i="1" s="1"/>
  <c r="J437" i="1"/>
  <c r="K437" i="1" s="1"/>
  <c r="J433" i="1"/>
  <c r="K433" i="1" s="1"/>
  <c r="J429" i="1"/>
  <c r="K429" i="1" s="1"/>
  <c r="J425" i="1"/>
  <c r="K425" i="1" s="1"/>
  <c r="J421" i="1"/>
  <c r="K421" i="1" s="1"/>
  <c r="J417" i="1"/>
  <c r="K417" i="1" s="1"/>
  <c r="J413" i="1"/>
  <c r="K413" i="1" s="1"/>
  <c r="J409" i="1"/>
  <c r="K409" i="1" s="1"/>
  <c r="J405" i="1"/>
  <c r="K405" i="1" s="1"/>
  <c r="J401" i="1"/>
  <c r="K401" i="1" s="1"/>
  <c r="J397" i="1"/>
  <c r="K397" i="1" s="1"/>
  <c r="J393" i="1"/>
  <c r="K393" i="1" s="1"/>
  <c r="J389" i="1"/>
  <c r="K389" i="1" s="1"/>
  <c r="J385" i="1"/>
  <c r="K385" i="1" s="1"/>
  <c r="J381" i="1"/>
  <c r="K381" i="1" s="1"/>
  <c r="J377" i="1"/>
  <c r="K377" i="1" s="1"/>
  <c r="J373" i="1"/>
  <c r="K373" i="1" s="1"/>
  <c r="J369" i="1"/>
  <c r="K369" i="1" s="1"/>
  <c r="J365" i="1"/>
  <c r="K365" i="1" s="1"/>
  <c r="J361" i="1"/>
  <c r="K361" i="1" s="1"/>
  <c r="J357" i="1"/>
  <c r="K357" i="1" s="1"/>
  <c r="J353" i="1"/>
  <c r="K353" i="1" s="1"/>
  <c r="J349" i="1"/>
  <c r="K349" i="1" s="1"/>
  <c r="J345" i="1"/>
  <c r="K345" i="1" s="1"/>
  <c r="J341" i="1"/>
  <c r="K341" i="1" s="1"/>
  <c r="J337" i="1"/>
  <c r="K337" i="1" s="1"/>
  <c r="J333" i="1"/>
  <c r="K333" i="1" s="1"/>
  <c r="J329" i="1"/>
  <c r="K329" i="1" s="1"/>
  <c r="J325" i="1"/>
  <c r="K325" i="1" s="1"/>
  <c r="J321" i="1"/>
  <c r="K321" i="1" s="1"/>
  <c r="J317" i="1"/>
  <c r="K317" i="1" s="1"/>
  <c r="J313" i="1"/>
  <c r="K313" i="1" s="1"/>
  <c r="J309" i="1"/>
  <c r="K309" i="1" s="1"/>
  <c r="J305" i="1"/>
  <c r="K305" i="1" s="1"/>
  <c r="J301" i="1"/>
  <c r="K301" i="1" s="1"/>
  <c r="J297" i="1"/>
  <c r="K297" i="1" s="1"/>
  <c r="J293" i="1"/>
  <c r="K293" i="1" s="1"/>
  <c r="J289" i="1"/>
  <c r="K289" i="1" s="1"/>
  <c r="J285" i="1"/>
  <c r="K285" i="1" s="1"/>
  <c r="J281" i="1"/>
  <c r="K281" i="1" s="1"/>
  <c r="J277" i="1"/>
  <c r="K277" i="1" s="1"/>
  <c r="J273" i="1"/>
  <c r="K273" i="1" s="1"/>
  <c r="J269" i="1"/>
  <c r="K269" i="1" s="1"/>
  <c r="J265" i="1"/>
  <c r="K265" i="1" s="1"/>
  <c r="J261" i="1"/>
  <c r="K261" i="1" s="1"/>
  <c r="J257" i="1"/>
  <c r="K257" i="1" s="1"/>
  <c r="J253" i="1"/>
  <c r="K253" i="1" s="1"/>
  <c r="J249" i="1"/>
  <c r="K249" i="1" s="1"/>
  <c r="J245" i="1"/>
  <c r="K245" i="1" s="1"/>
  <c r="J241" i="1"/>
  <c r="K241" i="1" s="1"/>
  <c r="J237" i="1"/>
  <c r="K237" i="1" s="1"/>
  <c r="J233" i="1"/>
  <c r="K233" i="1" s="1"/>
  <c r="J229" i="1"/>
  <c r="K229" i="1" s="1"/>
  <c r="J225" i="1"/>
  <c r="K225" i="1" s="1"/>
  <c r="J221" i="1"/>
  <c r="K221" i="1" s="1"/>
  <c r="J217" i="1"/>
  <c r="K217" i="1" s="1"/>
  <c r="J213" i="1"/>
  <c r="K213" i="1" s="1"/>
  <c r="J209" i="1"/>
  <c r="K209" i="1" s="1"/>
  <c r="J205" i="1"/>
  <c r="K205" i="1" s="1"/>
  <c r="J201" i="1"/>
  <c r="K201" i="1" s="1"/>
  <c r="J197" i="1"/>
  <c r="K197" i="1" s="1"/>
  <c r="J193" i="1"/>
  <c r="K193" i="1" s="1"/>
  <c r="J189" i="1"/>
  <c r="K189" i="1" s="1"/>
  <c r="J185" i="1"/>
  <c r="K185" i="1" s="1"/>
  <c r="J181" i="1"/>
  <c r="K181" i="1" s="1"/>
  <c r="J177" i="1"/>
  <c r="K177" i="1" s="1"/>
  <c r="J173" i="1"/>
  <c r="K173" i="1" s="1"/>
  <c r="J169" i="1"/>
  <c r="K169" i="1" s="1"/>
  <c r="J165" i="1"/>
  <c r="K165" i="1" s="1"/>
  <c r="J161" i="1"/>
  <c r="K161" i="1" s="1"/>
  <c r="J157" i="1"/>
  <c r="K157" i="1" s="1"/>
  <c r="J153" i="1"/>
  <c r="K153" i="1" s="1"/>
  <c r="J149" i="1"/>
  <c r="K149" i="1" s="1"/>
  <c r="J145" i="1"/>
  <c r="K145" i="1" s="1"/>
  <c r="J141" i="1"/>
  <c r="K141" i="1" s="1"/>
  <c r="J137" i="1"/>
  <c r="K137" i="1" s="1"/>
  <c r="J133" i="1"/>
  <c r="K133" i="1" s="1"/>
  <c r="J129" i="1"/>
  <c r="K129" i="1" s="1"/>
  <c r="J125" i="1"/>
  <c r="K125" i="1" s="1"/>
  <c r="J121" i="1"/>
  <c r="K121" i="1" s="1"/>
  <c r="J117" i="1"/>
  <c r="K117" i="1" s="1"/>
  <c r="J113" i="1"/>
  <c r="K113" i="1" s="1"/>
  <c r="J109" i="1"/>
  <c r="K109" i="1" s="1"/>
  <c r="J105" i="1"/>
  <c r="K105" i="1" s="1"/>
  <c r="J101" i="1"/>
  <c r="K101" i="1" s="1"/>
  <c r="J97" i="1"/>
  <c r="K97" i="1" s="1"/>
  <c r="J93" i="1"/>
  <c r="K93" i="1" s="1"/>
  <c r="J89" i="1"/>
  <c r="K89" i="1" s="1"/>
  <c r="J85" i="1"/>
  <c r="K85" i="1" s="1"/>
  <c r="J81" i="1"/>
  <c r="K81" i="1" s="1"/>
  <c r="J77" i="1"/>
  <c r="K77" i="1" s="1"/>
  <c r="J73" i="1"/>
  <c r="K73" i="1" s="1"/>
  <c r="J69" i="1"/>
  <c r="K69" i="1" s="1"/>
  <c r="J65" i="1"/>
  <c r="K65" i="1" s="1"/>
  <c r="J61" i="1"/>
  <c r="K61" i="1" s="1"/>
  <c r="J57" i="1"/>
  <c r="K57" i="1" s="1"/>
  <c r="J53" i="1"/>
  <c r="K53" i="1" s="1"/>
  <c r="J49" i="1"/>
  <c r="K49" i="1" s="1"/>
  <c r="J45" i="1"/>
  <c r="K45" i="1" s="1"/>
  <c r="J41" i="1"/>
  <c r="K41" i="1" s="1"/>
  <c r="J37" i="1"/>
  <c r="K37" i="1" s="1"/>
  <c r="J33" i="1"/>
  <c r="K33" i="1" s="1"/>
  <c r="J29" i="1"/>
  <c r="K29" i="1" s="1"/>
  <c r="J25" i="1"/>
  <c r="K25" i="1" s="1"/>
  <c r="J21" i="1"/>
  <c r="K21" i="1" s="1"/>
  <c r="J17" i="1"/>
  <c r="K17" i="1" s="1"/>
  <c r="J13" i="1"/>
  <c r="K13" i="1" s="1"/>
  <c r="L4" i="1" l="1"/>
  <c r="M4" i="1" s="1"/>
  <c r="L5" i="1" l="1"/>
  <c r="M5" i="1" s="1"/>
  <c r="L6" i="1" l="1"/>
  <c r="M6" i="1" s="1"/>
  <c r="L7" i="1" l="1"/>
  <c r="M7" i="1" s="1"/>
  <c r="L8" i="1" l="1"/>
  <c r="M8" i="1" s="1"/>
  <c r="L9" i="1" l="1"/>
  <c r="M9" i="1" s="1"/>
  <c r="L10" i="1" l="1"/>
  <c r="M10" i="1" s="1"/>
  <c r="L11" i="1" l="1"/>
  <c r="M11" i="1" s="1"/>
  <c r="L12" i="1" l="1"/>
  <c r="M12" i="1" s="1"/>
  <c r="L13" i="1" l="1"/>
  <c r="M13" i="1" s="1"/>
  <c r="L14" i="1" l="1"/>
  <c r="M14" i="1" s="1"/>
  <c r="L15" i="1" l="1"/>
  <c r="M15" i="1" s="1"/>
  <c r="L16" i="1" l="1"/>
  <c r="M16" i="1" s="1"/>
  <c r="L17" i="1" l="1"/>
  <c r="M17" i="1" s="1"/>
  <c r="L18" i="1" l="1"/>
  <c r="M18" i="1" s="1"/>
  <c r="L19" i="1" l="1"/>
  <c r="M19" i="1" s="1"/>
  <c r="L20" i="1" l="1"/>
  <c r="M20" i="1" s="1"/>
  <c r="L21" i="1" l="1"/>
  <c r="M21" i="1" s="1"/>
  <c r="L22" i="1" l="1"/>
  <c r="M22" i="1" s="1"/>
  <c r="L23" i="1" l="1"/>
  <c r="M23" i="1" s="1"/>
  <c r="L24" i="1" l="1"/>
  <c r="M24" i="1" s="1"/>
  <c r="L25" i="1" l="1"/>
  <c r="M25" i="1" s="1"/>
  <c r="L26" i="1" l="1"/>
  <c r="M26" i="1" s="1"/>
  <c r="L27" i="1" l="1"/>
  <c r="M27" i="1" s="1"/>
  <c r="L28" i="1" l="1"/>
  <c r="M28" i="1" s="1"/>
  <c r="L29" i="1" l="1"/>
  <c r="M29" i="1" s="1"/>
  <c r="L30" i="1" l="1"/>
  <c r="M30" i="1" s="1"/>
  <c r="L31" i="1" l="1"/>
  <c r="M31" i="1" s="1"/>
  <c r="L32" i="1" l="1"/>
  <c r="M32" i="1" s="1"/>
  <c r="L33" i="1" l="1"/>
  <c r="M33" i="1" s="1"/>
  <c r="L34" i="1" l="1"/>
  <c r="M34" i="1" s="1"/>
  <c r="L35" i="1" l="1"/>
  <c r="M35" i="1" s="1"/>
  <c r="L36" i="1" l="1"/>
  <c r="M36" i="1" s="1"/>
  <c r="L37" i="1" l="1"/>
  <c r="M37" i="1" s="1"/>
  <c r="L38" i="1" l="1"/>
  <c r="M38" i="1" s="1"/>
  <c r="L39" i="1" l="1"/>
  <c r="M39" i="1" s="1"/>
  <c r="L40" i="1" l="1"/>
  <c r="M40" i="1" s="1"/>
  <c r="L41" i="1" l="1"/>
  <c r="M41" i="1" s="1"/>
  <c r="L42" i="1" l="1"/>
  <c r="M42" i="1" s="1"/>
  <c r="L43" i="1" l="1"/>
  <c r="M43" i="1" s="1"/>
  <c r="L44" i="1" l="1"/>
  <c r="M44" i="1" s="1"/>
  <c r="L45" i="1" l="1"/>
  <c r="M45" i="1" s="1"/>
  <c r="L46" i="1" l="1"/>
  <c r="M46" i="1" s="1"/>
  <c r="L47" i="1" l="1"/>
  <c r="M47" i="1" s="1"/>
  <c r="L48" i="1" l="1"/>
  <c r="M48" i="1" s="1"/>
  <c r="L49" i="1" l="1"/>
  <c r="M49" i="1" s="1"/>
  <c r="L50" i="1" l="1"/>
  <c r="M50" i="1" s="1"/>
  <c r="L51" i="1" l="1"/>
  <c r="M51" i="1" s="1"/>
  <c r="L52" i="1" l="1"/>
  <c r="M52" i="1" s="1"/>
  <c r="L53" i="1" l="1"/>
  <c r="M53" i="1" s="1"/>
  <c r="L54" i="1" l="1"/>
  <c r="M54" i="1" s="1"/>
  <c r="L55" i="1" l="1"/>
  <c r="M55" i="1" s="1"/>
  <c r="L56" i="1" l="1"/>
  <c r="M56" i="1" s="1"/>
  <c r="L57" i="1" l="1"/>
  <c r="M57" i="1" s="1"/>
  <c r="L58" i="1" l="1"/>
  <c r="M58" i="1" s="1"/>
  <c r="L59" i="1" l="1"/>
  <c r="M59" i="1" s="1"/>
  <c r="L60" i="1" l="1"/>
  <c r="M60" i="1" s="1"/>
  <c r="L61" i="1" l="1"/>
  <c r="M61" i="1" s="1"/>
  <c r="L62" i="1" l="1"/>
  <c r="M62" i="1" s="1"/>
  <c r="L63" i="1" l="1"/>
  <c r="M63" i="1" s="1"/>
  <c r="L64" i="1" l="1"/>
  <c r="M64" i="1" s="1"/>
  <c r="L65" i="1" l="1"/>
  <c r="M65" i="1" s="1"/>
  <c r="L66" i="1" l="1"/>
  <c r="M66" i="1" s="1"/>
  <c r="L67" i="1" l="1"/>
  <c r="M67" i="1" s="1"/>
  <c r="L68" i="1" l="1"/>
  <c r="M68" i="1" s="1"/>
  <c r="L69" i="1" l="1"/>
  <c r="M69" i="1" s="1"/>
  <c r="L70" i="1" l="1"/>
  <c r="M70" i="1" s="1"/>
  <c r="L71" i="1" l="1"/>
  <c r="M71" i="1" s="1"/>
  <c r="L72" i="1" l="1"/>
  <c r="M72" i="1" s="1"/>
  <c r="L73" i="1" l="1"/>
  <c r="M73" i="1" s="1"/>
  <c r="L74" i="1" l="1"/>
  <c r="M74" i="1" s="1"/>
  <c r="L75" i="1" l="1"/>
  <c r="M75" i="1" s="1"/>
  <c r="L76" i="1" l="1"/>
  <c r="M76" i="1" s="1"/>
  <c r="L77" i="1" l="1"/>
  <c r="M77" i="1" s="1"/>
  <c r="L78" i="1" l="1"/>
  <c r="M78" i="1" s="1"/>
  <c r="L79" i="1" l="1"/>
  <c r="M79" i="1" s="1"/>
  <c r="L80" i="1" l="1"/>
  <c r="M80" i="1" s="1"/>
  <c r="L81" i="1" l="1"/>
  <c r="M81" i="1" s="1"/>
  <c r="L82" i="1" l="1"/>
  <c r="M82" i="1" s="1"/>
  <c r="L83" i="1" l="1"/>
  <c r="M83" i="1" s="1"/>
  <c r="L84" i="1" l="1"/>
  <c r="M84" i="1" s="1"/>
  <c r="L85" i="1" l="1"/>
  <c r="M85" i="1" s="1"/>
  <c r="L86" i="1" l="1"/>
  <c r="M86" i="1" s="1"/>
  <c r="L87" i="1" l="1"/>
  <c r="M87" i="1" s="1"/>
  <c r="L88" i="1" l="1"/>
  <c r="M88" i="1" s="1"/>
  <c r="L89" i="1" l="1"/>
  <c r="M89" i="1" s="1"/>
  <c r="L90" i="1" l="1"/>
  <c r="M90" i="1" s="1"/>
  <c r="L91" i="1" l="1"/>
  <c r="M91" i="1" s="1"/>
  <c r="L92" i="1" l="1"/>
  <c r="M92" i="1" s="1"/>
  <c r="L93" i="1" l="1"/>
  <c r="M93" i="1" s="1"/>
  <c r="L94" i="1" l="1"/>
  <c r="M94" i="1" s="1"/>
  <c r="L95" i="1" l="1"/>
  <c r="M95" i="1" s="1"/>
  <c r="L96" i="1" l="1"/>
  <c r="M96" i="1" s="1"/>
  <c r="L97" i="1" l="1"/>
  <c r="M97" i="1" s="1"/>
  <c r="L98" i="1" l="1"/>
  <c r="M98" i="1" s="1"/>
  <c r="L99" i="1" l="1"/>
  <c r="M99" i="1" s="1"/>
  <c r="L100" i="1" l="1"/>
  <c r="M100" i="1" s="1"/>
  <c r="L101" i="1" l="1"/>
  <c r="M101" i="1" s="1"/>
  <c r="L102" i="1" l="1"/>
  <c r="M102" i="1" s="1"/>
  <c r="L103" i="1" l="1"/>
  <c r="M103" i="1" s="1"/>
  <c r="L104" i="1" l="1"/>
  <c r="M104" i="1" s="1"/>
  <c r="L105" i="1" l="1"/>
  <c r="M105" i="1" s="1"/>
  <c r="L106" i="1" l="1"/>
  <c r="M106" i="1" s="1"/>
  <c r="L107" i="1" l="1"/>
  <c r="M107" i="1" s="1"/>
  <c r="L108" i="1" l="1"/>
  <c r="M108" i="1" s="1"/>
  <c r="L109" i="1" l="1"/>
  <c r="M109" i="1" s="1"/>
  <c r="L110" i="1" l="1"/>
  <c r="M110" i="1" s="1"/>
  <c r="L111" i="1" l="1"/>
  <c r="M111" i="1" s="1"/>
  <c r="L112" i="1" l="1"/>
  <c r="M112" i="1" s="1"/>
  <c r="L113" i="1" l="1"/>
  <c r="M113" i="1" s="1"/>
  <c r="L114" i="1" l="1"/>
  <c r="M114" i="1" s="1"/>
  <c r="L115" i="1" l="1"/>
  <c r="M115" i="1" s="1"/>
  <c r="L116" i="1" l="1"/>
  <c r="M116" i="1" s="1"/>
  <c r="L117" i="1" l="1"/>
  <c r="M117" i="1" s="1"/>
  <c r="L118" i="1" l="1"/>
  <c r="M118" i="1" s="1"/>
  <c r="L119" i="1" l="1"/>
  <c r="M119" i="1" s="1"/>
  <c r="L120" i="1" l="1"/>
  <c r="M120" i="1" s="1"/>
  <c r="L121" i="1" l="1"/>
  <c r="M121" i="1" s="1"/>
  <c r="L122" i="1" l="1"/>
  <c r="M122" i="1" s="1"/>
  <c r="L123" i="1" l="1"/>
  <c r="M123" i="1" s="1"/>
  <c r="L124" i="1" l="1"/>
  <c r="M124" i="1" s="1"/>
  <c r="L125" i="1" l="1"/>
  <c r="M125" i="1" s="1"/>
  <c r="L126" i="1" l="1"/>
  <c r="M126" i="1" s="1"/>
  <c r="L127" i="1" l="1"/>
  <c r="M127" i="1" s="1"/>
  <c r="L128" i="1" l="1"/>
  <c r="M128" i="1" s="1"/>
  <c r="L129" i="1" l="1"/>
  <c r="M129" i="1" s="1"/>
  <c r="L130" i="1" l="1"/>
  <c r="M130" i="1" s="1"/>
  <c r="L131" i="1" l="1"/>
  <c r="M131" i="1" s="1"/>
  <c r="L132" i="1" l="1"/>
  <c r="M132" i="1" s="1"/>
  <c r="L133" i="1" l="1"/>
  <c r="M133" i="1" s="1"/>
  <c r="L134" i="1" l="1"/>
  <c r="M134" i="1" s="1"/>
  <c r="L135" i="1" l="1"/>
  <c r="M135" i="1" s="1"/>
  <c r="L136" i="1" l="1"/>
  <c r="M136" i="1" s="1"/>
  <c r="L137" i="1" l="1"/>
  <c r="M137" i="1" s="1"/>
  <c r="L138" i="1" l="1"/>
  <c r="M138" i="1" s="1"/>
  <c r="L139" i="1" l="1"/>
  <c r="M139" i="1" s="1"/>
  <c r="L140" i="1" l="1"/>
  <c r="M140" i="1" s="1"/>
  <c r="L141" i="1" l="1"/>
  <c r="M141" i="1" s="1"/>
  <c r="L142" i="1" l="1"/>
  <c r="M142" i="1" s="1"/>
  <c r="L143" i="1" l="1"/>
  <c r="M143" i="1" s="1"/>
  <c r="L144" i="1" l="1"/>
  <c r="M144" i="1" s="1"/>
  <c r="L145" i="1" l="1"/>
  <c r="M145" i="1" s="1"/>
  <c r="L146" i="1" l="1"/>
  <c r="M146" i="1" s="1"/>
  <c r="L147" i="1" l="1"/>
  <c r="M147" i="1" s="1"/>
  <c r="L148" i="1" l="1"/>
  <c r="M148" i="1" s="1"/>
  <c r="L149" i="1" l="1"/>
  <c r="M149" i="1" s="1"/>
  <c r="L150" i="1" l="1"/>
  <c r="M150" i="1" s="1"/>
  <c r="L151" i="1" l="1"/>
  <c r="M151" i="1" s="1"/>
  <c r="L152" i="1" l="1"/>
  <c r="M152" i="1" s="1"/>
  <c r="L153" i="1" l="1"/>
  <c r="M153" i="1" s="1"/>
  <c r="L154" i="1" l="1"/>
  <c r="M154" i="1" s="1"/>
  <c r="L155" i="1" l="1"/>
  <c r="M155" i="1" s="1"/>
  <c r="L156" i="1" l="1"/>
  <c r="M156" i="1" s="1"/>
  <c r="L157" i="1" l="1"/>
  <c r="M157" i="1" s="1"/>
  <c r="L158" i="1" l="1"/>
  <c r="M158" i="1" s="1"/>
  <c r="L159" i="1" l="1"/>
  <c r="M159" i="1" s="1"/>
  <c r="L160" i="1" l="1"/>
  <c r="M160" i="1" s="1"/>
  <c r="L161" i="1"/>
  <c r="M161" i="1" s="1"/>
  <c r="L162" i="1" l="1"/>
  <c r="M162" i="1" s="1"/>
  <c r="L163" i="1" l="1"/>
  <c r="M163" i="1" s="1"/>
  <c r="L164" i="1" l="1"/>
  <c r="M164" i="1" s="1"/>
  <c r="L165" i="1" l="1"/>
  <c r="M165" i="1" s="1"/>
  <c r="L166" i="1" l="1"/>
  <c r="M166" i="1" s="1"/>
  <c r="L167" i="1" l="1"/>
  <c r="M167" i="1" s="1"/>
  <c r="L168" i="1" l="1"/>
  <c r="M168" i="1" s="1"/>
  <c r="L169" i="1" l="1"/>
  <c r="M169" i="1" s="1"/>
  <c r="L170" i="1" l="1"/>
  <c r="M170" i="1" s="1"/>
  <c r="L171" i="1" l="1"/>
  <c r="M171" i="1" s="1"/>
  <c r="L172" i="1" l="1"/>
  <c r="M172" i="1" s="1"/>
  <c r="L173" i="1" l="1"/>
  <c r="M173" i="1" s="1"/>
  <c r="L174" i="1" l="1"/>
  <c r="M174" i="1" s="1"/>
  <c r="L175" i="1" l="1"/>
  <c r="M175" i="1" s="1"/>
  <c r="L176" i="1" l="1"/>
  <c r="M176" i="1" s="1"/>
  <c r="L177" i="1" l="1"/>
  <c r="M177" i="1" s="1"/>
  <c r="L178" i="1" l="1"/>
  <c r="M178" i="1" s="1"/>
  <c r="L179" i="1" l="1"/>
  <c r="M179" i="1" s="1"/>
  <c r="L180" i="1" l="1"/>
  <c r="M180" i="1" s="1"/>
  <c r="L181" i="1" l="1"/>
  <c r="M181" i="1" s="1"/>
  <c r="L182" i="1" l="1"/>
  <c r="M182" i="1" s="1"/>
  <c r="L183" i="1" l="1"/>
  <c r="M183" i="1" s="1"/>
  <c r="L184" i="1" l="1"/>
  <c r="M184" i="1" s="1"/>
  <c r="L185" i="1" l="1"/>
  <c r="M185" i="1" s="1"/>
  <c r="L186" i="1" l="1"/>
  <c r="M186" i="1" s="1"/>
  <c r="L187" i="1" l="1"/>
  <c r="M187" i="1" s="1"/>
  <c r="L188" i="1" l="1"/>
  <c r="M188" i="1" s="1"/>
  <c r="L189" i="1" l="1"/>
  <c r="M189" i="1" s="1"/>
  <c r="L190" i="1" l="1"/>
  <c r="M190" i="1" s="1"/>
  <c r="L191" i="1" l="1"/>
  <c r="M191" i="1" s="1"/>
  <c r="L192" i="1" l="1"/>
  <c r="M192" i="1" s="1"/>
  <c r="L193" i="1" l="1"/>
  <c r="M193" i="1" s="1"/>
  <c r="L194" i="1" l="1"/>
  <c r="M194" i="1" s="1"/>
  <c r="L195" i="1" l="1"/>
  <c r="M195" i="1" s="1"/>
  <c r="L196" i="1" l="1"/>
  <c r="M196" i="1" s="1"/>
  <c r="L197" i="1" l="1"/>
  <c r="M197" i="1" s="1"/>
  <c r="L198" i="1" l="1"/>
  <c r="M198" i="1" s="1"/>
  <c r="L199" i="1" l="1"/>
  <c r="M199" i="1" s="1"/>
  <c r="L200" i="1" l="1"/>
  <c r="M200" i="1" s="1"/>
  <c r="L201" i="1" l="1"/>
  <c r="M201" i="1" s="1"/>
  <c r="L202" i="1" l="1"/>
  <c r="M202" i="1" s="1"/>
  <c r="L203" i="1" l="1"/>
  <c r="M203" i="1" s="1"/>
  <c r="L204" i="1" l="1"/>
  <c r="M204" i="1" s="1"/>
  <c r="L205" i="1" l="1"/>
  <c r="M205" i="1" s="1"/>
  <c r="L206" i="1" l="1"/>
  <c r="M206" i="1" s="1"/>
  <c r="L207" i="1" l="1"/>
  <c r="M207" i="1" s="1"/>
  <c r="L208" i="1" l="1"/>
  <c r="M208" i="1" s="1"/>
  <c r="L209" i="1" l="1"/>
  <c r="M209" i="1" s="1"/>
  <c r="L210" i="1" l="1"/>
  <c r="M210" i="1" s="1"/>
  <c r="L211" i="1" l="1"/>
  <c r="M211" i="1" s="1"/>
  <c r="L212" i="1" l="1"/>
  <c r="M212" i="1" s="1"/>
  <c r="L213" i="1" l="1"/>
  <c r="M213" i="1" s="1"/>
  <c r="L214" i="1" l="1"/>
  <c r="M214" i="1" s="1"/>
  <c r="L215" i="1" l="1"/>
  <c r="M215" i="1" s="1"/>
  <c r="L216" i="1" l="1"/>
  <c r="M216" i="1" s="1"/>
  <c r="L217" i="1" l="1"/>
  <c r="M217" i="1" s="1"/>
  <c r="L218" i="1" l="1"/>
  <c r="M218" i="1" s="1"/>
  <c r="L219" i="1" l="1"/>
  <c r="M219" i="1" s="1"/>
  <c r="L220" i="1" l="1"/>
  <c r="M220" i="1" s="1"/>
  <c r="L221" i="1" l="1"/>
  <c r="M221" i="1" s="1"/>
  <c r="L222" i="1" l="1"/>
  <c r="M222" i="1" s="1"/>
  <c r="L223" i="1" l="1"/>
  <c r="M223" i="1" s="1"/>
  <c r="L224" i="1" l="1"/>
  <c r="M224" i="1" s="1"/>
  <c r="L225" i="1" l="1"/>
  <c r="M225" i="1" s="1"/>
  <c r="L226" i="1" l="1"/>
  <c r="M226" i="1" s="1"/>
  <c r="L227" i="1" l="1"/>
  <c r="M227" i="1" s="1"/>
  <c r="L228" i="1" l="1"/>
  <c r="M228" i="1" s="1"/>
  <c r="L229" i="1" l="1"/>
  <c r="M229" i="1" s="1"/>
  <c r="L230" i="1" l="1"/>
  <c r="M230" i="1" s="1"/>
  <c r="L231" i="1" l="1"/>
  <c r="M231" i="1" s="1"/>
  <c r="L232" i="1" l="1"/>
  <c r="M232" i="1" s="1"/>
  <c r="L233" i="1" l="1"/>
  <c r="M233" i="1" s="1"/>
  <c r="L234" i="1" l="1"/>
  <c r="M234" i="1" s="1"/>
  <c r="L235" i="1" l="1"/>
  <c r="M235" i="1" s="1"/>
  <c r="L236" i="1" l="1"/>
  <c r="M236" i="1" s="1"/>
  <c r="L237" i="1" l="1"/>
  <c r="M237" i="1" s="1"/>
  <c r="L238" i="1" l="1"/>
  <c r="M238" i="1" s="1"/>
  <c r="L239" i="1" l="1"/>
  <c r="M239" i="1" s="1"/>
  <c r="L240" i="1" l="1"/>
  <c r="M240" i="1" s="1"/>
  <c r="L241" i="1" l="1"/>
  <c r="M241" i="1" s="1"/>
  <c r="L242" i="1" l="1"/>
  <c r="M242" i="1" s="1"/>
  <c r="L243" i="1" l="1"/>
  <c r="M243" i="1" s="1"/>
  <c r="L244" i="1" l="1"/>
  <c r="M244" i="1" s="1"/>
  <c r="L245" i="1" l="1"/>
  <c r="M245" i="1" s="1"/>
  <c r="L246" i="1" l="1"/>
  <c r="M246" i="1" s="1"/>
  <c r="L247" i="1" l="1"/>
  <c r="M247" i="1" s="1"/>
  <c r="L248" i="1" l="1"/>
  <c r="M248" i="1" s="1"/>
  <c r="L249" i="1" l="1"/>
  <c r="M249" i="1" s="1"/>
  <c r="L250" i="1" l="1"/>
  <c r="M250" i="1" s="1"/>
  <c r="L251" i="1" l="1"/>
  <c r="M251" i="1" s="1"/>
  <c r="L252" i="1" l="1"/>
  <c r="M252" i="1" s="1"/>
  <c r="L253" i="1" l="1"/>
  <c r="M253" i="1" s="1"/>
  <c r="L254" i="1" l="1"/>
  <c r="M254" i="1" s="1"/>
  <c r="L255" i="1" l="1"/>
  <c r="M255" i="1" s="1"/>
  <c r="L256" i="1" l="1"/>
  <c r="M256" i="1" s="1"/>
  <c r="L257" i="1" l="1"/>
  <c r="M257" i="1" s="1"/>
  <c r="L258" i="1" l="1"/>
  <c r="M258" i="1" s="1"/>
  <c r="L259" i="1" l="1"/>
  <c r="M259" i="1" s="1"/>
  <c r="L260" i="1" l="1"/>
  <c r="M260" i="1" s="1"/>
  <c r="L261" i="1" l="1"/>
  <c r="M261" i="1" s="1"/>
  <c r="L262" i="1" l="1"/>
  <c r="M262" i="1" s="1"/>
  <c r="L263" i="1" l="1"/>
  <c r="M263" i="1" s="1"/>
  <c r="L264" i="1" l="1"/>
  <c r="M264" i="1" s="1"/>
  <c r="L265" i="1" l="1"/>
  <c r="M265" i="1" s="1"/>
  <c r="L266" i="1" l="1"/>
  <c r="M266" i="1" s="1"/>
  <c r="L267" i="1" l="1"/>
  <c r="M267" i="1" s="1"/>
  <c r="L268" i="1" l="1"/>
  <c r="M268" i="1" s="1"/>
  <c r="L269" i="1" l="1"/>
  <c r="M269" i="1" s="1"/>
  <c r="L270" i="1" l="1"/>
  <c r="M270" i="1" s="1"/>
  <c r="L271" i="1" l="1"/>
  <c r="M271" i="1" s="1"/>
  <c r="L272" i="1" l="1"/>
  <c r="M272" i="1" s="1"/>
  <c r="L273" i="1" l="1"/>
  <c r="M273" i="1" s="1"/>
  <c r="L274" i="1" l="1"/>
  <c r="M274" i="1" s="1"/>
  <c r="L275" i="1" l="1"/>
  <c r="M275" i="1" s="1"/>
  <c r="L276" i="1" l="1"/>
  <c r="M276" i="1" s="1"/>
  <c r="L277" i="1" l="1"/>
  <c r="M277" i="1" s="1"/>
  <c r="L278" i="1" l="1"/>
  <c r="M278" i="1" s="1"/>
  <c r="L279" i="1" l="1"/>
  <c r="M279" i="1" s="1"/>
  <c r="L280" i="1" l="1"/>
  <c r="M280" i="1" s="1"/>
  <c r="L281" i="1" l="1"/>
  <c r="M281" i="1" s="1"/>
  <c r="L282" i="1" l="1"/>
  <c r="M282" i="1" s="1"/>
  <c r="L283" i="1" l="1"/>
  <c r="M283" i="1" s="1"/>
  <c r="L284" i="1" l="1"/>
  <c r="M284" i="1" s="1"/>
  <c r="L285" i="1" l="1"/>
  <c r="M285" i="1" s="1"/>
  <c r="L286" i="1" l="1"/>
  <c r="M286" i="1" s="1"/>
  <c r="L287" i="1" l="1"/>
  <c r="M287" i="1" s="1"/>
  <c r="L288" i="1" l="1"/>
  <c r="M288" i="1" s="1"/>
  <c r="L289" i="1" l="1"/>
  <c r="M289" i="1" s="1"/>
  <c r="L290" i="1" l="1"/>
  <c r="M290" i="1" s="1"/>
  <c r="L291" i="1" l="1"/>
  <c r="M291" i="1" s="1"/>
  <c r="L292" i="1" l="1"/>
  <c r="M292" i="1" s="1"/>
  <c r="L293" i="1" l="1"/>
  <c r="M293" i="1" s="1"/>
  <c r="L294" i="1" l="1"/>
  <c r="M294" i="1" s="1"/>
  <c r="L295" i="1" l="1"/>
  <c r="M295" i="1" s="1"/>
  <c r="L296" i="1" l="1"/>
  <c r="M296" i="1" s="1"/>
  <c r="L297" i="1" l="1"/>
  <c r="M297" i="1" s="1"/>
  <c r="L298" i="1" l="1"/>
  <c r="M298" i="1" s="1"/>
  <c r="L299" i="1" l="1"/>
  <c r="M299" i="1" s="1"/>
  <c r="L300" i="1" l="1"/>
  <c r="M300" i="1" s="1"/>
  <c r="L301" i="1" l="1"/>
  <c r="M301" i="1" s="1"/>
  <c r="L302" i="1" l="1"/>
  <c r="M302" i="1" s="1"/>
  <c r="L303" i="1" l="1"/>
  <c r="M303" i="1" s="1"/>
  <c r="L304" i="1" l="1"/>
  <c r="M304" i="1" s="1"/>
  <c r="L305" i="1" l="1"/>
  <c r="M305" i="1" s="1"/>
  <c r="L306" i="1" l="1"/>
  <c r="M306" i="1" s="1"/>
  <c r="L307" i="1" l="1"/>
  <c r="M307" i="1" s="1"/>
  <c r="L308" i="1" l="1"/>
  <c r="M308" i="1" s="1"/>
  <c r="L309" i="1" l="1"/>
  <c r="M309" i="1" s="1"/>
  <c r="L310" i="1" l="1"/>
  <c r="M310" i="1" s="1"/>
  <c r="L311" i="1" l="1"/>
  <c r="M311" i="1" s="1"/>
  <c r="L312" i="1" l="1"/>
  <c r="M312" i="1" s="1"/>
  <c r="L313" i="1" l="1"/>
  <c r="M313" i="1" s="1"/>
  <c r="L314" i="1" l="1"/>
  <c r="M314" i="1" s="1"/>
  <c r="L315" i="1" l="1"/>
  <c r="M315" i="1" s="1"/>
  <c r="L316" i="1" l="1"/>
  <c r="M316" i="1" s="1"/>
  <c r="L317" i="1" l="1"/>
  <c r="M317" i="1" s="1"/>
  <c r="L318" i="1" l="1"/>
  <c r="M318" i="1" s="1"/>
  <c r="L319" i="1" l="1"/>
  <c r="M319" i="1" s="1"/>
  <c r="L320" i="1" l="1"/>
  <c r="M320" i="1" s="1"/>
  <c r="L321" i="1" l="1"/>
  <c r="M321" i="1" s="1"/>
  <c r="L322" i="1" l="1"/>
  <c r="M322" i="1" s="1"/>
  <c r="L323" i="1" l="1"/>
  <c r="M323" i="1" s="1"/>
  <c r="L324" i="1" l="1"/>
  <c r="M324" i="1" s="1"/>
  <c r="L325" i="1" l="1"/>
  <c r="M325" i="1" s="1"/>
  <c r="L326" i="1" l="1"/>
  <c r="M326" i="1" s="1"/>
  <c r="L327" i="1" l="1"/>
  <c r="M327" i="1" s="1"/>
  <c r="L328" i="1" l="1"/>
  <c r="M328" i="1" s="1"/>
  <c r="L329" i="1" l="1"/>
  <c r="M329" i="1" s="1"/>
  <c r="L330" i="1" l="1"/>
  <c r="M330" i="1" s="1"/>
  <c r="L331" i="1" l="1"/>
  <c r="M331" i="1" s="1"/>
  <c r="L332" i="1" l="1"/>
  <c r="M332" i="1" s="1"/>
  <c r="L333" i="1" l="1"/>
  <c r="M333" i="1" s="1"/>
  <c r="L334" i="1" l="1"/>
  <c r="M334" i="1" s="1"/>
  <c r="L335" i="1" l="1"/>
  <c r="M335" i="1" s="1"/>
  <c r="L336" i="1" l="1"/>
  <c r="M336" i="1" s="1"/>
  <c r="L337" i="1" l="1"/>
  <c r="M337" i="1" s="1"/>
  <c r="L338" i="1" l="1"/>
  <c r="M338" i="1" s="1"/>
  <c r="L339" i="1" l="1"/>
  <c r="M339" i="1" s="1"/>
  <c r="L340" i="1" l="1"/>
  <c r="M340" i="1" s="1"/>
  <c r="L341" i="1" l="1"/>
  <c r="M341" i="1" s="1"/>
  <c r="L342" i="1" l="1"/>
  <c r="M342" i="1" s="1"/>
  <c r="L343" i="1" l="1"/>
  <c r="M343" i="1" s="1"/>
  <c r="L344" i="1" l="1"/>
  <c r="M344" i="1" s="1"/>
  <c r="L345" i="1" l="1"/>
  <c r="M345" i="1" s="1"/>
  <c r="L346" i="1" l="1"/>
  <c r="M346" i="1" s="1"/>
  <c r="L347" i="1" l="1"/>
  <c r="M347" i="1" s="1"/>
  <c r="L348" i="1" l="1"/>
  <c r="M348" i="1" s="1"/>
  <c r="L349" i="1" l="1"/>
  <c r="M349" i="1" s="1"/>
  <c r="L350" i="1" l="1"/>
  <c r="M350" i="1" s="1"/>
  <c r="L351" i="1" l="1"/>
  <c r="M351" i="1" s="1"/>
  <c r="L352" i="1" l="1"/>
  <c r="M352" i="1" s="1"/>
  <c r="L353" i="1" l="1"/>
  <c r="M353" i="1" s="1"/>
  <c r="L354" i="1" l="1"/>
  <c r="M354" i="1" s="1"/>
  <c r="L355" i="1" l="1"/>
  <c r="M355" i="1" s="1"/>
  <c r="L356" i="1" l="1"/>
  <c r="M356" i="1" s="1"/>
  <c r="L357" i="1" l="1"/>
  <c r="M357" i="1" s="1"/>
  <c r="L358" i="1" l="1"/>
  <c r="M358" i="1" s="1"/>
  <c r="L359" i="1" l="1"/>
  <c r="M359" i="1" s="1"/>
  <c r="L360" i="1" l="1"/>
  <c r="M360" i="1" s="1"/>
  <c r="L361" i="1" l="1"/>
  <c r="M361" i="1" s="1"/>
  <c r="L362" i="1" l="1"/>
  <c r="M362" i="1" s="1"/>
  <c r="L363" i="1" l="1"/>
  <c r="M363" i="1" s="1"/>
  <c r="L364" i="1" l="1"/>
  <c r="M364" i="1" s="1"/>
  <c r="L365" i="1" l="1"/>
  <c r="M365" i="1" s="1"/>
  <c r="L366" i="1" l="1"/>
  <c r="M366" i="1" s="1"/>
  <c r="L367" i="1" l="1"/>
  <c r="M367" i="1" s="1"/>
  <c r="L368" i="1" l="1"/>
  <c r="M368" i="1" s="1"/>
  <c r="L369" i="1" l="1"/>
  <c r="M369" i="1" s="1"/>
  <c r="L370" i="1" l="1"/>
  <c r="M370" i="1" s="1"/>
  <c r="L371" i="1" l="1"/>
  <c r="M371" i="1" s="1"/>
  <c r="L372" i="1" l="1"/>
  <c r="M372" i="1" s="1"/>
  <c r="L373" i="1" l="1"/>
  <c r="M373" i="1" s="1"/>
  <c r="L374" i="1" l="1"/>
  <c r="M374" i="1" s="1"/>
  <c r="L375" i="1" l="1"/>
  <c r="M375" i="1" s="1"/>
  <c r="L376" i="1" l="1"/>
  <c r="M376" i="1" s="1"/>
  <c r="L377" i="1" l="1"/>
  <c r="M377" i="1" s="1"/>
  <c r="L378" i="1" l="1"/>
  <c r="M378" i="1" s="1"/>
  <c r="L379" i="1" l="1"/>
  <c r="M379" i="1" s="1"/>
  <c r="L380" i="1" l="1"/>
  <c r="M380" i="1" s="1"/>
  <c r="L381" i="1" l="1"/>
  <c r="M381" i="1" s="1"/>
  <c r="L382" i="1" l="1"/>
  <c r="M382" i="1" s="1"/>
  <c r="L383" i="1" l="1"/>
  <c r="M383" i="1" s="1"/>
  <c r="L384" i="1" l="1"/>
  <c r="M384" i="1" s="1"/>
  <c r="L385" i="1" l="1"/>
  <c r="M385" i="1" s="1"/>
  <c r="L386" i="1" l="1"/>
  <c r="M386" i="1" s="1"/>
  <c r="L387" i="1" l="1"/>
  <c r="M387" i="1" s="1"/>
  <c r="L388" i="1" l="1"/>
  <c r="M388" i="1" s="1"/>
  <c r="L389" i="1" l="1"/>
  <c r="M389" i="1" s="1"/>
  <c r="L390" i="1" l="1"/>
  <c r="M390" i="1" s="1"/>
  <c r="L391" i="1" l="1"/>
  <c r="M391" i="1" s="1"/>
  <c r="L392" i="1" l="1"/>
  <c r="M392" i="1" s="1"/>
  <c r="L393" i="1" l="1"/>
  <c r="M393" i="1" s="1"/>
  <c r="L394" i="1" l="1"/>
  <c r="M394" i="1" s="1"/>
  <c r="L395" i="1" l="1"/>
  <c r="M395" i="1" s="1"/>
  <c r="L396" i="1" l="1"/>
  <c r="M396" i="1" s="1"/>
  <c r="L397" i="1" l="1"/>
  <c r="M397" i="1" s="1"/>
  <c r="L398" i="1" l="1"/>
  <c r="M398" i="1" s="1"/>
  <c r="L399" i="1" l="1"/>
  <c r="M399" i="1" s="1"/>
  <c r="L400" i="1" l="1"/>
  <c r="M400" i="1" s="1"/>
  <c r="L401" i="1" l="1"/>
  <c r="M401" i="1" s="1"/>
  <c r="L402" i="1" l="1"/>
  <c r="M402" i="1" s="1"/>
  <c r="L403" i="1" l="1"/>
  <c r="M403" i="1" s="1"/>
  <c r="L404" i="1" l="1"/>
  <c r="M404" i="1" s="1"/>
  <c r="L405" i="1" l="1"/>
  <c r="M405" i="1" s="1"/>
  <c r="L406" i="1" l="1"/>
  <c r="M406" i="1" s="1"/>
  <c r="L407" i="1" l="1"/>
  <c r="M407" i="1" s="1"/>
  <c r="L408" i="1" l="1"/>
  <c r="M408" i="1" s="1"/>
  <c r="L409" i="1" l="1"/>
  <c r="M409" i="1" s="1"/>
  <c r="L410" i="1" l="1"/>
  <c r="M410" i="1" s="1"/>
  <c r="L411" i="1" l="1"/>
  <c r="M411" i="1" s="1"/>
  <c r="L412" i="1" l="1"/>
  <c r="M412" i="1" s="1"/>
  <c r="L413" i="1" l="1"/>
  <c r="M413" i="1" s="1"/>
  <c r="L414" i="1" l="1"/>
  <c r="M414" i="1" s="1"/>
  <c r="L415" i="1" l="1"/>
  <c r="M415" i="1" s="1"/>
  <c r="L416" i="1" l="1"/>
  <c r="M416" i="1" s="1"/>
  <c r="L417" i="1" l="1"/>
  <c r="M417" i="1" s="1"/>
  <c r="L418" i="1" l="1"/>
  <c r="M418" i="1" s="1"/>
  <c r="L419" i="1" l="1"/>
  <c r="M419" i="1" s="1"/>
  <c r="L420" i="1" l="1"/>
  <c r="M420" i="1" s="1"/>
  <c r="L421" i="1" l="1"/>
  <c r="M421" i="1" s="1"/>
  <c r="L422" i="1" l="1"/>
  <c r="M422" i="1" s="1"/>
  <c r="L423" i="1" l="1"/>
  <c r="M423" i="1" s="1"/>
  <c r="L424" i="1" l="1"/>
  <c r="M424" i="1" s="1"/>
  <c r="L425" i="1" l="1"/>
  <c r="M425" i="1" s="1"/>
  <c r="L426" i="1" l="1"/>
  <c r="M426" i="1" s="1"/>
  <c r="L427" i="1" l="1"/>
  <c r="M427" i="1" s="1"/>
  <c r="L428" i="1" l="1"/>
  <c r="M428" i="1" s="1"/>
  <c r="L429" i="1" l="1"/>
  <c r="M429" i="1" s="1"/>
  <c r="L430" i="1" l="1"/>
  <c r="M430" i="1" s="1"/>
  <c r="L431" i="1" l="1"/>
  <c r="M431" i="1" s="1"/>
  <c r="L432" i="1" l="1"/>
  <c r="M432" i="1" s="1"/>
  <c r="L433" i="1" l="1"/>
  <c r="M433" i="1" s="1"/>
  <c r="L434" i="1" l="1"/>
  <c r="M434" i="1" s="1"/>
  <c r="L435" i="1" l="1"/>
  <c r="M435" i="1" s="1"/>
  <c r="L436" i="1" l="1"/>
  <c r="M436" i="1" s="1"/>
  <c r="L437" i="1" l="1"/>
  <c r="M437" i="1" s="1"/>
  <c r="L438" i="1" l="1"/>
  <c r="M438" i="1" s="1"/>
  <c r="L439" i="1" l="1"/>
  <c r="M439" i="1" s="1"/>
  <c r="L440" i="1" l="1"/>
  <c r="M440" i="1" s="1"/>
  <c r="L441" i="1" l="1"/>
  <c r="M441" i="1" s="1"/>
  <c r="L442" i="1" l="1"/>
  <c r="M442" i="1" s="1"/>
  <c r="L443" i="1" l="1"/>
  <c r="M443" i="1" s="1"/>
  <c r="L444" i="1" l="1"/>
  <c r="M444" i="1" s="1"/>
  <c r="L445" i="1" l="1"/>
  <c r="M445" i="1" s="1"/>
  <c r="L446" i="1" l="1"/>
  <c r="M446" i="1" s="1"/>
  <c r="L447" i="1" l="1"/>
  <c r="M447" i="1" s="1"/>
  <c r="L448" i="1" l="1"/>
  <c r="M448" i="1" s="1"/>
  <c r="L449" i="1" l="1"/>
  <c r="M449" i="1" s="1"/>
  <c r="L450" i="1" l="1"/>
  <c r="M450" i="1" s="1"/>
  <c r="L451" i="1" l="1"/>
  <c r="M451" i="1" s="1"/>
  <c r="L452" i="1" l="1"/>
  <c r="M452" i="1" s="1"/>
  <c r="L453" i="1" l="1"/>
  <c r="M453" i="1" s="1"/>
  <c r="L454" i="1" l="1"/>
  <c r="M454" i="1" s="1"/>
  <c r="L455" i="1" l="1"/>
  <c r="M455" i="1" s="1"/>
  <c r="L456" i="1" l="1"/>
  <c r="M456" i="1" s="1"/>
  <c r="L457" i="1" l="1"/>
  <c r="M457" i="1" s="1"/>
  <c r="L458" i="1" l="1"/>
  <c r="M458" i="1" s="1"/>
  <c r="L459" i="1" l="1"/>
  <c r="M459" i="1" s="1"/>
  <c r="L460" i="1" l="1"/>
  <c r="M460" i="1" s="1"/>
  <c r="L461" i="1" l="1"/>
  <c r="M461" i="1" s="1"/>
  <c r="L462" i="1" l="1"/>
  <c r="M462" i="1" s="1"/>
  <c r="L463" i="1" l="1"/>
  <c r="M463" i="1" s="1"/>
  <c r="L464" i="1" l="1"/>
  <c r="M464" i="1" s="1"/>
  <c r="L465" i="1" l="1"/>
  <c r="M465" i="1" s="1"/>
  <c r="L466" i="1" l="1"/>
  <c r="M466" i="1" s="1"/>
  <c r="L467" i="1" l="1"/>
  <c r="M467" i="1" s="1"/>
  <c r="L468" i="1" l="1"/>
  <c r="M468" i="1" s="1"/>
  <c r="L469" i="1" l="1"/>
  <c r="M469" i="1" s="1"/>
  <c r="L470" i="1" l="1"/>
  <c r="M470" i="1" s="1"/>
  <c r="L471" i="1" l="1"/>
  <c r="M471" i="1" s="1"/>
  <c r="L472" i="1" l="1"/>
  <c r="M472" i="1" s="1"/>
  <c r="L473" i="1" l="1"/>
  <c r="M473" i="1" s="1"/>
  <c r="L474" i="1" l="1"/>
  <c r="M474" i="1" s="1"/>
  <c r="L475" i="1" l="1"/>
  <c r="M475" i="1" s="1"/>
  <c r="L476" i="1" l="1"/>
  <c r="M476" i="1" s="1"/>
  <c r="L477" i="1" l="1"/>
  <c r="M477" i="1" s="1"/>
  <c r="L478" i="1" l="1"/>
  <c r="M478" i="1" s="1"/>
  <c r="L479" i="1" l="1"/>
  <c r="M479" i="1" s="1"/>
  <c r="L480" i="1" l="1"/>
  <c r="M480" i="1" s="1"/>
  <c r="L481" i="1" l="1"/>
  <c r="M481" i="1" s="1"/>
  <c r="L482" i="1" l="1"/>
  <c r="M482" i="1" s="1"/>
  <c r="L483" i="1" l="1"/>
  <c r="M483" i="1" s="1"/>
  <c r="L484" i="1" l="1"/>
  <c r="M484" i="1" s="1"/>
  <c r="L485" i="1" l="1"/>
  <c r="M485" i="1" s="1"/>
  <c r="L486" i="1" l="1"/>
  <c r="M486" i="1" s="1"/>
  <c r="L487" i="1" l="1"/>
  <c r="M487" i="1" s="1"/>
  <c r="L488" i="1" l="1"/>
  <c r="M488" i="1" s="1"/>
  <c r="L489" i="1" l="1"/>
  <c r="M489" i="1" s="1"/>
  <c r="L490" i="1" l="1"/>
  <c r="M490" i="1" s="1"/>
  <c r="L491" i="1" l="1"/>
  <c r="M491" i="1" s="1"/>
  <c r="L492" i="1" l="1"/>
  <c r="M492" i="1" s="1"/>
  <c r="L493" i="1" l="1"/>
  <c r="M493" i="1" s="1"/>
  <c r="L494" i="1" l="1"/>
  <c r="M494" i="1" s="1"/>
  <c r="L495" i="1" l="1"/>
  <c r="M495" i="1" s="1"/>
  <c r="L496" i="1" l="1"/>
  <c r="M496" i="1" s="1"/>
  <c r="L497" i="1" l="1"/>
  <c r="M497" i="1" s="1"/>
  <c r="L498" i="1" l="1"/>
  <c r="M498" i="1" s="1"/>
  <c r="L499" i="1" l="1"/>
  <c r="M499" i="1" s="1"/>
  <c r="L500" i="1" l="1"/>
  <c r="M500" i="1" s="1"/>
  <c r="L501" i="1" l="1"/>
  <c r="M501" i="1" s="1"/>
  <c r="L502" i="1" l="1"/>
  <c r="M502" i="1" s="1"/>
  <c r="L503" i="1" l="1"/>
  <c r="M503" i="1" s="1"/>
  <c r="L504" i="1" l="1"/>
  <c r="M504" i="1" s="1"/>
  <c r="L505" i="1" l="1"/>
  <c r="M505" i="1" s="1"/>
  <c r="L506" i="1" l="1"/>
  <c r="M506" i="1" s="1"/>
  <c r="L507" i="1" l="1"/>
  <c r="M507" i="1" s="1"/>
  <c r="L508" i="1" l="1"/>
  <c r="M508" i="1" s="1"/>
  <c r="L509" i="1" l="1"/>
  <c r="M509" i="1" s="1"/>
  <c r="L510" i="1" l="1"/>
  <c r="M510" i="1" s="1"/>
  <c r="L511" i="1" l="1"/>
  <c r="M511" i="1" s="1"/>
  <c r="L512" i="1" l="1"/>
  <c r="M512" i="1" s="1"/>
  <c r="L513" i="1" l="1"/>
  <c r="M513" i="1" s="1"/>
  <c r="L514" i="1" l="1"/>
  <c r="M514" i="1" s="1"/>
  <c r="L515" i="1" l="1"/>
  <c r="M515" i="1" s="1"/>
  <c r="L516" i="1" l="1"/>
  <c r="M516" i="1" s="1"/>
  <c r="L517" i="1" l="1"/>
  <c r="M517" i="1" s="1"/>
  <c r="L518" i="1" l="1"/>
  <c r="M518" i="1" s="1"/>
  <c r="L519" i="1" l="1"/>
  <c r="M519" i="1" s="1"/>
  <c r="L520" i="1" l="1"/>
  <c r="M520" i="1" s="1"/>
  <c r="L521" i="1" l="1"/>
  <c r="M521" i="1" s="1"/>
  <c r="L522" i="1" l="1"/>
  <c r="M522" i="1" s="1"/>
  <c r="L523" i="1" l="1"/>
  <c r="M523" i="1" s="1"/>
  <c r="L524" i="1" l="1"/>
  <c r="M524" i="1" s="1"/>
  <c r="L525" i="1" l="1"/>
  <c r="M525" i="1" s="1"/>
  <c r="L526" i="1" l="1"/>
  <c r="M526" i="1" s="1"/>
  <c r="L527" i="1" l="1"/>
  <c r="M527" i="1" s="1"/>
  <c r="L528" i="1" l="1"/>
  <c r="M528" i="1" s="1"/>
  <c r="L529" i="1" l="1"/>
  <c r="M529" i="1" s="1"/>
  <c r="L530" i="1" l="1"/>
  <c r="M530" i="1" s="1"/>
  <c r="L531" i="1" l="1"/>
  <c r="M531" i="1" s="1"/>
  <c r="L532" i="1" l="1"/>
  <c r="M532" i="1" s="1"/>
  <c r="L533" i="1" l="1"/>
  <c r="M533" i="1" s="1"/>
  <c r="L534" i="1" l="1"/>
  <c r="M534" i="1" s="1"/>
  <c r="L535" i="1" l="1"/>
  <c r="M535" i="1" s="1"/>
  <c r="L536" i="1" l="1"/>
  <c r="M536" i="1" s="1"/>
  <c r="L537" i="1" l="1"/>
  <c r="M537" i="1" s="1"/>
  <c r="L538" i="1" l="1"/>
  <c r="M538" i="1" s="1"/>
  <c r="L539" i="1" l="1"/>
  <c r="M539" i="1" s="1"/>
  <c r="L540" i="1" l="1"/>
  <c r="M540" i="1" s="1"/>
  <c r="L541" i="1" l="1"/>
  <c r="M541" i="1" s="1"/>
  <c r="L542" i="1" l="1"/>
  <c r="M542" i="1" s="1"/>
  <c r="L543" i="1" l="1"/>
  <c r="M543" i="1" s="1"/>
  <c r="L544" i="1" l="1"/>
  <c r="M544" i="1" s="1"/>
  <c r="L545" i="1" l="1"/>
  <c r="M545" i="1" s="1"/>
  <c r="L546" i="1" l="1"/>
  <c r="M546" i="1" s="1"/>
  <c r="L547" i="1" l="1"/>
  <c r="M547" i="1" s="1"/>
  <c r="L548" i="1" l="1"/>
  <c r="M548" i="1" s="1"/>
  <c r="L549" i="1" l="1"/>
  <c r="M549" i="1" s="1"/>
  <c r="L550" i="1" l="1"/>
  <c r="M550" i="1" s="1"/>
  <c r="L551" i="1" l="1"/>
  <c r="M551" i="1" s="1"/>
  <c r="L552" i="1" l="1"/>
  <c r="M552" i="1" s="1"/>
  <c r="L553" i="1" l="1"/>
  <c r="M553" i="1" s="1"/>
  <c r="L554" i="1" l="1"/>
  <c r="M554" i="1" s="1"/>
  <c r="L555" i="1" l="1"/>
  <c r="M555" i="1" s="1"/>
  <c r="L556" i="1" l="1"/>
  <c r="M556" i="1" s="1"/>
  <c r="L557" i="1" l="1"/>
  <c r="M557" i="1" s="1"/>
  <c r="L558" i="1" l="1"/>
  <c r="M558" i="1" s="1"/>
  <c r="L559" i="1" l="1"/>
  <c r="M559" i="1" s="1"/>
  <c r="L560" i="1" l="1"/>
  <c r="M560" i="1" s="1"/>
  <c r="L561" i="1" l="1"/>
  <c r="M561" i="1" s="1"/>
  <c r="L562" i="1" l="1"/>
  <c r="M562" i="1" s="1"/>
  <c r="L563" i="1" l="1"/>
  <c r="M563" i="1" s="1"/>
  <c r="L564" i="1" l="1"/>
  <c r="M564" i="1" s="1"/>
  <c r="L565" i="1" l="1"/>
  <c r="M565" i="1" s="1"/>
  <c r="L566" i="1" l="1"/>
  <c r="M566" i="1" s="1"/>
  <c r="L567" i="1" l="1"/>
  <c r="M567" i="1" s="1"/>
  <c r="L568" i="1" l="1"/>
  <c r="M568" i="1" s="1"/>
  <c r="L569" i="1" l="1"/>
  <c r="M569" i="1" s="1"/>
  <c r="L570" i="1" l="1"/>
  <c r="M570" i="1" s="1"/>
  <c r="L571" i="1" l="1"/>
  <c r="M571" i="1" s="1"/>
  <c r="L572" i="1" l="1"/>
  <c r="M572" i="1" s="1"/>
  <c r="L573" i="1" l="1"/>
  <c r="M573" i="1" s="1"/>
  <c r="L574" i="1" l="1"/>
  <c r="M574" i="1" s="1"/>
  <c r="L575" i="1" l="1"/>
  <c r="M575" i="1" s="1"/>
  <c r="L576" i="1" l="1"/>
  <c r="M576" i="1" s="1"/>
  <c r="L577" i="1" l="1"/>
  <c r="M577" i="1" s="1"/>
  <c r="L578" i="1" l="1"/>
  <c r="M578" i="1" s="1"/>
  <c r="L579" i="1" l="1"/>
  <c r="M579" i="1" s="1"/>
  <c r="L580" i="1" l="1"/>
  <c r="M580" i="1" s="1"/>
  <c r="L581" i="1" l="1"/>
  <c r="M581" i="1" s="1"/>
  <c r="L582" i="1" l="1"/>
  <c r="M582" i="1" s="1"/>
  <c r="L583" i="1" l="1"/>
  <c r="M583" i="1" s="1"/>
  <c r="L584" i="1" l="1"/>
  <c r="M584" i="1" s="1"/>
  <c r="L585" i="1" l="1"/>
  <c r="M585" i="1" s="1"/>
  <c r="L586" i="1" l="1"/>
  <c r="M586" i="1" s="1"/>
  <c r="L587" i="1" l="1"/>
  <c r="M587" i="1" s="1"/>
  <c r="L588" i="1" l="1"/>
  <c r="M588" i="1" s="1"/>
  <c r="L589" i="1" l="1"/>
  <c r="M589" i="1" s="1"/>
  <c r="L590" i="1" l="1"/>
  <c r="M590" i="1" s="1"/>
  <c r="L591" i="1" l="1"/>
  <c r="M591" i="1" s="1"/>
  <c r="L592" i="1" l="1"/>
  <c r="M592" i="1" s="1"/>
  <c r="L593" i="1" l="1"/>
  <c r="M593" i="1" s="1"/>
  <c r="L594" i="1" l="1"/>
  <c r="M594" i="1" s="1"/>
  <c r="L595" i="1" l="1"/>
  <c r="M595" i="1" s="1"/>
  <c r="L596" i="1" l="1"/>
  <c r="M596" i="1" s="1"/>
  <c r="L597" i="1" l="1"/>
  <c r="M597" i="1" s="1"/>
  <c r="L598" i="1" l="1"/>
  <c r="M598" i="1" s="1"/>
  <c r="L599" i="1" l="1"/>
  <c r="M599" i="1" s="1"/>
  <c r="L600" i="1" l="1"/>
  <c r="M600" i="1" s="1"/>
  <c r="L601" i="1" l="1"/>
  <c r="M601" i="1" s="1"/>
  <c r="L602" i="1" l="1"/>
  <c r="M602" i="1" s="1"/>
  <c r="L603" i="1" l="1"/>
  <c r="M603" i="1" s="1"/>
  <c r="L604" i="1" l="1"/>
  <c r="M604" i="1" s="1"/>
  <c r="L605" i="1" l="1"/>
  <c r="M605" i="1" s="1"/>
  <c r="L606" i="1" l="1"/>
  <c r="M606" i="1" s="1"/>
  <c r="L607" i="1" l="1"/>
  <c r="M607" i="1" s="1"/>
  <c r="L608" i="1" l="1"/>
  <c r="M608" i="1" s="1"/>
  <c r="L609" i="1" l="1"/>
  <c r="M609" i="1" s="1"/>
  <c r="L610" i="1" l="1"/>
  <c r="M610" i="1" s="1"/>
  <c r="L611" i="1" l="1"/>
  <c r="M611" i="1" s="1"/>
  <c r="L612" i="1" l="1"/>
  <c r="M612" i="1" s="1"/>
  <c r="L613" i="1" l="1"/>
  <c r="M613" i="1" s="1"/>
  <c r="L614" i="1" l="1"/>
  <c r="M614" i="1" s="1"/>
  <c r="L615" i="1" l="1"/>
  <c r="M615" i="1" s="1"/>
  <c r="L616" i="1" l="1"/>
  <c r="M616" i="1" s="1"/>
  <c r="L617" i="1" l="1"/>
  <c r="M617" i="1" s="1"/>
  <c r="L618" i="1" l="1"/>
  <c r="M618" i="1" s="1"/>
  <c r="L619" i="1" l="1"/>
  <c r="M619" i="1" s="1"/>
  <c r="L620" i="1" l="1"/>
  <c r="M620" i="1" s="1"/>
  <c r="L621" i="1" l="1"/>
  <c r="M621" i="1" s="1"/>
  <c r="L622" i="1" l="1"/>
  <c r="M622" i="1" s="1"/>
  <c r="L623" i="1" l="1"/>
  <c r="M623" i="1" s="1"/>
  <c r="L624" i="1" l="1"/>
  <c r="M624" i="1" s="1"/>
  <c r="L625" i="1" l="1"/>
  <c r="M625" i="1" s="1"/>
  <c r="L626" i="1" l="1"/>
  <c r="M626" i="1" s="1"/>
  <c r="L627" i="1" l="1"/>
  <c r="M627" i="1" s="1"/>
  <c r="L628" i="1" l="1"/>
  <c r="M628" i="1" s="1"/>
  <c r="L629" i="1" l="1"/>
  <c r="M629" i="1" s="1"/>
  <c r="L630" i="1" l="1"/>
  <c r="M630" i="1" s="1"/>
  <c r="L631" i="1" l="1"/>
  <c r="M631" i="1" s="1"/>
  <c r="L632" i="1" l="1"/>
  <c r="M632" i="1" s="1"/>
  <c r="L633" i="1" l="1"/>
  <c r="M633" i="1" s="1"/>
  <c r="L634" i="1" l="1"/>
  <c r="M634" i="1" s="1"/>
  <c r="L635" i="1" l="1"/>
  <c r="M635" i="1" s="1"/>
  <c r="L636" i="1" l="1"/>
  <c r="M636" i="1" s="1"/>
  <c r="L637" i="1" l="1"/>
  <c r="M637" i="1" s="1"/>
  <c r="L638" i="1" l="1"/>
  <c r="M638" i="1" s="1"/>
  <c r="L639" i="1" l="1"/>
  <c r="M639" i="1" s="1"/>
  <c r="L640" i="1" l="1"/>
  <c r="M640" i="1" s="1"/>
  <c r="L641" i="1" l="1"/>
  <c r="M641" i="1" s="1"/>
  <c r="L642" i="1" l="1"/>
  <c r="M642" i="1" s="1"/>
  <c r="L643" i="1" l="1"/>
  <c r="M643" i="1" s="1"/>
  <c r="L644" i="1" l="1"/>
  <c r="M644" i="1" s="1"/>
  <c r="L645" i="1" l="1"/>
  <c r="M645" i="1" s="1"/>
  <c r="L646" i="1" l="1"/>
  <c r="M646" i="1" s="1"/>
  <c r="L647" i="1" l="1"/>
  <c r="M647" i="1" s="1"/>
  <c r="L648" i="1" l="1"/>
  <c r="M648" i="1" s="1"/>
  <c r="L649" i="1" l="1"/>
  <c r="M649" i="1" s="1"/>
  <c r="L650" i="1" l="1"/>
  <c r="M650" i="1" s="1"/>
  <c r="L651" i="1" l="1"/>
  <c r="M651" i="1" s="1"/>
  <c r="L652" i="1" l="1"/>
  <c r="M652" i="1" s="1"/>
  <c r="L653" i="1" l="1"/>
  <c r="M653" i="1" s="1"/>
  <c r="L654" i="1" l="1"/>
  <c r="M654" i="1" s="1"/>
  <c r="L655" i="1" l="1"/>
  <c r="M655" i="1" s="1"/>
  <c r="L656" i="1" l="1"/>
  <c r="M656" i="1" s="1"/>
  <c r="L657" i="1" l="1"/>
  <c r="M657" i="1" s="1"/>
  <c r="L658" i="1" l="1"/>
  <c r="M658" i="1" s="1"/>
  <c r="L659" i="1" l="1"/>
  <c r="M659" i="1" s="1"/>
  <c r="L660" i="1" l="1"/>
  <c r="M660" i="1" s="1"/>
  <c r="L661" i="1" l="1"/>
  <c r="M661" i="1" s="1"/>
  <c r="L662" i="1" l="1"/>
  <c r="M662" i="1" s="1"/>
  <c r="L663" i="1" l="1"/>
  <c r="M663" i="1" s="1"/>
  <c r="L664" i="1" l="1"/>
  <c r="M664" i="1" s="1"/>
  <c r="L665" i="1" l="1"/>
  <c r="M665" i="1" s="1"/>
  <c r="L666" i="1" l="1"/>
  <c r="M666" i="1" s="1"/>
  <c r="L667" i="1" l="1"/>
  <c r="M667" i="1" s="1"/>
  <c r="L668" i="1" l="1"/>
  <c r="M668" i="1" s="1"/>
  <c r="L669" i="1" l="1"/>
  <c r="M669" i="1" s="1"/>
  <c r="L670" i="1" l="1"/>
  <c r="M670" i="1" s="1"/>
  <c r="L671" i="1" l="1"/>
  <c r="M671" i="1" s="1"/>
  <c r="L672" i="1" l="1"/>
  <c r="M672" i="1" s="1"/>
  <c r="L673" i="1" l="1"/>
  <c r="M673" i="1" s="1"/>
  <c r="L674" i="1" l="1"/>
  <c r="M674" i="1" s="1"/>
  <c r="L675" i="1" l="1"/>
  <c r="M675" i="1" s="1"/>
  <c r="L676" i="1" l="1"/>
  <c r="M676" i="1" s="1"/>
  <c r="L677" i="1" l="1"/>
  <c r="M677" i="1" s="1"/>
  <c r="L678" i="1" l="1"/>
  <c r="M678" i="1" s="1"/>
  <c r="L679" i="1" l="1"/>
  <c r="M679" i="1" s="1"/>
  <c r="L680" i="1" l="1"/>
  <c r="M680" i="1" s="1"/>
  <c r="L681" i="1" l="1"/>
  <c r="M681" i="1" s="1"/>
  <c r="L682" i="1" l="1"/>
  <c r="M682" i="1" s="1"/>
  <c r="L683" i="1" l="1"/>
  <c r="M683" i="1" s="1"/>
  <c r="L684" i="1" l="1"/>
  <c r="M684" i="1" s="1"/>
  <c r="L685" i="1" l="1"/>
  <c r="M685" i="1" s="1"/>
  <c r="L686" i="1" l="1"/>
  <c r="M686" i="1" s="1"/>
  <c r="L687" i="1" l="1"/>
  <c r="M687" i="1" s="1"/>
  <c r="L688" i="1" l="1"/>
  <c r="M688" i="1" s="1"/>
  <c r="L689" i="1" l="1"/>
  <c r="M689" i="1" s="1"/>
  <c r="L690" i="1" l="1"/>
  <c r="M690" i="1" s="1"/>
  <c r="L691" i="1" l="1"/>
  <c r="M691" i="1" s="1"/>
  <c r="L692" i="1" l="1"/>
  <c r="M692" i="1" s="1"/>
  <c r="L693" i="1" l="1"/>
  <c r="M693" i="1" s="1"/>
  <c r="L694" i="1" l="1"/>
  <c r="M694" i="1" s="1"/>
  <c r="L695" i="1" l="1"/>
  <c r="M695" i="1" s="1"/>
  <c r="L696" i="1" l="1"/>
  <c r="M696" i="1" s="1"/>
  <c r="L697" i="1" l="1"/>
  <c r="M697" i="1" s="1"/>
  <c r="L698" i="1" l="1"/>
  <c r="M698" i="1" s="1"/>
  <c r="L699" i="1" l="1"/>
  <c r="M699" i="1" s="1"/>
  <c r="L700" i="1" l="1"/>
  <c r="M700" i="1" s="1"/>
  <c r="L701" i="1" l="1"/>
  <c r="M701" i="1" s="1"/>
  <c r="L702" i="1" l="1"/>
  <c r="M702" i="1" s="1"/>
  <c r="L703" i="1" l="1"/>
  <c r="M703" i="1" s="1"/>
  <c r="L704" i="1" l="1"/>
  <c r="M704" i="1" s="1"/>
  <c r="L705" i="1" l="1"/>
  <c r="M705" i="1" s="1"/>
  <c r="L706" i="1" l="1"/>
  <c r="M706" i="1" s="1"/>
  <c r="L707" i="1" l="1"/>
  <c r="M707" i="1" s="1"/>
  <c r="L708" i="1" l="1"/>
  <c r="M708" i="1" s="1"/>
  <c r="L709" i="1" l="1"/>
  <c r="M709" i="1" s="1"/>
  <c r="L710" i="1" l="1"/>
  <c r="M710" i="1" s="1"/>
  <c r="L711" i="1" l="1"/>
  <c r="M711" i="1" s="1"/>
  <c r="L712" i="1" l="1"/>
  <c r="M712" i="1" s="1"/>
  <c r="L713" i="1" l="1"/>
  <c r="M713" i="1" s="1"/>
  <c r="L714" i="1" l="1"/>
  <c r="M714" i="1" s="1"/>
  <c r="L715" i="1" l="1"/>
  <c r="M715" i="1" s="1"/>
  <c r="L716" i="1" l="1"/>
  <c r="M716" i="1" s="1"/>
  <c r="L717" i="1" l="1"/>
  <c r="M717" i="1" s="1"/>
  <c r="L718" i="1" l="1"/>
  <c r="M718" i="1" s="1"/>
  <c r="L719" i="1" l="1"/>
  <c r="M719" i="1" s="1"/>
  <c r="L720" i="1" l="1"/>
  <c r="M720" i="1" s="1"/>
  <c r="L721" i="1" l="1"/>
  <c r="M721" i="1" s="1"/>
  <c r="L722" i="1" l="1"/>
  <c r="M722" i="1" s="1"/>
  <c r="L723" i="1" l="1"/>
  <c r="M723" i="1" s="1"/>
  <c r="L724" i="1" l="1"/>
  <c r="M724" i="1" s="1"/>
  <c r="L725" i="1" l="1"/>
  <c r="M725" i="1" s="1"/>
  <c r="L726" i="1" l="1"/>
  <c r="M726" i="1" s="1"/>
  <c r="L727" i="1" l="1"/>
  <c r="M727" i="1" s="1"/>
  <c r="L728" i="1" l="1"/>
  <c r="M728" i="1" s="1"/>
  <c r="L729" i="1" l="1"/>
  <c r="M729" i="1" s="1"/>
  <c r="L730" i="1" l="1"/>
  <c r="M730" i="1" s="1"/>
  <c r="L731" i="1" l="1"/>
  <c r="M731" i="1" s="1"/>
  <c r="L732" i="1" l="1"/>
  <c r="M732" i="1" s="1"/>
  <c r="L733" i="1" l="1"/>
  <c r="M733" i="1" s="1"/>
  <c r="L734" i="1" l="1"/>
  <c r="M734" i="1" s="1"/>
  <c r="L735" i="1" l="1"/>
  <c r="M735" i="1" s="1"/>
  <c r="L736" i="1" l="1"/>
  <c r="M736" i="1" s="1"/>
  <c r="L737" i="1" l="1"/>
  <c r="M737" i="1" s="1"/>
  <c r="L738" i="1" l="1"/>
  <c r="M738" i="1" s="1"/>
  <c r="L739" i="1" l="1"/>
  <c r="M739" i="1" s="1"/>
  <c r="L740" i="1" l="1"/>
  <c r="M740" i="1" s="1"/>
  <c r="L741" i="1" l="1"/>
  <c r="M741" i="1" s="1"/>
  <c r="L742" i="1" l="1"/>
  <c r="M742" i="1" s="1"/>
  <c r="L743" i="1" l="1"/>
  <c r="M743" i="1" s="1"/>
  <c r="L744" i="1" l="1"/>
  <c r="M744" i="1" s="1"/>
  <c r="L745" i="1" l="1"/>
  <c r="M745" i="1" s="1"/>
  <c r="L746" i="1" l="1"/>
  <c r="M746" i="1" s="1"/>
  <c r="L747" i="1" l="1"/>
  <c r="M747" i="1" s="1"/>
  <c r="L748" i="1" l="1"/>
  <c r="M748" i="1" s="1"/>
  <c r="L749" i="1" l="1"/>
  <c r="M749" i="1" s="1"/>
  <c r="L750" i="1" l="1"/>
  <c r="M750" i="1" s="1"/>
  <c r="L751" i="1" l="1"/>
  <c r="M751" i="1" s="1"/>
  <c r="L752" i="1" l="1"/>
  <c r="M752" i="1" s="1"/>
  <c r="L753" i="1" l="1"/>
  <c r="M753" i="1" s="1"/>
  <c r="L754" i="1" l="1"/>
  <c r="M754" i="1" s="1"/>
  <c r="L755" i="1" l="1"/>
  <c r="M755" i="1" s="1"/>
  <c r="L756" i="1" l="1"/>
  <c r="M756" i="1" s="1"/>
  <c r="L757" i="1" l="1"/>
  <c r="M757" i="1" s="1"/>
  <c r="L758" i="1" l="1"/>
  <c r="M758" i="1" s="1"/>
  <c r="L759" i="1" l="1"/>
  <c r="M759" i="1" s="1"/>
  <c r="L760" i="1" l="1"/>
  <c r="M760" i="1" s="1"/>
  <c r="L761" i="1" l="1"/>
  <c r="M761" i="1" s="1"/>
  <c r="L762" i="1" l="1"/>
  <c r="M762" i="1" s="1"/>
  <c r="L763" i="1" l="1"/>
  <c r="M763" i="1" s="1"/>
  <c r="L764" i="1" l="1"/>
  <c r="M764" i="1" s="1"/>
  <c r="L765" i="1" l="1"/>
  <c r="M765" i="1" s="1"/>
  <c r="L766" i="1" l="1"/>
  <c r="M766" i="1" s="1"/>
  <c r="L767" i="1" l="1"/>
  <c r="M767" i="1" s="1"/>
  <c r="L768" i="1" l="1"/>
  <c r="M768" i="1" s="1"/>
  <c r="L769" i="1" l="1"/>
  <c r="M769" i="1" s="1"/>
  <c r="L770" i="1" l="1"/>
  <c r="M770" i="1" s="1"/>
  <c r="L771" i="1" l="1"/>
  <c r="M771" i="1" s="1"/>
  <c r="L772" i="1" l="1"/>
  <c r="M772" i="1" s="1"/>
  <c r="L773" i="1" l="1"/>
  <c r="M773" i="1" s="1"/>
  <c r="L774" i="1" l="1"/>
  <c r="M774" i="1" s="1"/>
  <c r="L775" i="1" l="1"/>
  <c r="M775" i="1" s="1"/>
  <c r="L776" i="1" l="1"/>
  <c r="M776" i="1" s="1"/>
  <c r="L777" i="1" l="1"/>
  <c r="M777" i="1" s="1"/>
  <c r="L778" i="1" l="1"/>
  <c r="M778" i="1" s="1"/>
  <c r="L779" i="1" l="1"/>
  <c r="M779" i="1" s="1"/>
  <c r="L780" i="1" l="1"/>
  <c r="M780" i="1" s="1"/>
  <c r="L781" i="1" l="1"/>
  <c r="M781" i="1" s="1"/>
  <c r="L782" i="1" l="1"/>
  <c r="M782" i="1" s="1"/>
  <c r="L783" i="1" l="1"/>
  <c r="M783" i="1" s="1"/>
  <c r="L784" i="1" l="1"/>
  <c r="M784" i="1" s="1"/>
  <c r="L785" i="1" l="1"/>
  <c r="M785" i="1" s="1"/>
  <c r="L786" i="1" l="1"/>
  <c r="M786" i="1" s="1"/>
  <c r="L787" i="1" l="1"/>
  <c r="M787" i="1" s="1"/>
  <c r="L788" i="1" l="1"/>
  <c r="M788" i="1" s="1"/>
  <c r="L789" i="1" l="1"/>
  <c r="M789" i="1" s="1"/>
  <c r="L790" i="1" l="1"/>
  <c r="M790" i="1" s="1"/>
  <c r="L791" i="1" l="1"/>
  <c r="M791" i="1" s="1"/>
  <c r="L792" i="1" l="1"/>
  <c r="M792" i="1" s="1"/>
  <c r="L793" i="1" l="1"/>
  <c r="M793" i="1" s="1"/>
  <c r="L794" i="1" l="1"/>
  <c r="M794" i="1" s="1"/>
  <c r="L795" i="1" l="1"/>
  <c r="M795" i="1" s="1"/>
  <c r="L796" i="1" l="1"/>
  <c r="M796" i="1" s="1"/>
  <c r="L797" i="1" l="1"/>
  <c r="M797" i="1" s="1"/>
  <c r="L798" i="1" l="1"/>
  <c r="M798" i="1" s="1"/>
  <c r="L799" i="1" l="1"/>
  <c r="M799" i="1" s="1"/>
  <c r="L800" i="1" l="1"/>
  <c r="M800" i="1" s="1"/>
  <c r="L801" i="1" l="1"/>
  <c r="M801" i="1" s="1"/>
  <c r="L802" i="1" l="1"/>
  <c r="M802" i="1" s="1"/>
  <c r="L803" i="1" l="1"/>
  <c r="M803" i="1" s="1"/>
  <c r="L804" i="1" l="1"/>
  <c r="M804" i="1" s="1"/>
  <c r="L805" i="1" l="1"/>
  <c r="M805" i="1" s="1"/>
  <c r="L806" i="1" l="1"/>
  <c r="M806" i="1" s="1"/>
  <c r="L807" i="1" l="1"/>
  <c r="M807" i="1" s="1"/>
  <c r="L808" i="1" l="1"/>
  <c r="M808" i="1" s="1"/>
  <c r="L809" i="1" l="1"/>
  <c r="M809" i="1" s="1"/>
  <c r="L810" i="1" l="1"/>
  <c r="M810" i="1" s="1"/>
  <c r="L811" i="1" l="1"/>
  <c r="M811" i="1" s="1"/>
  <c r="L812" i="1" l="1"/>
  <c r="M812" i="1" s="1"/>
  <c r="L813" i="1" l="1"/>
  <c r="M813" i="1" s="1"/>
  <c r="L814" i="1" l="1"/>
  <c r="M814" i="1" s="1"/>
  <c r="L815" i="1" l="1"/>
  <c r="M815" i="1" s="1"/>
  <c r="L816" i="1" l="1"/>
  <c r="M816" i="1" s="1"/>
  <c r="L817" i="1" l="1"/>
  <c r="M817" i="1" s="1"/>
  <c r="L818" i="1" l="1"/>
  <c r="M818" i="1" s="1"/>
  <c r="L819" i="1" l="1"/>
  <c r="M819" i="1" s="1"/>
  <c r="L820" i="1" l="1"/>
  <c r="M820" i="1" s="1"/>
  <c r="L821" i="1" l="1"/>
  <c r="M821" i="1" s="1"/>
  <c r="L822" i="1" l="1"/>
  <c r="M822" i="1" s="1"/>
  <c r="L823" i="1" l="1"/>
  <c r="M823" i="1" s="1"/>
  <c r="L824" i="1" l="1"/>
  <c r="M824" i="1" s="1"/>
  <c r="L825" i="1" l="1"/>
  <c r="M825" i="1" s="1"/>
  <c r="L826" i="1" l="1"/>
  <c r="M826" i="1" s="1"/>
  <c r="L827" i="1" l="1"/>
  <c r="M827" i="1" s="1"/>
  <c r="L828" i="1" l="1"/>
  <c r="M828" i="1" s="1"/>
  <c r="L829" i="1" l="1"/>
  <c r="M829" i="1" s="1"/>
  <c r="L830" i="1" l="1"/>
  <c r="M830" i="1" s="1"/>
  <c r="L831" i="1" l="1"/>
  <c r="M831" i="1" s="1"/>
  <c r="L832" i="1" l="1"/>
  <c r="M832" i="1" s="1"/>
  <c r="L833" i="1" l="1"/>
  <c r="M833" i="1" s="1"/>
  <c r="L834" i="1" l="1"/>
  <c r="M834" i="1" s="1"/>
  <c r="L835" i="1" l="1"/>
  <c r="M835" i="1" s="1"/>
  <c r="L836" i="1" l="1"/>
  <c r="M836" i="1" s="1"/>
  <c r="L837" i="1" l="1"/>
  <c r="M837" i="1" s="1"/>
  <c r="L838" i="1" l="1"/>
  <c r="M838" i="1" s="1"/>
  <c r="L839" i="1" l="1"/>
  <c r="M839" i="1" s="1"/>
  <c r="L840" i="1" l="1"/>
  <c r="M840" i="1" s="1"/>
  <c r="L841" i="1" l="1"/>
  <c r="M841" i="1" s="1"/>
  <c r="L842" i="1" l="1"/>
  <c r="M842" i="1" s="1"/>
  <c r="L843" i="1" l="1"/>
  <c r="M843" i="1" s="1"/>
  <c r="L844" i="1" l="1"/>
  <c r="M844" i="1" s="1"/>
  <c r="L845" i="1" l="1"/>
  <c r="M845" i="1" s="1"/>
  <c r="L846" i="1" l="1"/>
  <c r="M846" i="1" s="1"/>
  <c r="L847" i="1" l="1"/>
  <c r="M847" i="1" s="1"/>
  <c r="L848" i="1" l="1"/>
  <c r="M848" i="1" s="1"/>
  <c r="L849" i="1" l="1"/>
  <c r="M849" i="1" s="1"/>
  <c r="L850" i="1" l="1"/>
  <c r="M850" i="1" s="1"/>
  <c r="L851" i="1" l="1"/>
  <c r="M851" i="1" s="1"/>
  <c r="L852" i="1" l="1"/>
  <c r="M852" i="1" s="1"/>
  <c r="L853" i="1" l="1"/>
  <c r="M853" i="1" s="1"/>
  <c r="L854" i="1" l="1"/>
  <c r="M854" i="1" s="1"/>
  <c r="L855" i="1" l="1"/>
  <c r="M855" i="1" s="1"/>
  <c r="L856" i="1" l="1"/>
  <c r="M856" i="1" s="1"/>
  <c r="L857" i="1" l="1"/>
  <c r="M857" i="1" s="1"/>
  <c r="L858" i="1" l="1"/>
  <c r="M858" i="1" s="1"/>
  <c r="L859" i="1" l="1"/>
  <c r="M859" i="1" s="1"/>
  <c r="L860" i="1" l="1"/>
  <c r="M860" i="1" s="1"/>
  <c r="L861" i="1" l="1"/>
  <c r="M861" i="1" s="1"/>
  <c r="L862" i="1" l="1"/>
  <c r="M862" i="1" s="1"/>
  <c r="L863" i="1" l="1"/>
  <c r="M863" i="1" s="1"/>
  <c r="L864" i="1" l="1"/>
  <c r="M864" i="1" s="1"/>
  <c r="L865" i="1" l="1"/>
  <c r="M865" i="1" s="1"/>
  <c r="L866" i="1" l="1"/>
  <c r="M866" i="1" s="1"/>
  <c r="L867" i="1" l="1"/>
  <c r="M867" i="1" s="1"/>
  <c r="L868" i="1" l="1"/>
  <c r="M868" i="1" s="1"/>
  <c r="L869" i="1" l="1"/>
  <c r="M869" i="1" s="1"/>
  <c r="L870" i="1" l="1"/>
  <c r="M870" i="1" s="1"/>
  <c r="L871" i="1" l="1"/>
  <c r="M871" i="1" s="1"/>
  <c r="L872" i="1" l="1"/>
  <c r="M872" i="1" s="1"/>
  <c r="L873" i="1" l="1"/>
  <c r="M873" i="1" s="1"/>
  <c r="L874" i="1" l="1"/>
  <c r="M874" i="1" s="1"/>
  <c r="L875" i="1" l="1"/>
  <c r="M875" i="1" s="1"/>
  <c r="L876" i="1" l="1"/>
  <c r="M876" i="1" s="1"/>
  <c r="L877" i="1" l="1"/>
  <c r="M877" i="1" s="1"/>
  <c r="L878" i="1" l="1"/>
  <c r="M878" i="1" s="1"/>
  <c r="L879" i="1" l="1"/>
  <c r="M879" i="1" s="1"/>
  <c r="L880" i="1" l="1"/>
  <c r="M880" i="1" s="1"/>
  <c r="L881" i="1" l="1"/>
  <c r="M881" i="1" s="1"/>
  <c r="L882" i="1" l="1"/>
  <c r="M882" i="1" s="1"/>
  <c r="L883" i="1" l="1"/>
  <c r="M883" i="1" s="1"/>
  <c r="L884" i="1" l="1"/>
  <c r="M884" i="1" s="1"/>
  <c r="L885" i="1" l="1"/>
  <c r="M885" i="1" s="1"/>
  <c r="L886" i="1" l="1"/>
  <c r="M886" i="1" s="1"/>
  <c r="L887" i="1" l="1"/>
  <c r="M887" i="1" s="1"/>
  <c r="L888" i="1" l="1"/>
  <c r="M888" i="1" s="1"/>
  <c r="L889" i="1" l="1"/>
  <c r="M889" i="1" s="1"/>
  <c r="L890" i="1" l="1"/>
  <c r="M890" i="1" s="1"/>
  <c r="L891" i="1" l="1"/>
  <c r="M891" i="1" s="1"/>
  <c r="L892" i="1" l="1"/>
  <c r="M892" i="1" s="1"/>
  <c r="L893" i="1" l="1"/>
  <c r="M893" i="1" s="1"/>
  <c r="L894" i="1" l="1"/>
  <c r="M894" i="1" s="1"/>
  <c r="L895" i="1" l="1"/>
  <c r="M895" i="1" s="1"/>
  <c r="L896" i="1" l="1"/>
  <c r="M896" i="1" s="1"/>
  <c r="L897" i="1" l="1"/>
  <c r="M897" i="1" s="1"/>
  <c r="L898" i="1" l="1"/>
  <c r="M898" i="1" s="1"/>
  <c r="L899" i="1" l="1"/>
  <c r="M899" i="1" s="1"/>
  <c r="L900" i="1" l="1"/>
  <c r="M900" i="1" s="1"/>
  <c r="L901" i="1" l="1"/>
  <c r="M901" i="1" s="1"/>
  <c r="L902" i="1" l="1"/>
  <c r="M902" i="1" s="1"/>
  <c r="L903" i="1" l="1"/>
  <c r="M903" i="1" s="1"/>
  <c r="L904" i="1" l="1"/>
  <c r="M904" i="1" s="1"/>
  <c r="L905" i="1" l="1"/>
  <c r="M905" i="1" s="1"/>
  <c r="L906" i="1" l="1"/>
  <c r="M906" i="1" s="1"/>
  <c r="L907" i="1" l="1"/>
  <c r="M907" i="1" s="1"/>
  <c r="L908" i="1" l="1"/>
  <c r="M908" i="1" s="1"/>
  <c r="L909" i="1" l="1"/>
  <c r="M909" i="1" s="1"/>
  <c r="L910" i="1" l="1"/>
  <c r="M910" i="1" s="1"/>
  <c r="L911" i="1" l="1"/>
  <c r="M911" i="1" s="1"/>
  <c r="L912" i="1" l="1"/>
  <c r="M912" i="1" s="1"/>
  <c r="L913" i="1" l="1"/>
  <c r="M913" i="1" s="1"/>
  <c r="L914" i="1" l="1"/>
  <c r="M914" i="1" s="1"/>
  <c r="L915" i="1" l="1"/>
  <c r="M915" i="1" s="1"/>
  <c r="L916" i="1" l="1"/>
  <c r="M916" i="1" s="1"/>
  <c r="L917" i="1" l="1"/>
  <c r="M917" i="1" s="1"/>
  <c r="L918" i="1" l="1"/>
  <c r="M918" i="1" s="1"/>
  <c r="L919" i="1" l="1"/>
  <c r="M919" i="1" s="1"/>
  <c r="L920" i="1" l="1"/>
  <c r="M920" i="1" s="1"/>
  <c r="L921" i="1" l="1"/>
  <c r="M921" i="1" s="1"/>
  <c r="L922" i="1" l="1"/>
  <c r="M922" i="1" s="1"/>
  <c r="L923" i="1" l="1"/>
  <c r="M923" i="1" s="1"/>
  <c r="L924" i="1" l="1"/>
  <c r="M924" i="1" s="1"/>
  <c r="L925" i="1" l="1"/>
  <c r="M925" i="1" s="1"/>
  <c r="L926" i="1" l="1"/>
  <c r="M926" i="1" s="1"/>
  <c r="L927" i="1" l="1"/>
  <c r="M927" i="1" s="1"/>
  <c r="L928" i="1" l="1"/>
  <c r="M928" i="1" s="1"/>
  <c r="L929" i="1" l="1"/>
  <c r="M929" i="1" s="1"/>
  <c r="L930" i="1" l="1"/>
  <c r="M930" i="1" s="1"/>
  <c r="L931" i="1" l="1"/>
  <c r="M931" i="1" s="1"/>
  <c r="L932" i="1" l="1"/>
  <c r="M932" i="1" s="1"/>
  <c r="L933" i="1" l="1"/>
  <c r="M933" i="1" s="1"/>
  <c r="L934" i="1" l="1"/>
  <c r="M934" i="1" s="1"/>
  <c r="L935" i="1" l="1"/>
  <c r="M935" i="1" s="1"/>
  <c r="L936" i="1" l="1"/>
  <c r="M936" i="1" s="1"/>
  <c r="L937" i="1" l="1"/>
  <c r="M937" i="1" s="1"/>
  <c r="L938" i="1" l="1"/>
  <c r="M938" i="1" s="1"/>
  <c r="L939" i="1" l="1"/>
  <c r="M939" i="1" s="1"/>
  <c r="L940" i="1" l="1"/>
  <c r="M940" i="1" s="1"/>
  <c r="L941" i="1" l="1"/>
  <c r="M941" i="1" s="1"/>
  <c r="L942" i="1" l="1"/>
  <c r="M942" i="1" s="1"/>
  <c r="L943" i="1" l="1"/>
  <c r="M943" i="1" s="1"/>
  <c r="L944" i="1" l="1"/>
  <c r="M944" i="1" s="1"/>
  <c r="L945" i="1" l="1"/>
  <c r="M945" i="1" s="1"/>
  <c r="L946" i="1" l="1"/>
  <c r="M946" i="1" s="1"/>
  <c r="L947" i="1" l="1"/>
  <c r="M947" i="1" s="1"/>
  <c r="L948" i="1" l="1"/>
  <c r="M948" i="1" s="1"/>
  <c r="L949" i="1" l="1"/>
  <c r="M949" i="1" s="1"/>
  <c r="L950" i="1" l="1"/>
  <c r="M950" i="1" s="1"/>
  <c r="L951" i="1" l="1"/>
  <c r="M951" i="1" s="1"/>
  <c r="L952" i="1" l="1"/>
  <c r="M952" i="1" s="1"/>
  <c r="L953" i="1" l="1"/>
  <c r="M953" i="1" s="1"/>
  <c r="L954" i="1" l="1"/>
  <c r="M954" i="1" s="1"/>
  <c r="L955" i="1" l="1"/>
  <c r="M955" i="1" s="1"/>
  <c r="L956" i="1" l="1"/>
  <c r="M956" i="1" s="1"/>
  <c r="L957" i="1" l="1"/>
  <c r="M957" i="1" s="1"/>
  <c r="L958" i="1" l="1"/>
  <c r="M958" i="1" s="1"/>
  <c r="L959" i="1" l="1"/>
  <c r="M959" i="1" s="1"/>
  <c r="L960" i="1" l="1"/>
  <c r="M960" i="1" s="1"/>
  <c r="L961" i="1" l="1"/>
  <c r="M961" i="1" s="1"/>
  <c r="L962" i="1" l="1"/>
  <c r="M962" i="1" s="1"/>
  <c r="L963" i="1" l="1"/>
  <c r="M963" i="1" s="1"/>
  <c r="L964" i="1" l="1"/>
  <c r="M964" i="1" s="1"/>
  <c r="L965" i="1" l="1"/>
  <c r="M965" i="1" s="1"/>
  <c r="L966" i="1" l="1"/>
  <c r="M966" i="1" s="1"/>
  <c r="L967" i="1" l="1"/>
  <c r="M967" i="1" s="1"/>
  <c r="L968" i="1" l="1"/>
  <c r="M968" i="1" s="1"/>
  <c r="L969" i="1" l="1"/>
  <c r="M969" i="1" s="1"/>
  <c r="L970" i="1" l="1"/>
  <c r="M970" i="1" s="1"/>
  <c r="L971" i="1" l="1"/>
  <c r="M971" i="1" s="1"/>
  <c r="L972" i="1" l="1"/>
  <c r="M972" i="1" s="1"/>
  <c r="L973" i="1" l="1"/>
  <c r="M973" i="1" s="1"/>
  <c r="L974" i="1" l="1"/>
  <c r="M974" i="1" s="1"/>
  <c r="L975" i="1" l="1"/>
  <c r="M975" i="1" s="1"/>
  <c r="L976" i="1" l="1"/>
  <c r="M976" i="1" s="1"/>
  <c r="L977" i="1" l="1"/>
  <c r="M977" i="1" s="1"/>
  <c r="L978" i="1" l="1"/>
  <c r="M978" i="1" s="1"/>
  <c r="L979" i="1" l="1"/>
  <c r="M979" i="1" s="1"/>
  <c r="L980" i="1" l="1"/>
  <c r="M980" i="1" s="1"/>
  <c r="L981" i="1" l="1"/>
  <c r="M981" i="1" s="1"/>
  <c r="L982" i="1" l="1"/>
  <c r="M982" i="1" s="1"/>
  <c r="L983" i="1" l="1"/>
  <c r="M983" i="1" s="1"/>
  <c r="L984" i="1" l="1"/>
  <c r="M984" i="1" s="1"/>
  <c r="L985" i="1" l="1"/>
  <c r="M985" i="1" s="1"/>
  <c r="L986" i="1" l="1"/>
  <c r="M986" i="1" s="1"/>
  <c r="L987" i="1" l="1"/>
  <c r="M987" i="1" s="1"/>
  <c r="L988" i="1" l="1"/>
  <c r="M988" i="1" s="1"/>
  <c r="L989" i="1" l="1"/>
  <c r="M989" i="1" s="1"/>
  <c r="L990" i="1" l="1"/>
  <c r="M990" i="1" s="1"/>
  <c r="L991" i="1" l="1"/>
  <c r="M991" i="1" s="1"/>
  <c r="L992" i="1" l="1"/>
  <c r="M992" i="1" s="1"/>
  <c r="L993" i="1" l="1"/>
  <c r="M993" i="1" s="1"/>
  <c r="L994" i="1" l="1"/>
  <c r="M994" i="1" s="1"/>
  <c r="L995" i="1" l="1"/>
  <c r="M995" i="1" s="1"/>
  <c r="L996" i="1" l="1"/>
  <c r="M996" i="1" s="1"/>
  <c r="L997" i="1" l="1"/>
  <c r="M997" i="1" s="1"/>
  <c r="L998" i="1" l="1"/>
  <c r="M998" i="1" s="1"/>
  <c r="L999" i="1" l="1"/>
  <c r="M999" i="1" s="1"/>
  <c r="L1000" i="1" l="1"/>
  <c r="M1000" i="1" s="1"/>
  <c r="L1001" i="1" l="1"/>
  <c r="M1001" i="1" s="1"/>
  <c r="L1002" i="1" l="1"/>
  <c r="M1002" i="1" s="1"/>
  <c r="L1003" i="1" l="1"/>
  <c r="M1003" i="1" s="1"/>
  <c r="L1004" i="1" l="1"/>
  <c r="M1004" i="1" s="1"/>
  <c r="L1005" i="1" l="1"/>
  <c r="M1005" i="1" s="1"/>
  <c r="L1006" i="1" l="1"/>
  <c r="M1006" i="1" s="1"/>
  <c r="L1007" i="1" l="1"/>
  <c r="M1007" i="1" s="1"/>
  <c r="L1008" i="1" l="1"/>
  <c r="M1008" i="1" s="1"/>
  <c r="L1009" i="1" l="1"/>
  <c r="M1009" i="1" s="1"/>
  <c r="L1010" i="1" l="1"/>
  <c r="M1010" i="1" s="1"/>
  <c r="L1011" i="1" l="1"/>
  <c r="M1011" i="1" s="1"/>
  <c r="L1012" i="1" l="1"/>
  <c r="M1012" i="1" s="1"/>
  <c r="L1013" i="1" l="1"/>
  <c r="M1013" i="1" s="1"/>
  <c r="L1014" i="1" l="1"/>
  <c r="M1014" i="1" s="1"/>
  <c r="L1015" i="1" l="1"/>
  <c r="M1015" i="1" s="1"/>
  <c r="L1016" i="1" l="1"/>
  <c r="M1016" i="1" s="1"/>
  <c r="L1017" i="1" l="1"/>
  <c r="M1017" i="1" s="1"/>
  <c r="L1018" i="1" l="1"/>
  <c r="M1018" i="1" s="1"/>
  <c r="L1019" i="1" l="1"/>
  <c r="M1019" i="1" s="1"/>
  <c r="L1020" i="1" l="1"/>
  <c r="M1020" i="1" s="1"/>
  <c r="L1021" i="1" l="1"/>
  <c r="M1021" i="1" s="1"/>
  <c r="L1022" i="1" l="1"/>
  <c r="M1022" i="1" s="1"/>
  <c r="L1023" i="1" l="1"/>
  <c r="M1023" i="1" s="1"/>
  <c r="L1024" i="1" l="1"/>
  <c r="M1024" i="1" s="1"/>
  <c r="L1025" i="1" l="1"/>
  <c r="M1025" i="1" s="1"/>
  <c r="L1026" i="1" l="1"/>
  <c r="M1026" i="1" s="1"/>
  <c r="L1027" i="1" l="1"/>
  <c r="M1027" i="1" s="1"/>
  <c r="L1028" i="1" l="1"/>
  <c r="M1028" i="1" s="1"/>
  <c r="L1029" i="1" l="1"/>
  <c r="M1029" i="1" s="1"/>
  <c r="L1030" i="1" l="1"/>
  <c r="M1030" i="1" s="1"/>
  <c r="L1031" i="1" l="1"/>
  <c r="M1031" i="1" s="1"/>
  <c r="L1032" i="1" l="1"/>
  <c r="M1032" i="1" s="1"/>
  <c r="L1033" i="1" l="1"/>
  <c r="M1033" i="1" s="1"/>
  <c r="L1034" i="1" l="1"/>
  <c r="M1034" i="1" s="1"/>
  <c r="L1035" i="1" l="1"/>
  <c r="M1035" i="1" s="1"/>
  <c r="L1036" i="1" l="1"/>
  <c r="M1036" i="1" s="1"/>
  <c r="L1037" i="1" l="1"/>
  <c r="M1037" i="1" s="1"/>
  <c r="L1038" i="1" l="1"/>
  <c r="M1038" i="1" s="1"/>
  <c r="L1039" i="1" l="1"/>
  <c r="M1039" i="1" s="1"/>
  <c r="L1040" i="1" l="1"/>
  <c r="M1040" i="1" s="1"/>
  <c r="L1041" i="1" l="1"/>
  <c r="M1041" i="1" s="1"/>
  <c r="L1042" i="1" l="1"/>
  <c r="M1042" i="1" s="1"/>
  <c r="L1043" i="1" l="1"/>
  <c r="M1043" i="1" s="1"/>
  <c r="L1044" i="1" l="1"/>
  <c r="M1044" i="1" s="1"/>
  <c r="L1045" i="1" l="1"/>
  <c r="M1045" i="1" s="1"/>
  <c r="L1046" i="1" l="1"/>
  <c r="M1046" i="1" s="1"/>
  <c r="L1047" i="1" l="1"/>
  <c r="M1047" i="1" s="1"/>
  <c r="L1048" i="1" l="1"/>
  <c r="M1048" i="1" s="1"/>
  <c r="L1049" i="1" l="1"/>
  <c r="M1049" i="1" s="1"/>
  <c r="L1050" i="1" l="1"/>
  <c r="M1050" i="1" s="1"/>
  <c r="L1051" i="1" l="1"/>
  <c r="M1051" i="1" s="1"/>
  <c r="L1052" i="1" l="1"/>
  <c r="M1052" i="1" s="1"/>
  <c r="L1053" i="1" l="1"/>
  <c r="M1053" i="1" s="1"/>
  <c r="L1054" i="1" l="1"/>
  <c r="M1054" i="1" s="1"/>
  <c r="L1055" i="1" l="1"/>
  <c r="M1055" i="1" s="1"/>
  <c r="L1056" i="1" l="1"/>
  <c r="M1056" i="1" s="1"/>
  <c r="L1057" i="1" l="1"/>
  <c r="M1057" i="1" s="1"/>
  <c r="L1058" i="1" l="1"/>
  <c r="M1058" i="1" s="1"/>
  <c r="L1059" i="1" l="1"/>
  <c r="M1059" i="1" s="1"/>
  <c r="L1060" i="1" l="1"/>
  <c r="M1060" i="1" s="1"/>
  <c r="L1061" i="1" l="1"/>
  <c r="M1061" i="1" s="1"/>
  <c r="L1062" i="1" l="1"/>
  <c r="M1062" i="1" s="1"/>
  <c r="L1063" i="1" l="1"/>
  <c r="M1063" i="1" s="1"/>
  <c r="L1064" i="1" l="1"/>
  <c r="M1064" i="1" s="1"/>
  <c r="L1065" i="1" l="1"/>
  <c r="M1065" i="1" s="1"/>
  <c r="L1066" i="1" l="1"/>
  <c r="M1066" i="1" s="1"/>
  <c r="L1067" i="1" l="1"/>
  <c r="M1067" i="1" s="1"/>
  <c r="L1068" i="1" l="1"/>
  <c r="M1068" i="1" s="1"/>
  <c r="L1069" i="1" l="1"/>
  <c r="M1069" i="1" s="1"/>
  <c r="L1070" i="1" l="1"/>
  <c r="M1070" i="1" s="1"/>
  <c r="L1071" i="1" l="1"/>
  <c r="M1071" i="1" s="1"/>
  <c r="L1072" i="1" l="1"/>
  <c r="M1072" i="1" s="1"/>
  <c r="L1073" i="1" l="1"/>
  <c r="M1073" i="1" s="1"/>
  <c r="L1074" i="1" l="1"/>
  <c r="M1074" i="1" s="1"/>
  <c r="L1075" i="1" l="1"/>
  <c r="M1075" i="1" s="1"/>
  <c r="L1076" i="1" l="1"/>
  <c r="M1076" i="1" s="1"/>
  <c r="L1077" i="1" l="1"/>
  <c r="M1077" i="1" s="1"/>
  <c r="L1078" i="1" l="1"/>
  <c r="M1078" i="1" s="1"/>
  <c r="L1079" i="1" l="1"/>
  <c r="M1079" i="1" s="1"/>
  <c r="L1080" i="1" l="1"/>
  <c r="M1080" i="1" s="1"/>
  <c r="L1081" i="1" l="1"/>
  <c r="M1081" i="1" s="1"/>
  <c r="L1082" i="1" l="1"/>
  <c r="M1082" i="1" s="1"/>
  <c r="L1083" i="1" l="1"/>
  <c r="M1083" i="1" s="1"/>
  <c r="L1084" i="1" l="1"/>
  <c r="M1084" i="1" s="1"/>
  <c r="L1085" i="1" l="1"/>
  <c r="M1085" i="1" s="1"/>
  <c r="L1086" i="1" l="1"/>
  <c r="M1086" i="1" s="1"/>
  <c r="L1087" i="1" l="1"/>
  <c r="M1087" i="1" s="1"/>
  <c r="L1088" i="1" l="1"/>
  <c r="M1088" i="1" s="1"/>
  <c r="L1089" i="1" l="1"/>
  <c r="M1089" i="1" s="1"/>
  <c r="L1090" i="1" l="1"/>
  <c r="M1090" i="1" s="1"/>
  <c r="L1091" i="1" l="1"/>
  <c r="M1091" i="1" s="1"/>
  <c r="L1092" i="1" l="1"/>
  <c r="M1092" i="1" s="1"/>
  <c r="L1093" i="1" l="1"/>
  <c r="M1093" i="1" s="1"/>
  <c r="L1094" i="1" l="1"/>
  <c r="M1094" i="1" s="1"/>
  <c r="L1095" i="1" l="1"/>
  <c r="M1095" i="1" s="1"/>
  <c r="L1096" i="1" l="1"/>
  <c r="M1096" i="1" s="1"/>
  <c r="L1097" i="1" l="1"/>
  <c r="M1097" i="1" s="1"/>
  <c r="L1098" i="1" l="1"/>
  <c r="M1098" i="1" s="1"/>
  <c r="L1099" i="1" l="1"/>
  <c r="M1099" i="1" s="1"/>
  <c r="L1100" i="1" l="1"/>
  <c r="M1100" i="1" s="1"/>
  <c r="L1101" i="1" l="1"/>
  <c r="M1101" i="1" s="1"/>
  <c r="L1102" i="1" l="1"/>
  <c r="M1102" i="1" s="1"/>
  <c r="L1103" i="1" l="1"/>
  <c r="M1103" i="1" s="1"/>
  <c r="L1104" i="1" l="1"/>
  <c r="M1104" i="1" s="1"/>
  <c r="L1105" i="1" l="1"/>
  <c r="M1105" i="1" s="1"/>
  <c r="L1106" i="1" l="1"/>
  <c r="M1106" i="1" s="1"/>
  <c r="L1107" i="1" l="1"/>
  <c r="M1107" i="1" s="1"/>
  <c r="L1108" i="1" l="1"/>
  <c r="M1108" i="1" s="1"/>
  <c r="L1109" i="1" l="1"/>
  <c r="M1109" i="1" s="1"/>
  <c r="L1110" i="1" l="1"/>
  <c r="M1110" i="1" s="1"/>
  <c r="L1111" i="1" l="1"/>
  <c r="M1111" i="1" s="1"/>
  <c r="L1112" i="1" l="1"/>
  <c r="M1112" i="1" s="1"/>
  <c r="L1113" i="1" l="1"/>
  <c r="M1113" i="1" s="1"/>
  <c r="L1114" i="1" l="1"/>
  <c r="M1114" i="1" s="1"/>
  <c r="L1115" i="1" l="1"/>
  <c r="M1115" i="1" s="1"/>
  <c r="L1116" i="1" l="1"/>
  <c r="M1116" i="1" s="1"/>
  <c r="L1117" i="1" l="1"/>
  <c r="M1117" i="1" s="1"/>
  <c r="L1118" i="1" l="1"/>
  <c r="M1118" i="1" s="1"/>
  <c r="L1119" i="1" l="1"/>
  <c r="M1119" i="1" s="1"/>
  <c r="L1120" i="1" l="1"/>
  <c r="M1120" i="1" s="1"/>
  <c r="L1121" i="1" l="1"/>
  <c r="M1121" i="1" s="1"/>
  <c r="L1122" i="1" l="1"/>
  <c r="M1122" i="1" s="1"/>
  <c r="L1123" i="1" l="1"/>
  <c r="M1123" i="1" s="1"/>
  <c r="L1124" i="1" l="1"/>
  <c r="M1124" i="1" s="1"/>
  <c r="L1125" i="1" l="1"/>
  <c r="M1125" i="1" s="1"/>
  <c r="L1126" i="1" l="1"/>
  <c r="M1126" i="1" s="1"/>
  <c r="L1127" i="1" l="1"/>
  <c r="M1127" i="1" s="1"/>
  <c r="L1128" i="1" l="1"/>
  <c r="M1128" i="1" s="1"/>
  <c r="L1129" i="1" l="1"/>
  <c r="M1129" i="1" s="1"/>
  <c r="L1130" i="1" l="1"/>
  <c r="M1130" i="1" s="1"/>
  <c r="L1131" i="1" l="1"/>
  <c r="M1131" i="1" s="1"/>
  <c r="L1132" i="1" l="1"/>
  <c r="M1132" i="1" s="1"/>
  <c r="L1133" i="1" l="1"/>
  <c r="M1133" i="1" s="1"/>
  <c r="L1134" i="1" l="1"/>
  <c r="M1134" i="1" s="1"/>
  <c r="L1135" i="1" l="1"/>
  <c r="M1135" i="1" s="1"/>
  <c r="L1136" i="1" l="1"/>
  <c r="M1136" i="1" s="1"/>
  <c r="L1137" i="1" l="1"/>
  <c r="M1137" i="1" s="1"/>
  <c r="L1138" i="1" l="1"/>
  <c r="M1138" i="1" s="1"/>
  <c r="L1139" i="1" l="1"/>
  <c r="M1139" i="1" s="1"/>
  <c r="L1140" i="1" l="1"/>
  <c r="M1140" i="1" s="1"/>
  <c r="L1141" i="1" l="1"/>
  <c r="M1141" i="1" s="1"/>
  <c r="L1142" i="1" l="1"/>
  <c r="M1142" i="1" s="1"/>
  <c r="L1143" i="1" l="1"/>
  <c r="M1143" i="1" s="1"/>
  <c r="L1144" i="1" l="1"/>
  <c r="M1144" i="1" s="1"/>
  <c r="L1145" i="1" l="1"/>
  <c r="M1145" i="1" s="1"/>
  <c r="L1146" i="1" l="1"/>
  <c r="M1146" i="1" s="1"/>
  <c r="L1147" i="1" l="1"/>
  <c r="M1147" i="1" s="1"/>
  <c r="L1148" i="1" l="1"/>
  <c r="M1148" i="1" s="1"/>
  <c r="L1149" i="1" l="1"/>
  <c r="M1149" i="1" s="1"/>
  <c r="L1150" i="1" l="1"/>
  <c r="M1150" i="1" s="1"/>
  <c r="L1151" i="1" l="1"/>
  <c r="M1151" i="1" s="1"/>
  <c r="L1152" i="1" l="1"/>
  <c r="M1152" i="1" s="1"/>
  <c r="L1153" i="1" l="1"/>
  <c r="M1153" i="1" s="1"/>
  <c r="L1154" i="1" l="1"/>
  <c r="M1154" i="1" s="1"/>
  <c r="L1155" i="1" l="1"/>
  <c r="M1155" i="1" s="1"/>
  <c r="L1156" i="1" l="1"/>
  <c r="M1156" i="1" s="1"/>
  <c r="L1157" i="1" l="1"/>
  <c r="M1157" i="1" s="1"/>
  <c r="L1158" i="1" l="1"/>
  <c r="M1158" i="1" s="1"/>
  <c r="L1159" i="1" l="1"/>
  <c r="M1159" i="1" s="1"/>
  <c r="L1160" i="1" l="1"/>
  <c r="M1160" i="1" s="1"/>
  <c r="L1161" i="1" l="1"/>
  <c r="M1161" i="1" s="1"/>
  <c r="L1162" i="1" l="1"/>
  <c r="M1162" i="1" s="1"/>
  <c r="L1163" i="1" l="1"/>
  <c r="M1163" i="1" s="1"/>
  <c r="L1164" i="1" l="1"/>
  <c r="M1164" i="1" s="1"/>
  <c r="L1165" i="1" l="1"/>
  <c r="M1165" i="1" s="1"/>
  <c r="L1166" i="1" l="1"/>
  <c r="M1166" i="1" s="1"/>
  <c r="L1167" i="1" l="1"/>
  <c r="M1167" i="1" s="1"/>
  <c r="L1168" i="1" l="1"/>
  <c r="M1168" i="1" s="1"/>
  <c r="L1169" i="1" l="1"/>
  <c r="M1169" i="1" s="1"/>
  <c r="L1170" i="1" l="1"/>
  <c r="M1170" i="1" s="1"/>
  <c r="L1171" i="1" l="1"/>
  <c r="M1171" i="1" s="1"/>
  <c r="L1172" i="1" l="1"/>
  <c r="M1172" i="1" s="1"/>
  <c r="L1173" i="1" l="1"/>
  <c r="M1173" i="1" s="1"/>
  <c r="L1174" i="1" l="1"/>
  <c r="M1174" i="1" s="1"/>
  <c r="L1175" i="1" l="1"/>
  <c r="M1175" i="1" s="1"/>
  <c r="L1176" i="1" l="1"/>
  <c r="M1176" i="1" s="1"/>
  <c r="L1177" i="1" l="1"/>
  <c r="M1177" i="1" s="1"/>
  <c r="L1178" i="1" l="1"/>
  <c r="M1178" i="1" s="1"/>
  <c r="L1179" i="1" l="1"/>
  <c r="M1179" i="1" s="1"/>
  <c r="L1180" i="1" l="1"/>
  <c r="M1180" i="1" s="1"/>
  <c r="L1181" i="1" l="1"/>
  <c r="M1181" i="1" s="1"/>
  <c r="L1182" i="1" l="1"/>
  <c r="M1182" i="1" s="1"/>
  <c r="L1183" i="1" l="1"/>
  <c r="M1183" i="1" s="1"/>
  <c r="L1184" i="1" l="1"/>
  <c r="M1184" i="1" s="1"/>
  <c r="L1185" i="1" l="1"/>
  <c r="M1185" i="1" s="1"/>
  <c r="L1186" i="1" l="1"/>
  <c r="M1186" i="1" s="1"/>
  <c r="L1187" i="1" l="1"/>
  <c r="M1187" i="1" s="1"/>
  <c r="L1188" i="1" l="1"/>
  <c r="M1188" i="1" s="1"/>
  <c r="L1189" i="1" l="1"/>
  <c r="M1189" i="1" s="1"/>
  <c r="L1190" i="1" l="1"/>
  <c r="M1190" i="1" s="1"/>
  <c r="L1191" i="1" l="1"/>
  <c r="M1191" i="1" s="1"/>
  <c r="L1192" i="1" l="1"/>
  <c r="M1192" i="1" s="1"/>
  <c r="L1193" i="1" l="1"/>
  <c r="M1193" i="1" s="1"/>
  <c r="L1194" i="1" l="1"/>
  <c r="M1194" i="1" s="1"/>
  <c r="L1195" i="1" l="1"/>
  <c r="M1195" i="1" s="1"/>
  <c r="L1196" i="1" l="1"/>
  <c r="M1196" i="1" s="1"/>
  <c r="L1197" i="1" l="1"/>
  <c r="M1197" i="1" s="1"/>
  <c r="L1198" i="1" l="1"/>
  <c r="M1198" i="1" s="1"/>
  <c r="L1199" i="1" l="1"/>
  <c r="M1199" i="1" s="1"/>
  <c r="L1200" i="1" l="1"/>
  <c r="M1200" i="1" s="1"/>
  <c r="L1201" i="1" l="1"/>
  <c r="M1201" i="1" s="1"/>
  <c r="L1202" i="1" l="1"/>
  <c r="M1202" i="1" s="1"/>
  <c r="L1203" i="1" l="1"/>
  <c r="M1203" i="1" s="1"/>
  <c r="L1204" i="1" l="1"/>
  <c r="M1204" i="1" s="1"/>
  <c r="L1205" i="1" l="1"/>
  <c r="M1205" i="1" s="1"/>
  <c r="L1206" i="1" l="1"/>
  <c r="M1206" i="1" s="1"/>
  <c r="L1207" i="1" l="1"/>
  <c r="M1207" i="1" s="1"/>
  <c r="L1208" i="1" l="1"/>
  <c r="M1208" i="1" s="1"/>
  <c r="L1209" i="1" l="1"/>
  <c r="M1209" i="1" s="1"/>
  <c r="L1210" i="1" l="1"/>
  <c r="M1210" i="1" s="1"/>
  <c r="L1211" i="1" l="1"/>
  <c r="M1211" i="1" s="1"/>
  <c r="L1212" i="1" l="1"/>
  <c r="M1212" i="1" s="1"/>
  <c r="L1213" i="1" l="1"/>
  <c r="M1213" i="1" s="1"/>
  <c r="L1214" i="1" l="1"/>
  <c r="M1214" i="1" s="1"/>
  <c r="L1215" i="1" l="1"/>
  <c r="M1215" i="1" s="1"/>
  <c r="L1216" i="1" l="1"/>
  <c r="M1216" i="1" s="1"/>
  <c r="L1217" i="1" l="1"/>
  <c r="M1217" i="1" s="1"/>
  <c r="L1218" i="1" l="1"/>
  <c r="M1218" i="1" s="1"/>
  <c r="L1219" i="1" l="1"/>
  <c r="M1219" i="1" s="1"/>
  <c r="L1220" i="1" l="1"/>
  <c r="M1220" i="1" s="1"/>
  <c r="L1221" i="1" l="1"/>
  <c r="M1221" i="1" s="1"/>
  <c r="L1222" i="1" l="1"/>
  <c r="M1222" i="1" s="1"/>
  <c r="L1223" i="1" l="1"/>
  <c r="M1223" i="1" s="1"/>
  <c r="L1224" i="1" l="1"/>
  <c r="M1224" i="1" s="1"/>
  <c r="L1225" i="1" l="1"/>
  <c r="M1225" i="1" s="1"/>
  <c r="L1226" i="1" l="1"/>
  <c r="M1226" i="1" s="1"/>
  <c r="L1227" i="1" l="1"/>
  <c r="M1227" i="1" s="1"/>
  <c r="L1228" i="1" l="1"/>
  <c r="M1228" i="1" s="1"/>
  <c r="L1229" i="1" l="1"/>
  <c r="M1229" i="1" s="1"/>
  <c r="L1230" i="1" l="1"/>
  <c r="M1230" i="1" s="1"/>
  <c r="L1231" i="1" l="1"/>
  <c r="M1231" i="1" s="1"/>
  <c r="L1232" i="1" l="1"/>
  <c r="M1232" i="1" s="1"/>
  <c r="L1233" i="1" l="1"/>
  <c r="M1233" i="1" s="1"/>
  <c r="L1234" i="1" l="1"/>
  <c r="M1234" i="1" s="1"/>
  <c r="L1235" i="1" l="1"/>
  <c r="M1235" i="1" s="1"/>
  <c r="L1236" i="1" l="1"/>
  <c r="M1236" i="1" s="1"/>
  <c r="L1237" i="1" l="1"/>
  <c r="M1237" i="1" s="1"/>
  <c r="L1238" i="1" l="1"/>
  <c r="M1238" i="1" s="1"/>
  <c r="L1239" i="1" l="1"/>
  <c r="M1239" i="1" s="1"/>
  <c r="L1240" i="1" l="1"/>
  <c r="M1240" i="1" s="1"/>
  <c r="L1241" i="1" l="1"/>
  <c r="M1241" i="1" s="1"/>
  <c r="L1242" i="1" l="1"/>
  <c r="M1242" i="1" s="1"/>
  <c r="L1243" i="1" l="1"/>
  <c r="M1243" i="1" s="1"/>
  <c r="L1244" i="1" l="1"/>
  <c r="M1244" i="1" s="1"/>
  <c r="L1245" i="1" l="1"/>
  <c r="M1245" i="1" s="1"/>
  <c r="L1246" i="1" l="1"/>
  <c r="M1246" i="1" s="1"/>
  <c r="L1247" i="1" l="1"/>
  <c r="M1247" i="1" s="1"/>
  <c r="L1248" i="1" l="1"/>
  <c r="M1248" i="1" s="1"/>
  <c r="L1249" i="1" l="1"/>
  <c r="M1249" i="1" s="1"/>
  <c r="L1250" i="1" l="1"/>
  <c r="M1250" i="1" s="1"/>
  <c r="L1251" i="1" l="1"/>
  <c r="M1251" i="1" s="1"/>
  <c r="L1252" i="1" l="1"/>
  <c r="M1252" i="1" s="1"/>
  <c r="L1253" i="1" l="1"/>
  <c r="M1253" i="1" s="1"/>
  <c r="L1254" i="1" l="1"/>
  <c r="M1254" i="1" s="1"/>
  <c r="L1255" i="1" l="1"/>
  <c r="M1255" i="1" s="1"/>
  <c r="L1256" i="1" l="1"/>
  <c r="M1256" i="1" s="1"/>
  <c r="L1257" i="1" l="1"/>
  <c r="M1257" i="1" s="1"/>
  <c r="L1258" i="1" l="1"/>
  <c r="M1258" i="1" s="1"/>
  <c r="L1259" i="1" l="1"/>
  <c r="M1259" i="1" s="1"/>
  <c r="L1260" i="1" l="1"/>
  <c r="M1260" i="1" s="1"/>
  <c r="L1261" i="1" l="1"/>
  <c r="M1261" i="1" s="1"/>
  <c r="L1262" i="1" l="1"/>
  <c r="M1262" i="1" s="1"/>
  <c r="L1263" i="1" l="1"/>
  <c r="M1263" i="1" s="1"/>
  <c r="L1264" i="1" l="1"/>
  <c r="M1264" i="1" s="1"/>
  <c r="L1265" i="1" l="1"/>
  <c r="M1265" i="1" s="1"/>
  <c r="L1266" i="1" l="1"/>
  <c r="M1266" i="1" s="1"/>
  <c r="L1267" i="1" l="1"/>
  <c r="M1267" i="1" s="1"/>
  <c r="L1268" i="1" l="1"/>
  <c r="M1268" i="1" s="1"/>
  <c r="L1269" i="1" l="1"/>
  <c r="M1269" i="1" s="1"/>
  <c r="L1270" i="1" l="1"/>
  <c r="M1270" i="1" s="1"/>
  <c r="L1271" i="1" l="1"/>
  <c r="M1271" i="1" s="1"/>
  <c r="L1272" i="1" l="1"/>
  <c r="M1272" i="1" s="1"/>
  <c r="L1273" i="1" l="1"/>
  <c r="M1273" i="1" s="1"/>
  <c r="L1274" i="1" l="1"/>
  <c r="M1274" i="1" s="1"/>
  <c r="L1275" i="1" l="1"/>
  <c r="M1275" i="1" s="1"/>
  <c r="L1276" i="1" l="1"/>
  <c r="M1276" i="1" s="1"/>
  <c r="L1277" i="1" l="1"/>
  <c r="M1277" i="1" s="1"/>
  <c r="L1278" i="1" l="1"/>
  <c r="M1278" i="1" s="1"/>
  <c r="L1279" i="1" l="1"/>
  <c r="M1279" i="1" s="1"/>
  <c r="L1280" i="1" l="1"/>
  <c r="M1280" i="1" s="1"/>
  <c r="L1281" i="1" l="1"/>
  <c r="M1281" i="1" s="1"/>
  <c r="L1282" i="1" l="1"/>
  <c r="M1282" i="1" s="1"/>
  <c r="L1283" i="1" l="1"/>
  <c r="M1283" i="1" s="1"/>
  <c r="L1284" i="1" l="1"/>
  <c r="M1284" i="1" s="1"/>
  <c r="L1285" i="1" l="1"/>
  <c r="M1285" i="1" s="1"/>
  <c r="L1286" i="1" l="1"/>
  <c r="M1286" i="1" s="1"/>
  <c r="L1287" i="1" l="1"/>
  <c r="M1287" i="1" s="1"/>
  <c r="L1288" i="1" l="1"/>
  <c r="M1288" i="1" s="1"/>
  <c r="L1289" i="1" l="1"/>
  <c r="M1289" i="1" s="1"/>
  <c r="L1290" i="1" l="1"/>
  <c r="M1290" i="1" s="1"/>
  <c r="L1291" i="1" l="1"/>
  <c r="M1291" i="1" s="1"/>
  <c r="L1292" i="1" l="1"/>
  <c r="M1292" i="1" s="1"/>
  <c r="L1293" i="1" l="1"/>
  <c r="M1293" i="1" s="1"/>
  <c r="L1294" i="1" l="1"/>
  <c r="M1294" i="1" s="1"/>
  <c r="L1295" i="1" l="1"/>
  <c r="M1295" i="1" s="1"/>
  <c r="L1296" i="1" l="1"/>
  <c r="M1296" i="1" s="1"/>
  <c r="L1297" i="1" l="1"/>
  <c r="M1297" i="1" s="1"/>
  <c r="L1298" i="1" l="1"/>
  <c r="M1298" i="1" s="1"/>
  <c r="L1299" i="1" l="1"/>
  <c r="M1299" i="1" s="1"/>
  <c r="L1300" i="1" l="1"/>
  <c r="M1300" i="1" s="1"/>
  <c r="L1301" i="1" l="1"/>
  <c r="M1301" i="1" s="1"/>
  <c r="L1302" i="1" l="1"/>
  <c r="M1302" i="1" s="1"/>
  <c r="L1303" i="1" l="1"/>
  <c r="M1303" i="1" s="1"/>
  <c r="L1304" i="1" l="1"/>
  <c r="M1304" i="1" s="1"/>
  <c r="L1305" i="1" l="1"/>
  <c r="M1305" i="1" s="1"/>
  <c r="L1306" i="1" l="1"/>
  <c r="M1306" i="1" s="1"/>
  <c r="L1307" i="1" l="1"/>
  <c r="M1307" i="1" s="1"/>
  <c r="L1308" i="1" l="1"/>
  <c r="M1308" i="1" s="1"/>
  <c r="L1309" i="1" l="1"/>
  <c r="M1309" i="1" s="1"/>
  <c r="L1310" i="1" l="1"/>
  <c r="M1310" i="1" s="1"/>
  <c r="L1311" i="1" l="1"/>
  <c r="M1311" i="1" s="1"/>
  <c r="L1312" i="1" l="1"/>
  <c r="M1312" i="1" s="1"/>
  <c r="L1313" i="1" l="1"/>
  <c r="M1313" i="1" s="1"/>
  <c r="L1314" i="1" l="1"/>
  <c r="M1314" i="1" s="1"/>
  <c r="L1315" i="1" l="1"/>
  <c r="M1315" i="1" s="1"/>
  <c r="L1316" i="1" l="1"/>
  <c r="M1316" i="1" s="1"/>
  <c r="L1317" i="1" l="1"/>
  <c r="M1317" i="1" s="1"/>
  <c r="L1318" i="1" l="1"/>
  <c r="M1318" i="1" s="1"/>
  <c r="L1319" i="1" l="1"/>
  <c r="M1319" i="1" s="1"/>
  <c r="L1320" i="1" l="1"/>
  <c r="M1320" i="1" s="1"/>
  <c r="L1321" i="1" l="1"/>
  <c r="M1321" i="1" s="1"/>
  <c r="L1322" i="1" l="1"/>
  <c r="M1322" i="1" s="1"/>
  <c r="L1323" i="1" l="1"/>
  <c r="M1323" i="1" s="1"/>
  <c r="L1324" i="1" l="1"/>
  <c r="M1324" i="1" s="1"/>
  <c r="L1325" i="1" l="1"/>
  <c r="M1325" i="1" s="1"/>
  <c r="L1326" i="1" l="1"/>
  <c r="M1326" i="1" s="1"/>
  <c r="L1327" i="1" l="1"/>
  <c r="M1327" i="1" s="1"/>
  <c r="L1328" i="1" l="1"/>
  <c r="M1328" i="1" s="1"/>
  <c r="L1329" i="1" l="1"/>
  <c r="M1329" i="1" s="1"/>
  <c r="L1330" i="1" l="1"/>
  <c r="M1330" i="1" s="1"/>
  <c r="L1331" i="1" l="1"/>
  <c r="M1331" i="1" s="1"/>
  <c r="L1332" i="1" l="1"/>
  <c r="M1332" i="1" s="1"/>
  <c r="L1333" i="1" l="1"/>
  <c r="M1333" i="1" s="1"/>
  <c r="L1334" i="1" l="1"/>
  <c r="M1334" i="1" s="1"/>
  <c r="L1335" i="1" l="1"/>
  <c r="M1335" i="1" s="1"/>
  <c r="L1336" i="1" l="1"/>
  <c r="M1336" i="1" s="1"/>
  <c r="L1337" i="1" l="1"/>
  <c r="M1337" i="1" s="1"/>
  <c r="L1338" i="1" l="1"/>
  <c r="M1338" i="1" s="1"/>
  <c r="L1339" i="1" l="1"/>
  <c r="M1339" i="1" s="1"/>
  <c r="L1340" i="1" l="1"/>
  <c r="M1340" i="1" s="1"/>
  <c r="L1341" i="1" l="1"/>
  <c r="M1341" i="1" s="1"/>
  <c r="L1342" i="1" l="1"/>
  <c r="M1342" i="1" s="1"/>
  <c r="L1343" i="1" l="1"/>
  <c r="M1343" i="1" s="1"/>
  <c r="L1344" i="1" l="1"/>
  <c r="M1344" i="1" s="1"/>
  <c r="L1345" i="1" l="1"/>
  <c r="M1345" i="1" s="1"/>
  <c r="L1346" i="1" l="1"/>
  <c r="M1346" i="1" s="1"/>
  <c r="L1347" i="1" l="1"/>
  <c r="M1347" i="1" s="1"/>
  <c r="L1348" i="1" l="1"/>
  <c r="M1348" i="1" s="1"/>
  <c r="L1349" i="1" l="1"/>
  <c r="M1349" i="1" s="1"/>
  <c r="L1350" i="1" l="1"/>
  <c r="M1350" i="1" s="1"/>
  <c r="L1351" i="1" l="1"/>
  <c r="M1351" i="1" s="1"/>
  <c r="L1352" i="1" l="1"/>
  <c r="M1352" i="1" s="1"/>
  <c r="L1353" i="1" l="1"/>
  <c r="M1353" i="1" s="1"/>
  <c r="L1354" i="1" l="1"/>
  <c r="M1354" i="1" s="1"/>
  <c r="L1355" i="1" l="1"/>
  <c r="M1355" i="1" s="1"/>
  <c r="L1356" i="1" l="1"/>
  <c r="M1356" i="1" s="1"/>
  <c r="L1357" i="1" l="1"/>
  <c r="M1357" i="1" s="1"/>
  <c r="L1358" i="1" l="1"/>
  <c r="M1358" i="1" s="1"/>
  <c r="L1359" i="1" l="1"/>
  <c r="M1359" i="1" s="1"/>
  <c r="L1360" i="1" l="1"/>
  <c r="M1360" i="1" s="1"/>
  <c r="L1361" i="1" l="1"/>
  <c r="M1361" i="1" s="1"/>
  <c r="L1362" i="1" l="1"/>
  <c r="M1362" i="1" s="1"/>
  <c r="L1363" i="1" l="1"/>
  <c r="M1363" i="1" s="1"/>
  <c r="L1364" i="1" l="1"/>
  <c r="M1364" i="1" s="1"/>
  <c r="L1365" i="1" l="1"/>
  <c r="M1365" i="1" s="1"/>
  <c r="L1366" i="1" l="1"/>
  <c r="M1366" i="1" s="1"/>
  <c r="L1367" i="1" l="1"/>
  <c r="M1367" i="1" s="1"/>
  <c r="L1368" i="1" l="1"/>
  <c r="M1368" i="1" s="1"/>
  <c r="L1369" i="1" l="1"/>
  <c r="M1369" i="1" s="1"/>
  <c r="L1370" i="1" l="1"/>
  <c r="M1370" i="1" s="1"/>
  <c r="L1371" i="1" l="1"/>
  <c r="M1371" i="1" s="1"/>
  <c r="L1372" i="1" l="1"/>
  <c r="M1372" i="1" s="1"/>
  <c r="L1373" i="1" l="1"/>
  <c r="M1373" i="1" s="1"/>
  <c r="L1374" i="1" l="1"/>
  <c r="M1374" i="1" s="1"/>
  <c r="L1375" i="1" l="1"/>
  <c r="M1375" i="1" s="1"/>
  <c r="L1376" i="1" l="1"/>
  <c r="M1376" i="1" s="1"/>
  <c r="L1377" i="1" l="1"/>
  <c r="M1377" i="1" s="1"/>
  <c r="L1378" i="1" l="1"/>
  <c r="M1378" i="1" s="1"/>
  <c r="L1379" i="1" l="1"/>
  <c r="M1379" i="1" s="1"/>
  <c r="L1380" i="1" l="1"/>
  <c r="M1380" i="1" s="1"/>
  <c r="L1381" i="1" l="1"/>
  <c r="M1381" i="1" s="1"/>
  <c r="L1382" i="1" l="1"/>
  <c r="M1382" i="1" s="1"/>
  <c r="L1383" i="1" l="1"/>
  <c r="M1383" i="1" s="1"/>
  <c r="L1384" i="1" l="1"/>
  <c r="M1384" i="1" s="1"/>
  <c r="L1385" i="1" l="1"/>
  <c r="M1385" i="1" s="1"/>
  <c r="L1386" i="1" l="1"/>
  <c r="M1386" i="1" s="1"/>
  <c r="L1387" i="1" l="1"/>
  <c r="M1387" i="1" s="1"/>
  <c r="L1388" i="1" l="1"/>
  <c r="M1388" i="1" s="1"/>
  <c r="L1389" i="1" l="1"/>
  <c r="M1389" i="1" s="1"/>
  <c r="L1390" i="1" l="1"/>
  <c r="M1390" i="1" s="1"/>
  <c r="L1391" i="1" l="1"/>
  <c r="M1391" i="1" s="1"/>
  <c r="L1392" i="1" l="1"/>
  <c r="M1392" i="1" s="1"/>
  <c r="L1393" i="1" l="1"/>
  <c r="M1393" i="1" s="1"/>
  <c r="L1394" i="1" l="1"/>
  <c r="M1394" i="1" s="1"/>
  <c r="L1395" i="1" l="1"/>
  <c r="M1395" i="1" s="1"/>
  <c r="L1396" i="1" l="1"/>
  <c r="M1396" i="1" s="1"/>
  <c r="L1397" i="1" l="1"/>
  <c r="M1397" i="1" s="1"/>
  <c r="L1398" i="1" l="1"/>
  <c r="M1398" i="1" s="1"/>
  <c r="L1399" i="1" l="1"/>
  <c r="M1399" i="1" s="1"/>
  <c r="L1400" i="1" l="1"/>
  <c r="M1400" i="1" s="1"/>
  <c r="L1401" i="1" l="1"/>
  <c r="M1401" i="1" s="1"/>
  <c r="L1402" i="1" l="1"/>
  <c r="M1402" i="1" s="1"/>
  <c r="L1403" i="1" l="1"/>
  <c r="M1403" i="1" s="1"/>
  <c r="L1404" i="1" l="1"/>
  <c r="M1404" i="1" s="1"/>
  <c r="L1405" i="1" l="1"/>
  <c r="M1405" i="1" s="1"/>
  <c r="L1406" i="1" l="1"/>
  <c r="M1406" i="1" s="1"/>
  <c r="L1407" i="1" l="1"/>
  <c r="M1407" i="1" s="1"/>
  <c r="L1408" i="1" l="1"/>
  <c r="M1408" i="1" s="1"/>
  <c r="L1409" i="1" l="1"/>
  <c r="M1409" i="1" s="1"/>
  <c r="L1410" i="1" l="1"/>
  <c r="M1410" i="1" s="1"/>
  <c r="L1411" i="1" l="1"/>
  <c r="M1411" i="1" s="1"/>
  <c r="L1412" i="1" l="1"/>
  <c r="M1412" i="1" s="1"/>
  <c r="L1413" i="1" l="1"/>
  <c r="M1413" i="1" s="1"/>
  <c r="L1414" i="1" l="1"/>
  <c r="M1414" i="1" s="1"/>
  <c r="L1415" i="1" l="1"/>
  <c r="M1415" i="1" s="1"/>
  <c r="L1416" i="1" l="1"/>
  <c r="M1416" i="1" s="1"/>
  <c r="L1417" i="1" l="1"/>
  <c r="M1417" i="1" s="1"/>
  <c r="L1418" i="1" l="1"/>
  <c r="M1418" i="1" s="1"/>
  <c r="L1419" i="1" l="1"/>
  <c r="M1419" i="1" s="1"/>
  <c r="L1420" i="1" l="1"/>
  <c r="M1420" i="1" s="1"/>
  <c r="L1421" i="1" l="1"/>
  <c r="M1421" i="1" s="1"/>
  <c r="L1422" i="1" l="1"/>
  <c r="M1422" i="1" s="1"/>
  <c r="L1423" i="1" l="1"/>
  <c r="M1423" i="1" s="1"/>
  <c r="L1424" i="1" l="1"/>
  <c r="M1424" i="1" s="1"/>
  <c r="L1425" i="1" l="1"/>
  <c r="M1425" i="1" s="1"/>
  <c r="L1426" i="1" l="1"/>
  <c r="M1426" i="1" s="1"/>
  <c r="L1427" i="1" l="1"/>
  <c r="M1427" i="1" s="1"/>
  <c r="L1428" i="1" l="1"/>
  <c r="M1428" i="1" s="1"/>
  <c r="L1429" i="1" l="1"/>
  <c r="M1429" i="1" s="1"/>
  <c r="L1430" i="1" l="1"/>
  <c r="M1430" i="1" s="1"/>
  <c r="L1431" i="1" l="1"/>
  <c r="M1431" i="1" s="1"/>
  <c r="L1432" i="1" l="1"/>
  <c r="M1432" i="1" s="1"/>
  <c r="L1433" i="1" l="1"/>
  <c r="M1433" i="1" s="1"/>
  <c r="L1434" i="1" l="1"/>
  <c r="M1434" i="1" s="1"/>
  <c r="L1435" i="1" l="1"/>
  <c r="M1435" i="1" s="1"/>
  <c r="L1436" i="1" l="1"/>
  <c r="M1436" i="1" s="1"/>
  <c r="L1437" i="1" l="1"/>
  <c r="M1437" i="1" s="1"/>
  <c r="L1438" i="1" l="1"/>
  <c r="M1438" i="1" s="1"/>
  <c r="L1439" i="1" l="1"/>
  <c r="M1439" i="1" s="1"/>
  <c r="L1440" i="1" l="1"/>
  <c r="M1440" i="1" s="1"/>
  <c r="L1441" i="1" l="1"/>
  <c r="M1441" i="1" s="1"/>
  <c r="L1442" i="1" l="1"/>
  <c r="M1442" i="1" s="1"/>
  <c r="L1443" i="1" l="1"/>
  <c r="M1443" i="1" s="1"/>
  <c r="L1444" i="1" l="1"/>
  <c r="M1444" i="1" s="1"/>
  <c r="L1445" i="1" l="1"/>
  <c r="M1445" i="1" s="1"/>
  <c r="L1446" i="1" l="1"/>
  <c r="M1446" i="1" s="1"/>
  <c r="L1447" i="1" l="1"/>
  <c r="M1447" i="1" s="1"/>
  <c r="L1448" i="1" l="1"/>
  <c r="M1448" i="1" s="1"/>
  <c r="L1449" i="1" l="1"/>
  <c r="M1449" i="1" s="1"/>
  <c r="L1450" i="1" l="1"/>
  <c r="M1450" i="1" s="1"/>
  <c r="L1451" i="1" l="1"/>
  <c r="M1451" i="1" s="1"/>
  <c r="L1452" i="1" l="1"/>
  <c r="M1452" i="1" s="1"/>
  <c r="L1453" i="1" l="1"/>
  <c r="M1453" i="1" s="1"/>
  <c r="L1454" i="1" l="1"/>
  <c r="M1454" i="1" s="1"/>
  <c r="L1455" i="1" l="1"/>
  <c r="M1455" i="1" s="1"/>
  <c r="L1456" i="1" l="1"/>
  <c r="M1456" i="1" s="1"/>
  <c r="L1457" i="1" l="1"/>
  <c r="M1457" i="1" s="1"/>
  <c r="L1458" i="1" l="1"/>
  <c r="M1458" i="1" s="1"/>
  <c r="L1459" i="1" l="1"/>
  <c r="M1459" i="1" s="1"/>
  <c r="L1460" i="1" l="1"/>
  <c r="M1460" i="1" s="1"/>
  <c r="L1461" i="1" l="1"/>
  <c r="M1461" i="1" s="1"/>
  <c r="L1462" i="1" l="1"/>
  <c r="M1462" i="1" s="1"/>
  <c r="L1463" i="1" l="1"/>
  <c r="M1463" i="1" s="1"/>
  <c r="L1464" i="1" l="1"/>
  <c r="M1464" i="1" s="1"/>
  <c r="L1465" i="1" l="1"/>
  <c r="M1465" i="1" s="1"/>
  <c r="L1466" i="1" l="1"/>
  <c r="M1466" i="1" s="1"/>
  <c r="L1467" i="1" l="1"/>
  <c r="M1467" i="1" s="1"/>
  <c r="L1468" i="1" l="1"/>
  <c r="M1468" i="1" s="1"/>
  <c r="L1469" i="1" l="1"/>
  <c r="M1469" i="1" s="1"/>
  <c r="L1470" i="1" l="1"/>
  <c r="M1470" i="1" s="1"/>
  <c r="L1471" i="1" l="1"/>
  <c r="M1471" i="1" s="1"/>
  <c r="L1472" i="1" l="1"/>
  <c r="M1472" i="1" s="1"/>
  <c r="L1473" i="1" l="1"/>
  <c r="M1473" i="1" s="1"/>
  <c r="L1474" i="1" l="1"/>
  <c r="M1474" i="1" s="1"/>
  <c r="L1475" i="1" l="1"/>
  <c r="M1475" i="1" s="1"/>
  <c r="L1476" i="1" l="1"/>
  <c r="M1476" i="1" s="1"/>
  <c r="L1477" i="1" l="1"/>
  <c r="M1477" i="1" s="1"/>
  <c r="L1478" i="1" l="1"/>
  <c r="M1478" i="1" s="1"/>
  <c r="L1479" i="1" l="1"/>
  <c r="M1479" i="1" s="1"/>
  <c r="L1480" i="1" l="1"/>
  <c r="M1480" i="1" s="1"/>
  <c r="L1481" i="1" l="1"/>
  <c r="M1481" i="1" s="1"/>
  <c r="L1482" i="1" l="1"/>
  <c r="M1482" i="1" s="1"/>
  <c r="L1483" i="1" l="1"/>
  <c r="M1483" i="1" s="1"/>
  <c r="L1484" i="1" l="1"/>
  <c r="M1484" i="1" s="1"/>
  <c r="L1485" i="1" l="1"/>
  <c r="M1485" i="1" s="1"/>
  <c r="L1486" i="1" l="1"/>
  <c r="M1486" i="1" s="1"/>
  <c r="L1487" i="1" l="1"/>
  <c r="M1487" i="1" s="1"/>
  <c r="L1488" i="1" l="1"/>
  <c r="M1488" i="1" s="1"/>
  <c r="L1489" i="1" l="1"/>
  <c r="M1489" i="1" s="1"/>
  <c r="L1490" i="1" l="1"/>
  <c r="M1490" i="1" s="1"/>
  <c r="L1491" i="1" l="1"/>
  <c r="M1491" i="1" s="1"/>
  <c r="L1492" i="1" l="1"/>
  <c r="M1492" i="1" s="1"/>
  <c r="L1493" i="1" l="1"/>
  <c r="M1493" i="1" s="1"/>
  <c r="L1494" i="1" l="1"/>
  <c r="M1494" i="1" s="1"/>
  <c r="L1495" i="1" l="1"/>
  <c r="M1495" i="1" s="1"/>
  <c r="L1496" i="1" l="1"/>
  <c r="M1496" i="1" s="1"/>
  <c r="L1497" i="1" l="1"/>
  <c r="M1497" i="1" s="1"/>
  <c r="L1498" i="1" l="1"/>
  <c r="M1498" i="1" s="1"/>
  <c r="L1499" i="1" l="1"/>
  <c r="M1499" i="1" s="1"/>
  <c r="L1500" i="1" l="1"/>
  <c r="M1500" i="1" s="1"/>
  <c r="L1501" i="1" l="1"/>
  <c r="M1501" i="1" s="1"/>
  <c r="L1502" i="1" l="1"/>
  <c r="M1502" i="1" s="1"/>
  <c r="L1503" i="1" l="1"/>
  <c r="M1503" i="1" s="1"/>
  <c r="L1504" i="1" l="1"/>
  <c r="M1504" i="1" s="1"/>
  <c r="L1505" i="1" l="1"/>
  <c r="M1505" i="1" s="1"/>
  <c r="L1506" i="1" l="1"/>
  <c r="M1506" i="1" s="1"/>
  <c r="L1507" i="1" l="1"/>
  <c r="M1507" i="1" s="1"/>
  <c r="L1508" i="1" l="1"/>
  <c r="M1508" i="1" s="1"/>
  <c r="L1509" i="1" l="1"/>
  <c r="M1509" i="1" s="1"/>
  <c r="L1510" i="1" l="1"/>
  <c r="M1510" i="1" s="1"/>
  <c r="L1511" i="1" l="1"/>
  <c r="M1511" i="1" s="1"/>
  <c r="L1512" i="1" l="1"/>
  <c r="M1512" i="1" s="1"/>
  <c r="L1513" i="1" l="1"/>
  <c r="M1513" i="1" s="1"/>
  <c r="L1514" i="1" l="1"/>
  <c r="M1514" i="1" s="1"/>
  <c r="L1515" i="1" l="1"/>
  <c r="M1515" i="1" s="1"/>
  <c r="L1516" i="1" l="1"/>
  <c r="M1516" i="1" s="1"/>
  <c r="L1517" i="1" l="1"/>
  <c r="M1517" i="1" s="1"/>
  <c r="L1518" i="1" l="1"/>
  <c r="M1518" i="1" s="1"/>
  <c r="L1519" i="1" l="1"/>
  <c r="M1519" i="1" s="1"/>
  <c r="L1520" i="1" l="1"/>
  <c r="M1520" i="1" s="1"/>
  <c r="L1521" i="1" l="1"/>
  <c r="M1521" i="1" s="1"/>
  <c r="L1522" i="1" l="1"/>
  <c r="M1522" i="1" s="1"/>
  <c r="L1523" i="1" l="1"/>
  <c r="M1523" i="1" s="1"/>
  <c r="L1524" i="1" l="1"/>
  <c r="M1524" i="1" s="1"/>
  <c r="L1525" i="1" l="1"/>
  <c r="M1525" i="1" s="1"/>
  <c r="L1526" i="1" l="1"/>
  <c r="M1526" i="1" s="1"/>
  <c r="L1527" i="1" l="1"/>
  <c r="M1527" i="1" s="1"/>
  <c r="L1528" i="1" l="1"/>
  <c r="M1528" i="1" s="1"/>
  <c r="L1529" i="1" l="1"/>
  <c r="M1529" i="1" s="1"/>
  <c r="L1530" i="1" l="1"/>
  <c r="M1530" i="1" s="1"/>
  <c r="L1531" i="1" l="1"/>
  <c r="M1531" i="1" s="1"/>
  <c r="L1532" i="1" l="1"/>
  <c r="M1532" i="1" s="1"/>
  <c r="L1533" i="1" l="1"/>
  <c r="M1533" i="1" s="1"/>
  <c r="L1534" i="1" l="1"/>
  <c r="M1534" i="1" s="1"/>
  <c r="L1535" i="1" l="1"/>
  <c r="M1535" i="1" s="1"/>
  <c r="L1536" i="1" l="1"/>
  <c r="M1536" i="1" s="1"/>
  <c r="L1537" i="1" l="1"/>
  <c r="M1537" i="1" s="1"/>
  <c r="L1538" i="1" l="1"/>
  <c r="M1538" i="1" s="1"/>
  <c r="L1539" i="1" l="1"/>
  <c r="M1539" i="1" s="1"/>
  <c r="L1540" i="1" l="1"/>
  <c r="M1540" i="1" s="1"/>
  <c r="L1541" i="1" l="1"/>
  <c r="M1541" i="1" s="1"/>
  <c r="L1542" i="1" l="1"/>
  <c r="M1542" i="1" s="1"/>
  <c r="L1543" i="1" l="1"/>
  <c r="M1543" i="1" s="1"/>
  <c r="L1544" i="1" l="1"/>
  <c r="M1544" i="1" s="1"/>
  <c r="L1545" i="1" l="1"/>
  <c r="M1545" i="1" s="1"/>
  <c r="L1546" i="1" l="1"/>
  <c r="M1546" i="1" s="1"/>
  <c r="L1547" i="1" l="1"/>
  <c r="M1547" i="1" s="1"/>
  <c r="L1548" i="1" l="1"/>
  <c r="M1548" i="1" s="1"/>
  <c r="L1549" i="1" l="1"/>
  <c r="M1549" i="1" s="1"/>
  <c r="L1550" i="1" l="1"/>
  <c r="M1550" i="1" s="1"/>
  <c r="L1551" i="1" l="1"/>
  <c r="M1551" i="1" s="1"/>
  <c r="L1552" i="1" l="1"/>
  <c r="M1552" i="1" s="1"/>
  <c r="L1553" i="1" l="1"/>
  <c r="M1553" i="1" s="1"/>
  <c r="L1554" i="1" l="1"/>
  <c r="M1554" i="1" s="1"/>
  <c r="L1555" i="1" l="1"/>
  <c r="M1555" i="1" s="1"/>
  <c r="L1556" i="1" l="1"/>
  <c r="M1556" i="1" s="1"/>
  <c r="L1557" i="1" l="1"/>
  <c r="M1557" i="1" s="1"/>
  <c r="L1558" i="1" l="1"/>
  <c r="M1558" i="1" s="1"/>
  <c r="L1559" i="1" l="1"/>
  <c r="M1559" i="1" s="1"/>
  <c r="L1560" i="1" l="1"/>
  <c r="M1560" i="1" s="1"/>
  <c r="L1561" i="1" l="1"/>
  <c r="M1561" i="1" s="1"/>
  <c r="L1562" i="1" l="1"/>
  <c r="M1562" i="1" s="1"/>
  <c r="L1563" i="1" l="1"/>
  <c r="M1563" i="1" s="1"/>
  <c r="L1564" i="1" l="1"/>
  <c r="M1564" i="1" s="1"/>
  <c r="L1565" i="1" l="1"/>
  <c r="M1565" i="1" s="1"/>
  <c r="L1566" i="1" l="1"/>
  <c r="M1566" i="1" s="1"/>
  <c r="L1567" i="1" l="1"/>
  <c r="M1567" i="1" s="1"/>
  <c r="L1568" i="1" l="1"/>
  <c r="M1568" i="1" s="1"/>
  <c r="L1569" i="1" l="1"/>
  <c r="M1569" i="1" s="1"/>
  <c r="L1570" i="1" l="1"/>
  <c r="M1570" i="1" s="1"/>
  <c r="L1571" i="1" l="1"/>
  <c r="M1571" i="1" s="1"/>
  <c r="L1572" i="1" l="1"/>
  <c r="M1572" i="1" s="1"/>
  <c r="L1573" i="1" l="1"/>
  <c r="M1573" i="1" s="1"/>
  <c r="L1574" i="1" l="1"/>
  <c r="M1574" i="1" s="1"/>
  <c r="L1575" i="1" l="1"/>
  <c r="M1575" i="1" s="1"/>
  <c r="L1576" i="1" l="1"/>
  <c r="M1576" i="1" s="1"/>
  <c r="L1577" i="1" l="1"/>
  <c r="M1577" i="1" s="1"/>
  <c r="L1578" i="1" l="1"/>
  <c r="M1578" i="1" s="1"/>
  <c r="L1579" i="1" l="1"/>
  <c r="M1579" i="1" s="1"/>
  <c r="L1580" i="1" l="1"/>
  <c r="M1580" i="1" s="1"/>
  <c r="L1581" i="1" l="1"/>
  <c r="M1581" i="1" s="1"/>
  <c r="L1582" i="1" l="1"/>
  <c r="M1582" i="1" s="1"/>
  <c r="L1583" i="1" l="1"/>
  <c r="M1583" i="1" s="1"/>
  <c r="L1584" i="1" l="1"/>
  <c r="M1584" i="1" s="1"/>
  <c r="L1585" i="1" l="1"/>
  <c r="M1585" i="1" s="1"/>
  <c r="L1586" i="1" l="1"/>
  <c r="M1586" i="1" s="1"/>
  <c r="L1587" i="1" l="1"/>
  <c r="M1587" i="1" s="1"/>
  <c r="L1588" i="1" l="1"/>
  <c r="M1588" i="1" s="1"/>
  <c r="L1589" i="1" l="1"/>
  <c r="M1589" i="1" s="1"/>
  <c r="L1590" i="1" l="1"/>
  <c r="M1590" i="1" s="1"/>
  <c r="L1591" i="1" l="1"/>
  <c r="M1591" i="1" s="1"/>
  <c r="L1592" i="1" l="1"/>
  <c r="M1592" i="1" s="1"/>
  <c r="L1593" i="1" l="1"/>
  <c r="M1593" i="1" s="1"/>
  <c r="L1594" i="1" l="1"/>
  <c r="M1594" i="1" s="1"/>
  <c r="L1595" i="1" l="1"/>
  <c r="M1595" i="1" s="1"/>
  <c r="L1596" i="1" l="1"/>
  <c r="M1596" i="1" s="1"/>
  <c r="L1597" i="1" l="1"/>
  <c r="M1597" i="1" s="1"/>
  <c r="L1598" i="1" l="1"/>
  <c r="M1598" i="1" s="1"/>
  <c r="L1599" i="1" l="1"/>
  <c r="M1599" i="1" s="1"/>
  <c r="L1600" i="1" l="1"/>
  <c r="M1600" i="1" s="1"/>
  <c r="L1601" i="1" l="1"/>
  <c r="M1601" i="1" s="1"/>
  <c r="L1602" i="1" l="1"/>
  <c r="M1602" i="1" s="1"/>
  <c r="L1603" i="1" l="1"/>
  <c r="M1603" i="1" s="1"/>
  <c r="L1604" i="1" l="1"/>
  <c r="M1604" i="1" s="1"/>
  <c r="L1605" i="1" l="1"/>
  <c r="M1605" i="1" s="1"/>
  <c r="L1606" i="1" l="1"/>
  <c r="M1606" i="1" s="1"/>
  <c r="L1607" i="1" l="1"/>
  <c r="M1607" i="1" s="1"/>
  <c r="L1608" i="1" l="1"/>
  <c r="M1608" i="1" s="1"/>
  <c r="L1609" i="1" l="1"/>
  <c r="M1609" i="1" s="1"/>
  <c r="L1610" i="1" l="1"/>
  <c r="M1610" i="1" s="1"/>
  <c r="L1611" i="1" l="1"/>
  <c r="M1611" i="1" s="1"/>
  <c r="L1612" i="1" l="1"/>
  <c r="M1612" i="1" s="1"/>
  <c r="L1613" i="1" l="1"/>
  <c r="M1613" i="1" s="1"/>
  <c r="L1614" i="1" l="1"/>
  <c r="M1614" i="1" s="1"/>
  <c r="L1615" i="1" l="1"/>
  <c r="M1615" i="1" s="1"/>
  <c r="L1616" i="1" l="1"/>
  <c r="M1616" i="1" s="1"/>
  <c r="L1617" i="1" l="1"/>
  <c r="M1617" i="1" s="1"/>
  <c r="L1618" i="1" l="1"/>
  <c r="M1618" i="1" s="1"/>
  <c r="L1619" i="1" l="1"/>
  <c r="M1619" i="1" s="1"/>
  <c r="L1620" i="1" l="1"/>
  <c r="M1620" i="1" s="1"/>
  <c r="L1621" i="1" l="1"/>
  <c r="M1621" i="1" s="1"/>
  <c r="L1622" i="1" l="1"/>
  <c r="M1622" i="1" s="1"/>
  <c r="L1623" i="1" l="1"/>
  <c r="M1623" i="1" s="1"/>
  <c r="L1624" i="1" l="1"/>
  <c r="M1624" i="1" s="1"/>
  <c r="L1625" i="1" l="1"/>
  <c r="M1625" i="1" s="1"/>
  <c r="L1626" i="1" l="1"/>
  <c r="M1626" i="1" s="1"/>
  <c r="L1627" i="1" l="1"/>
  <c r="M1627" i="1" s="1"/>
  <c r="L1628" i="1" l="1"/>
  <c r="M1628" i="1" s="1"/>
  <c r="L1629" i="1" l="1"/>
  <c r="M1629" i="1" s="1"/>
  <c r="L1630" i="1" l="1"/>
  <c r="M1630" i="1" s="1"/>
  <c r="L1631" i="1" l="1"/>
  <c r="M1631" i="1" s="1"/>
  <c r="L1632" i="1" l="1"/>
  <c r="M1632" i="1" s="1"/>
  <c r="L1633" i="1" l="1"/>
  <c r="M1633" i="1" s="1"/>
  <c r="L1634" i="1" l="1"/>
  <c r="M1634" i="1" s="1"/>
  <c r="L1635" i="1" l="1"/>
  <c r="M1635" i="1" s="1"/>
  <c r="L1636" i="1" l="1"/>
  <c r="M1636" i="1" s="1"/>
  <c r="L1637" i="1" l="1"/>
  <c r="M1637" i="1" s="1"/>
  <c r="L1638" i="1" l="1"/>
  <c r="M1638" i="1" s="1"/>
  <c r="L1639" i="1" l="1"/>
  <c r="M1639" i="1" s="1"/>
  <c r="L1640" i="1" l="1"/>
  <c r="M1640" i="1" s="1"/>
  <c r="L1641" i="1" l="1"/>
  <c r="M1641" i="1" s="1"/>
  <c r="L1642" i="1" l="1"/>
  <c r="M1642" i="1" s="1"/>
  <c r="L1643" i="1" l="1"/>
  <c r="M1643" i="1" s="1"/>
  <c r="L1644" i="1" l="1"/>
  <c r="M1644" i="1" s="1"/>
  <c r="L1645" i="1" l="1"/>
  <c r="M1645" i="1" s="1"/>
  <c r="L1646" i="1" l="1"/>
  <c r="M1646" i="1" s="1"/>
  <c r="L1647" i="1" l="1"/>
  <c r="M1647" i="1" s="1"/>
  <c r="L1648" i="1" l="1"/>
  <c r="M1648" i="1" s="1"/>
  <c r="L1649" i="1" l="1"/>
  <c r="M1649" i="1" s="1"/>
  <c r="L1650" i="1" l="1"/>
  <c r="M1650" i="1" s="1"/>
  <c r="L1651" i="1" l="1"/>
  <c r="M1651" i="1" s="1"/>
  <c r="L1652" i="1" l="1"/>
  <c r="M1652" i="1" s="1"/>
  <c r="L1653" i="1" l="1"/>
  <c r="M1653" i="1" s="1"/>
  <c r="L1654" i="1" l="1"/>
  <c r="M1654" i="1" s="1"/>
  <c r="L1655" i="1" l="1"/>
  <c r="M1655" i="1" s="1"/>
  <c r="L1656" i="1" l="1"/>
  <c r="M1656" i="1" s="1"/>
  <c r="L1657" i="1" l="1"/>
  <c r="M1657" i="1" s="1"/>
  <c r="L1658" i="1" l="1"/>
  <c r="M1658" i="1" s="1"/>
  <c r="L1659" i="1" l="1"/>
  <c r="M1659" i="1" s="1"/>
  <c r="L1660" i="1" l="1"/>
  <c r="M1660" i="1" s="1"/>
  <c r="L1661" i="1" l="1"/>
  <c r="M1661" i="1" s="1"/>
  <c r="L1662" i="1" l="1"/>
  <c r="M1662" i="1" s="1"/>
  <c r="L1663" i="1" l="1"/>
  <c r="M1663" i="1" s="1"/>
  <c r="L1664" i="1" l="1"/>
  <c r="M1664" i="1" s="1"/>
  <c r="L1665" i="1" l="1"/>
  <c r="M1665" i="1" s="1"/>
  <c r="L1666" i="1" l="1"/>
  <c r="M1666" i="1" s="1"/>
  <c r="L1667" i="1" l="1"/>
  <c r="M1667" i="1" s="1"/>
  <c r="L1668" i="1" l="1"/>
  <c r="M1668" i="1" s="1"/>
  <c r="L1669" i="1" l="1"/>
  <c r="M1669" i="1" s="1"/>
  <c r="L1670" i="1" l="1"/>
  <c r="M1670" i="1" s="1"/>
  <c r="L1671" i="1" l="1"/>
  <c r="M1671" i="1" s="1"/>
  <c r="L1672" i="1" l="1"/>
  <c r="M1672" i="1" s="1"/>
  <c r="L1673" i="1" l="1"/>
  <c r="M1673" i="1" s="1"/>
  <c r="L1674" i="1" l="1"/>
  <c r="M1674" i="1" s="1"/>
  <c r="L1675" i="1" l="1"/>
  <c r="M1675" i="1" s="1"/>
  <c r="L1676" i="1" l="1"/>
  <c r="M1676" i="1" s="1"/>
  <c r="L1677" i="1" l="1"/>
  <c r="M1677" i="1" s="1"/>
  <c r="L1678" i="1" l="1"/>
  <c r="M1678" i="1" s="1"/>
  <c r="L1679" i="1" l="1"/>
  <c r="M1679" i="1" s="1"/>
  <c r="L1680" i="1" l="1"/>
  <c r="M1680" i="1" s="1"/>
  <c r="L1681" i="1" l="1"/>
  <c r="M1681" i="1" s="1"/>
  <c r="L1682" i="1" l="1"/>
  <c r="M1682" i="1" s="1"/>
  <c r="L1683" i="1" l="1"/>
  <c r="M1683" i="1" s="1"/>
  <c r="L1684" i="1" l="1"/>
  <c r="M1684" i="1" s="1"/>
  <c r="L1685" i="1" l="1"/>
  <c r="M1685" i="1" s="1"/>
  <c r="L1686" i="1" l="1"/>
  <c r="M1686" i="1" s="1"/>
  <c r="L1687" i="1" l="1"/>
  <c r="M1687" i="1" s="1"/>
  <c r="L1688" i="1" l="1"/>
  <c r="M1688" i="1" s="1"/>
  <c r="L1689" i="1" l="1"/>
  <c r="M1689" i="1" s="1"/>
  <c r="L1690" i="1" l="1"/>
  <c r="M1690" i="1" s="1"/>
  <c r="L1691" i="1" l="1"/>
  <c r="M1691" i="1" s="1"/>
  <c r="L1692" i="1" l="1"/>
  <c r="M1692" i="1" s="1"/>
  <c r="L1693" i="1" l="1"/>
  <c r="M1693" i="1" s="1"/>
  <c r="L1694" i="1" l="1"/>
  <c r="M1694" i="1" s="1"/>
  <c r="L1695" i="1" l="1"/>
  <c r="M1695" i="1" s="1"/>
  <c r="L1696" i="1" l="1"/>
  <c r="M1696" i="1" s="1"/>
  <c r="L1697" i="1" l="1"/>
  <c r="M1697" i="1" s="1"/>
  <c r="L1698" i="1" l="1"/>
  <c r="M1698" i="1" s="1"/>
  <c r="L1699" i="1" l="1"/>
  <c r="M1699" i="1" s="1"/>
  <c r="L1700" i="1" l="1"/>
  <c r="M1700" i="1" s="1"/>
  <c r="L1701" i="1" l="1"/>
  <c r="M1701" i="1" s="1"/>
  <c r="L1702" i="1" l="1"/>
  <c r="M1702" i="1" s="1"/>
  <c r="L1703" i="1" l="1"/>
  <c r="M1703" i="1" s="1"/>
  <c r="L1704" i="1" l="1"/>
  <c r="M1704" i="1" s="1"/>
  <c r="L1705" i="1" l="1"/>
  <c r="M1705" i="1" s="1"/>
  <c r="L1706" i="1" l="1"/>
  <c r="M1706" i="1" s="1"/>
  <c r="L1707" i="1" l="1"/>
  <c r="M1707" i="1" s="1"/>
  <c r="L1708" i="1" l="1"/>
  <c r="M1708" i="1" s="1"/>
  <c r="L1709" i="1" l="1"/>
  <c r="M1709" i="1" s="1"/>
  <c r="L1710" i="1" l="1"/>
  <c r="M1710" i="1" s="1"/>
  <c r="L1711" i="1" l="1"/>
  <c r="M1711" i="1" s="1"/>
  <c r="L1712" i="1" l="1"/>
  <c r="M1712" i="1" s="1"/>
  <c r="L1713" i="1" l="1"/>
  <c r="M1713" i="1" s="1"/>
  <c r="L1714" i="1" l="1"/>
  <c r="M1714" i="1" s="1"/>
  <c r="L1715" i="1" l="1"/>
  <c r="M1715" i="1" s="1"/>
  <c r="L1716" i="1" l="1"/>
  <c r="M1716" i="1" s="1"/>
  <c r="L1717" i="1" l="1"/>
  <c r="M1717" i="1" s="1"/>
  <c r="L1718" i="1" l="1"/>
  <c r="M1718" i="1" s="1"/>
  <c r="L1719" i="1" l="1"/>
  <c r="M1719" i="1" s="1"/>
  <c r="L1720" i="1" l="1"/>
  <c r="M1720" i="1" s="1"/>
  <c r="L1721" i="1" l="1"/>
  <c r="M1721" i="1" s="1"/>
  <c r="L1722" i="1" l="1"/>
  <c r="M1722" i="1" s="1"/>
  <c r="L1723" i="1" l="1"/>
  <c r="M1723" i="1" s="1"/>
  <c r="L1724" i="1" l="1"/>
  <c r="M1724" i="1" s="1"/>
  <c r="L1725" i="1" l="1"/>
  <c r="M1725" i="1" s="1"/>
  <c r="L1726" i="1" l="1"/>
  <c r="M1726" i="1" s="1"/>
  <c r="L1727" i="1" l="1"/>
  <c r="M1727" i="1" s="1"/>
  <c r="L1728" i="1" l="1"/>
  <c r="M1728" i="1" s="1"/>
  <c r="L1729" i="1" l="1"/>
  <c r="M1729" i="1" s="1"/>
  <c r="L1730" i="1" l="1"/>
  <c r="M1730" i="1" s="1"/>
  <c r="L1731" i="1" l="1"/>
  <c r="M1731" i="1" s="1"/>
  <c r="L1732" i="1" l="1"/>
  <c r="M1732" i="1" s="1"/>
  <c r="L1733" i="1" l="1"/>
  <c r="M1733" i="1" s="1"/>
  <c r="L1734" i="1" l="1"/>
  <c r="M1734" i="1" s="1"/>
  <c r="L1735" i="1" l="1"/>
  <c r="M1735" i="1" s="1"/>
  <c r="L1736" i="1" l="1"/>
  <c r="M1736" i="1" s="1"/>
  <c r="L1737" i="1" l="1"/>
  <c r="M1737" i="1" s="1"/>
  <c r="L1738" i="1" l="1"/>
  <c r="M1738" i="1" s="1"/>
  <c r="L1739" i="1" l="1"/>
  <c r="M1739" i="1" s="1"/>
  <c r="L1740" i="1" l="1"/>
  <c r="M1740" i="1" s="1"/>
  <c r="L1741" i="1" l="1"/>
  <c r="M1741" i="1" s="1"/>
  <c r="L1742" i="1" l="1"/>
  <c r="M1742" i="1" s="1"/>
  <c r="L1743" i="1" l="1"/>
  <c r="M1743" i="1" s="1"/>
  <c r="L1744" i="1" l="1"/>
  <c r="M1744" i="1" s="1"/>
  <c r="L1745" i="1" l="1"/>
  <c r="M1745" i="1" s="1"/>
  <c r="L1746" i="1" l="1"/>
  <c r="M1746" i="1" s="1"/>
  <c r="L1747" i="1" l="1"/>
  <c r="M1747" i="1" s="1"/>
  <c r="L1748" i="1" l="1"/>
  <c r="M1748" i="1" s="1"/>
  <c r="L1749" i="1" l="1"/>
  <c r="M1749" i="1" s="1"/>
  <c r="L1750" i="1" l="1"/>
  <c r="M1750" i="1" s="1"/>
  <c r="L1751" i="1" l="1"/>
  <c r="M1751" i="1" s="1"/>
  <c r="L1752" i="1" l="1"/>
  <c r="M1752" i="1" s="1"/>
  <c r="L1753" i="1" l="1"/>
  <c r="M1753" i="1" s="1"/>
  <c r="L1754" i="1" l="1"/>
  <c r="M1754" i="1" s="1"/>
  <c r="L1755" i="1" l="1"/>
  <c r="M1755" i="1" s="1"/>
  <c r="L1756" i="1" l="1"/>
  <c r="M1756" i="1" s="1"/>
  <c r="L1757" i="1" l="1"/>
  <c r="M1757" i="1" s="1"/>
  <c r="L1758" i="1" l="1"/>
  <c r="M1758" i="1" s="1"/>
  <c r="L1759" i="1" l="1"/>
  <c r="M1759" i="1" s="1"/>
  <c r="L1760" i="1" l="1"/>
  <c r="M1760" i="1" s="1"/>
  <c r="L1761" i="1" l="1"/>
  <c r="M1761" i="1" s="1"/>
  <c r="L1762" i="1" l="1"/>
  <c r="M1762" i="1" s="1"/>
  <c r="L1763" i="1" l="1"/>
  <c r="M1763" i="1" s="1"/>
  <c r="L1764" i="1" l="1"/>
  <c r="M1764" i="1" s="1"/>
  <c r="L1765" i="1" l="1"/>
  <c r="M1765" i="1" s="1"/>
  <c r="L1766" i="1" l="1"/>
  <c r="M1766" i="1" s="1"/>
  <c r="L1767" i="1" l="1"/>
  <c r="M1767" i="1" s="1"/>
  <c r="L1768" i="1" l="1"/>
  <c r="M1768" i="1" s="1"/>
  <c r="L1769" i="1" l="1"/>
  <c r="M1769" i="1" s="1"/>
  <c r="L1770" i="1" l="1"/>
  <c r="M1770" i="1" s="1"/>
  <c r="L1771" i="1" l="1"/>
  <c r="M1771" i="1" s="1"/>
  <c r="L1772" i="1" l="1"/>
  <c r="M1772" i="1" s="1"/>
  <c r="L1773" i="1" l="1"/>
  <c r="M1773" i="1" s="1"/>
  <c r="L1774" i="1" l="1"/>
  <c r="M1774" i="1" s="1"/>
  <c r="L1775" i="1" l="1"/>
  <c r="M1775" i="1" s="1"/>
  <c r="L1776" i="1" l="1"/>
  <c r="M1776" i="1" s="1"/>
  <c r="L1777" i="1" l="1"/>
  <c r="M1777" i="1" s="1"/>
  <c r="L1778" i="1" l="1"/>
  <c r="M1778" i="1" s="1"/>
  <c r="L1779" i="1" l="1"/>
  <c r="M1779" i="1" s="1"/>
  <c r="L1780" i="1" l="1"/>
  <c r="M1780" i="1" s="1"/>
  <c r="L1781" i="1" l="1"/>
  <c r="M1781" i="1" s="1"/>
  <c r="L1782" i="1" l="1"/>
  <c r="M1782" i="1" s="1"/>
  <c r="L1783" i="1" l="1"/>
  <c r="M1783" i="1" s="1"/>
  <c r="L1784" i="1" l="1"/>
  <c r="M1784" i="1" s="1"/>
  <c r="L1785" i="1" l="1"/>
  <c r="M1785" i="1" s="1"/>
  <c r="L1786" i="1" l="1"/>
  <c r="M1786" i="1" s="1"/>
  <c r="L1787" i="1" l="1"/>
  <c r="M1787" i="1" s="1"/>
  <c r="L1788" i="1" l="1"/>
  <c r="M1788" i="1" s="1"/>
  <c r="L1789" i="1" l="1"/>
  <c r="M1789" i="1" s="1"/>
  <c r="L1790" i="1" l="1"/>
  <c r="M1790" i="1" s="1"/>
  <c r="L1791" i="1" l="1"/>
  <c r="M1791" i="1" s="1"/>
  <c r="L1792" i="1" l="1"/>
  <c r="M1792" i="1" s="1"/>
  <c r="L1793" i="1" l="1"/>
  <c r="M1793" i="1" s="1"/>
  <c r="L1794" i="1" l="1"/>
  <c r="M1794" i="1" s="1"/>
  <c r="L1795" i="1" l="1"/>
  <c r="M1795" i="1" s="1"/>
  <c r="L1796" i="1" l="1"/>
  <c r="M1796" i="1" s="1"/>
  <c r="L1797" i="1" l="1"/>
  <c r="M1797" i="1" s="1"/>
  <c r="L1798" i="1" l="1"/>
  <c r="M1798" i="1" s="1"/>
  <c r="L1799" i="1" l="1"/>
  <c r="M1799" i="1" s="1"/>
  <c r="L1800" i="1" l="1"/>
  <c r="M1800" i="1" s="1"/>
  <c r="L1801" i="1" l="1"/>
  <c r="M1801" i="1" s="1"/>
  <c r="L1802" i="1" l="1"/>
  <c r="M1802" i="1" s="1"/>
  <c r="L1803" i="1" l="1"/>
  <c r="M1803" i="1" s="1"/>
  <c r="L1804" i="1" l="1"/>
  <c r="M1804" i="1" s="1"/>
  <c r="L1805" i="1" l="1"/>
  <c r="M1805" i="1" s="1"/>
  <c r="L1806" i="1" l="1"/>
  <c r="M1806" i="1" s="1"/>
  <c r="L1807" i="1" l="1"/>
  <c r="M1807" i="1" s="1"/>
  <c r="L1808" i="1" l="1"/>
  <c r="M1808" i="1" s="1"/>
  <c r="L1809" i="1" l="1"/>
  <c r="M1809" i="1" s="1"/>
  <c r="L1810" i="1" l="1"/>
  <c r="M1810" i="1" s="1"/>
  <c r="L1811" i="1" l="1"/>
  <c r="M1811" i="1" s="1"/>
  <c r="L1812" i="1" l="1"/>
  <c r="M1812" i="1" s="1"/>
  <c r="L1813" i="1" l="1"/>
  <c r="M1813" i="1" s="1"/>
  <c r="L1814" i="1" l="1"/>
  <c r="M1814" i="1" s="1"/>
  <c r="L1815" i="1" l="1"/>
  <c r="M1815" i="1" s="1"/>
  <c r="L1816" i="1" l="1"/>
  <c r="M1816" i="1" s="1"/>
  <c r="L1817" i="1" l="1"/>
  <c r="M1817" i="1" s="1"/>
  <c r="L1818" i="1" l="1"/>
  <c r="M1818" i="1" s="1"/>
  <c r="L1819" i="1" l="1"/>
  <c r="M1819" i="1" s="1"/>
  <c r="L1820" i="1" l="1"/>
  <c r="M1820" i="1" s="1"/>
  <c r="L1821" i="1" l="1"/>
  <c r="M1821" i="1" s="1"/>
  <c r="L1822" i="1" l="1"/>
  <c r="M1822" i="1" s="1"/>
  <c r="L1823" i="1" l="1"/>
  <c r="M1823" i="1" s="1"/>
  <c r="L1824" i="1" l="1"/>
  <c r="M1824" i="1" s="1"/>
  <c r="L1825" i="1" l="1"/>
  <c r="M1825" i="1" s="1"/>
  <c r="L1826" i="1" l="1"/>
  <c r="M1826" i="1" s="1"/>
  <c r="L1827" i="1" l="1"/>
  <c r="M1827" i="1" s="1"/>
  <c r="L1828" i="1" l="1"/>
  <c r="M1828" i="1" s="1"/>
  <c r="L1829" i="1" l="1"/>
  <c r="M1829" i="1" s="1"/>
  <c r="L1830" i="1" l="1"/>
  <c r="M1830" i="1" s="1"/>
  <c r="L1831" i="1" l="1"/>
  <c r="M1831" i="1" s="1"/>
  <c r="L1832" i="1" l="1"/>
  <c r="M1832" i="1" s="1"/>
  <c r="L1833" i="1" l="1"/>
  <c r="M1833" i="1" s="1"/>
  <c r="L1834" i="1" l="1"/>
  <c r="M1834" i="1" s="1"/>
  <c r="L1835" i="1" l="1"/>
  <c r="M1835" i="1" s="1"/>
  <c r="L1836" i="1" l="1"/>
  <c r="M1836" i="1" s="1"/>
  <c r="L1837" i="1" l="1"/>
  <c r="M1837" i="1" s="1"/>
  <c r="L1838" i="1" l="1"/>
  <c r="M1838" i="1" s="1"/>
  <c r="L1839" i="1" l="1"/>
  <c r="M1839" i="1" s="1"/>
  <c r="L1840" i="1" l="1"/>
  <c r="M1840" i="1" s="1"/>
  <c r="L1841" i="1" l="1"/>
  <c r="M1841" i="1" s="1"/>
  <c r="L1842" i="1" l="1"/>
  <c r="M1842" i="1" s="1"/>
  <c r="L1843" i="1" l="1"/>
  <c r="M1843" i="1" s="1"/>
  <c r="L1844" i="1" l="1"/>
  <c r="M1844" i="1" s="1"/>
  <c r="L1845" i="1" l="1"/>
  <c r="M1845" i="1" s="1"/>
  <c r="L1846" i="1" l="1"/>
  <c r="M1846" i="1" s="1"/>
  <c r="L1847" i="1" l="1"/>
  <c r="M1847" i="1" s="1"/>
  <c r="L1848" i="1" l="1"/>
  <c r="M1848" i="1" s="1"/>
  <c r="L1849" i="1" l="1"/>
  <c r="M1849" i="1" s="1"/>
  <c r="L1850" i="1" l="1"/>
  <c r="M1850" i="1" s="1"/>
  <c r="L1851" i="1" l="1"/>
  <c r="M1851" i="1" s="1"/>
  <c r="L1852" i="1" l="1"/>
  <c r="M1852" i="1" s="1"/>
  <c r="L1853" i="1" l="1"/>
  <c r="M1853" i="1" s="1"/>
  <c r="L1854" i="1" l="1"/>
  <c r="M1854" i="1" s="1"/>
  <c r="L1855" i="1" l="1"/>
  <c r="M1855" i="1" s="1"/>
  <c r="L1856" i="1" l="1"/>
  <c r="M1856" i="1" s="1"/>
  <c r="L1857" i="1" l="1"/>
  <c r="M1857" i="1" s="1"/>
  <c r="L1858" i="1" l="1"/>
  <c r="M1858" i="1" s="1"/>
  <c r="L1859" i="1" l="1"/>
  <c r="M1859" i="1" s="1"/>
  <c r="L1860" i="1" l="1"/>
  <c r="M1860" i="1" s="1"/>
  <c r="L1861" i="1" l="1"/>
  <c r="M1861" i="1" s="1"/>
  <c r="L1862" i="1" l="1"/>
  <c r="M1862" i="1" s="1"/>
  <c r="L1863" i="1" l="1"/>
  <c r="M1863" i="1" s="1"/>
  <c r="L1864" i="1" l="1"/>
  <c r="M1864" i="1" s="1"/>
  <c r="L1865" i="1" l="1"/>
  <c r="M1865" i="1" s="1"/>
  <c r="L1866" i="1" l="1"/>
  <c r="M1866" i="1" s="1"/>
  <c r="L1867" i="1" l="1"/>
  <c r="M1867" i="1" s="1"/>
  <c r="L1868" i="1" l="1"/>
  <c r="M1868" i="1" s="1"/>
  <c r="L1869" i="1" l="1"/>
  <c r="M1869" i="1" s="1"/>
  <c r="L1870" i="1" l="1"/>
  <c r="M1870" i="1" s="1"/>
  <c r="L1871" i="1" l="1"/>
  <c r="M1871" i="1" s="1"/>
  <c r="L1872" i="1" l="1"/>
  <c r="M1872" i="1" s="1"/>
  <c r="L1873" i="1" l="1"/>
  <c r="M1873" i="1" s="1"/>
  <c r="L1874" i="1" l="1"/>
  <c r="M1874" i="1" s="1"/>
  <c r="L1875" i="1" l="1"/>
  <c r="M1875" i="1" s="1"/>
  <c r="L1876" i="1" l="1"/>
  <c r="M1876" i="1" s="1"/>
  <c r="L1877" i="1" l="1"/>
  <c r="M1877" i="1" s="1"/>
  <c r="L1878" i="1" l="1"/>
  <c r="M1878" i="1" s="1"/>
  <c r="L1879" i="1" l="1"/>
  <c r="M1879" i="1" s="1"/>
  <c r="L1880" i="1" l="1"/>
  <c r="M1880" i="1" s="1"/>
  <c r="L1881" i="1" l="1"/>
  <c r="M1881" i="1" s="1"/>
  <c r="L1882" i="1" l="1"/>
  <c r="M1882" i="1" s="1"/>
  <c r="L1883" i="1" l="1"/>
  <c r="M1883" i="1" s="1"/>
  <c r="L1884" i="1" l="1"/>
  <c r="M1884" i="1" s="1"/>
  <c r="L1885" i="1" l="1"/>
  <c r="M1885" i="1" s="1"/>
  <c r="L1886" i="1" l="1"/>
  <c r="M1886" i="1" s="1"/>
  <c r="L1887" i="1" l="1"/>
  <c r="M1887" i="1" s="1"/>
  <c r="L1888" i="1" l="1"/>
  <c r="M1888" i="1" s="1"/>
  <c r="L1889" i="1" l="1"/>
  <c r="M1889" i="1" s="1"/>
  <c r="L1890" i="1" l="1"/>
  <c r="M1890" i="1" s="1"/>
  <c r="L1891" i="1" l="1"/>
  <c r="M1891" i="1" s="1"/>
  <c r="L1892" i="1" l="1"/>
  <c r="M1892" i="1" s="1"/>
  <c r="L1893" i="1" l="1"/>
  <c r="M1893" i="1" s="1"/>
  <c r="L1894" i="1" l="1"/>
  <c r="M1894" i="1" s="1"/>
  <c r="L1895" i="1" l="1"/>
  <c r="M1895" i="1" s="1"/>
  <c r="L1896" i="1" l="1"/>
  <c r="M1896" i="1" s="1"/>
  <c r="L1897" i="1" l="1"/>
  <c r="M1897" i="1" s="1"/>
  <c r="L1898" i="1" l="1"/>
  <c r="M1898" i="1" s="1"/>
  <c r="L1899" i="1" l="1"/>
  <c r="M1899" i="1" s="1"/>
  <c r="L1900" i="1" l="1"/>
  <c r="M1900" i="1" s="1"/>
  <c r="L1901" i="1" l="1"/>
  <c r="M1901" i="1" s="1"/>
  <c r="L1902" i="1" l="1"/>
  <c r="M1902" i="1" s="1"/>
  <c r="L1903" i="1" l="1"/>
  <c r="M1903" i="1" s="1"/>
  <c r="L1904" i="1" l="1"/>
  <c r="M1904" i="1" s="1"/>
  <c r="L1905" i="1" l="1"/>
  <c r="M1905" i="1" s="1"/>
  <c r="L1906" i="1" l="1"/>
  <c r="M1906" i="1" s="1"/>
  <c r="L1907" i="1" l="1"/>
  <c r="M1907" i="1" s="1"/>
  <c r="L1908" i="1" l="1"/>
  <c r="M1908" i="1" s="1"/>
  <c r="L1909" i="1" l="1"/>
  <c r="M1909" i="1" s="1"/>
  <c r="L1910" i="1" l="1"/>
  <c r="M1910" i="1" s="1"/>
  <c r="L1911" i="1" l="1"/>
  <c r="M1911" i="1" s="1"/>
  <c r="L1912" i="1" l="1"/>
  <c r="M1912" i="1" s="1"/>
  <c r="L1913" i="1" l="1"/>
  <c r="M1913" i="1" s="1"/>
  <c r="L1914" i="1" l="1"/>
  <c r="M1914" i="1" s="1"/>
  <c r="L1915" i="1" l="1"/>
  <c r="M1915" i="1" s="1"/>
  <c r="L1916" i="1" l="1"/>
  <c r="M1916" i="1" s="1"/>
  <c r="L1917" i="1" l="1"/>
  <c r="M1917" i="1" s="1"/>
  <c r="L1918" i="1" l="1"/>
  <c r="M1918" i="1" s="1"/>
  <c r="L1919" i="1" l="1"/>
  <c r="M1919" i="1" s="1"/>
  <c r="L1920" i="1" l="1"/>
  <c r="M1920" i="1" s="1"/>
  <c r="L1921" i="1" l="1"/>
  <c r="M1921" i="1" s="1"/>
  <c r="L1922" i="1" l="1"/>
  <c r="M1922" i="1" s="1"/>
  <c r="L1923" i="1" l="1"/>
  <c r="M1923" i="1" s="1"/>
  <c r="L1924" i="1" l="1"/>
  <c r="M1924" i="1" s="1"/>
  <c r="L1925" i="1" l="1"/>
  <c r="M1925" i="1" s="1"/>
  <c r="L1926" i="1" l="1"/>
  <c r="M1926" i="1" s="1"/>
  <c r="L1927" i="1" l="1"/>
  <c r="M1927" i="1" s="1"/>
  <c r="L1928" i="1" l="1"/>
  <c r="M1928" i="1" s="1"/>
  <c r="L1929" i="1" l="1"/>
  <c r="M1929" i="1" s="1"/>
  <c r="L1930" i="1" l="1"/>
  <c r="M1930" i="1" s="1"/>
  <c r="L1931" i="1" l="1"/>
  <c r="M1931" i="1" s="1"/>
  <c r="L1932" i="1" l="1"/>
  <c r="M1932" i="1" s="1"/>
  <c r="L1933" i="1" l="1"/>
  <c r="M1933" i="1" s="1"/>
  <c r="L1934" i="1" l="1"/>
  <c r="M1934" i="1" s="1"/>
  <c r="L1935" i="1" l="1"/>
  <c r="M1935" i="1" s="1"/>
  <c r="L1936" i="1" l="1"/>
  <c r="M1936" i="1" s="1"/>
  <c r="L1937" i="1" l="1"/>
  <c r="M1937" i="1" s="1"/>
  <c r="L1938" i="1" l="1"/>
  <c r="M1938" i="1" s="1"/>
  <c r="L1939" i="1" l="1"/>
  <c r="M1939" i="1" s="1"/>
  <c r="L1940" i="1" l="1"/>
  <c r="M1940" i="1" s="1"/>
  <c r="L1941" i="1" l="1"/>
  <c r="M1941" i="1" s="1"/>
  <c r="L1942" i="1" l="1"/>
  <c r="M1942" i="1" s="1"/>
  <c r="L1943" i="1" l="1"/>
  <c r="M1943" i="1" s="1"/>
  <c r="L1944" i="1" l="1"/>
  <c r="M1944" i="1" s="1"/>
  <c r="L1945" i="1" l="1"/>
  <c r="M1945" i="1" s="1"/>
  <c r="L1946" i="1" l="1"/>
  <c r="M1946" i="1" s="1"/>
  <c r="L1947" i="1" l="1"/>
  <c r="M1947" i="1" s="1"/>
  <c r="L1948" i="1" l="1"/>
  <c r="M1948" i="1" s="1"/>
  <c r="L1949" i="1" l="1"/>
  <c r="M1949" i="1" s="1"/>
  <c r="L1950" i="1" l="1"/>
  <c r="M1950" i="1" s="1"/>
  <c r="L1951" i="1" l="1"/>
  <c r="M1951" i="1" s="1"/>
  <c r="L1952" i="1" l="1"/>
  <c r="M1952" i="1" s="1"/>
  <c r="L1953" i="1" l="1"/>
  <c r="M1953" i="1" s="1"/>
  <c r="L1954" i="1" l="1"/>
  <c r="M1954" i="1" s="1"/>
  <c r="L1955" i="1" l="1"/>
  <c r="M1955" i="1" s="1"/>
  <c r="L1956" i="1" l="1"/>
  <c r="M1956" i="1" s="1"/>
  <c r="L1957" i="1" l="1"/>
  <c r="M1957" i="1" s="1"/>
  <c r="L1958" i="1" l="1"/>
  <c r="M1958" i="1" s="1"/>
  <c r="L1959" i="1" l="1"/>
  <c r="M1959" i="1" s="1"/>
  <c r="L1960" i="1" l="1"/>
  <c r="M1960" i="1" s="1"/>
  <c r="L1961" i="1" l="1"/>
  <c r="M1961" i="1" s="1"/>
  <c r="L1962" i="1" l="1"/>
  <c r="M1962" i="1" s="1"/>
  <c r="L1963" i="1" l="1"/>
  <c r="M1963" i="1" s="1"/>
  <c r="L1964" i="1" l="1"/>
  <c r="M1964" i="1" s="1"/>
  <c r="L1965" i="1" l="1"/>
  <c r="M1965" i="1" s="1"/>
  <c r="L1966" i="1" l="1"/>
  <c r="M1966" i="1" s="1"/>
  <c r="L1967" i="1" l="1"/>
  <c r="M1967" i="1" s="1"/>
  <c r="L1968" i="1" l="1"/>
  <c r="M1968" i="1" s="1"/>
  <c r="L1969" i="1" l="1"/>
  <c r="M1969" i="1" s="1"/>
  <c r="L1970" i="1" l="1"/>
  <c r="M1970" i="1" s="1"/>
  <c r="L1971" i="1" l="1"/>
  <c r="M1971" i="1" s="1"/>
  <c r="L1972" i="1" l="1"/>
  <c r="M1972" i="1" s="1"/>
  <c r="L1973" i="1" l="1"/>
  <c r="M1973" i="1" s="1"/>
  <c r="L1974" i="1" l="1"/>
  <c r="M1974" i="1" s="1"/>
  <c r="L1975" i="1" l="1"/>
  <c r="M1975" i="1" s="1"/>
  <c r="L1976" i="1" l="1"/>
  <c r="M1976" i="1" s="1"/>
  <c r="L1977" i="1" l="1"/>
  <c r="M1977" i="1" s="1"/>
  <c r="L1978" i="1" l="1"/>
  <c r="M1978" i="1" s="1"/>
  <c r="L1979" i="1" l="1"/>
  <c r="M1979" i="1" s="1"/>
  <c r="L1980" i="1" l="1"/>
  <c r="M1980" i="1" s="1"/>
  <c r="L1981" i="1" l="1"/>
  <c r="M1981" i="1" s="1"/>
  <c r="L1982" i="1" l="1"/>
  <c r="M1982" i="1" s="1"/>
  <c r="L1983" i="1" l="1"/>
  <c r="M1983" i="1" s="1"/>
  <c r="L1984" i="1" l="1"/>
  <c r="M1984" i="1" s="1"/>
  <c r="L1985" i="1" l="1"/>
  <c r="M1985" i="1" s="1"/>
  <c r="L1986" i="1" l="1"/>
  <c r="M1986" i="1" s="1"/>
  <c r="L1987" i="1" l="1"/>
  <c r="M1987" i="1" s="1"/>
  <c r="L1988" i="1" l="1"/>
  <c r="M1988" i="1" s="1"/>
  <c r="L1989" i="1" l="1"/>
  <c r="M1989" i="1" s="1"/>
  <c r="L1990" i="1" l="1"/>
  <c r="M1990" i="1" s="1"/>
  <c r="L1991" i="1" l="1"/>
  <c r="M1991" i="1" s="1"/>
  <c r="L1992" i="1" l="1"/>
  <c r="M1992" i="1" s="1"/>
  <c r="L1993" i="1" l="1"/>
  <c r="M1993" i="1" s="1"/>
  <c r="L1994" i="1" l="1"/>
  <c r="M1994" i="1" s="1"/>
  <c r="L1995" i="1" l="1"/>
  <c r="M1995" i="1" s="1"/>
  <c r="L1996" i="1" l="1"/>
  <c r="M1996" i="1" s="1"/>
  <c r="L1997" i="1" l="1"/>
  <c r="M1997" i="1" s="1"/>
  <c r="L1998" i="1" l="1"/>
  <c r="M1998" i="1" s="1"/>
  <c r="L1999" i="1" l="1"/>
  <c r="M1999" i="1" s="1"/>
  <c r="L2000" i="1" l="1"/>
  <c r="M2000" i="1" s="1"/>
  <c r="L2001" i="1" l="1"/>
  <c r="M2001" i="1" s="1"/>
  <c r="L2002" i="1" l="1"/>
  <c r="M2002" i="1" s="1"/>
  <c r="L2003" i="1" l="1"/>
  <c r="M2003" i="1" s="1"/>
  <c r="L2004" i="1" l="1"/>
  <c r="M2004" i="1" s="1"/>
  <c r="L2005" i="1" l="1"/>
  <c r="M2005" i="1" s="1"/>
  <c r="L2006" i="1" l="1"/>
  <c r="M2006" i="1" s="1"/>
  <c r="L2007" i="1" l="1"/>
  <c r="M2007" i="1" s="1"/>
  <c r="L2008" i="1" l="1"/>
  <c r="M2008" i="1" s="1"/>
  <c r="L2009" i="1" l="1"/>
  <c r="M2009" i="1" s="1"/>
  <c r="L2010" i="1" l="1"/>
  <c r="M2010" i="1" s="1"/>
  <c r="L2011" i="1" l="1"/>
  <c r="M2011" i="1" s="1"/>
  <c r="L2012" i="1" l="1"/>
  <c r="M2012" i="1" s="1"/>
  <c r="L2013" i="1" l="1"/>
  <c r="M2013" i="1" s="1"/>
  <c r="L2014" i="1" l="1"/>
  <c r="M2014" i="1" s="1"/>
  <c r="L2015" i="1" l="1"/>
  <c r="M2015" i="1" s="1"/>
  <c r="L2016" i="1" l="1"/>
  <c r="M2016" i="1" s="1"/>
  <c r="L2017" i="1" l="1"/>
  <c r="M2017" i="1" s="1"/>
  <c r="L2018" i="1" l="1"/>
  <c r="M2018" i="1" s="1"/>
  <c r="L2019" i="1" l="1"/>
  <c r="M2019" i="1" s="1"/>
  <c r="L2020" i="1" l="1"/>
  <c r="M2020" i="1" s="1"/>
  <c r="L2021" i="1" l="1"/>
  <c r="M2021" i="1" s="1"/>
  <c r="L2022" i="1" l="1"/>
  <c r="M2022" i="1" s="1"/>
  <c r="L2023" i="1" l="1"/>
  <c r="M2023" i="1" s="1"/>
  <c r="L2024" i="1" l="1"/>
  <c r="M2024" i="1" s="1"/>
  <c r="L2025" i="1" l="1"/>
  <c r="M2025" i="1" s="1"/>
  <c r="L2026" i="1" l="1"/>
  <c r="M2026" i="1" s="1"/>
  <c r="L2027" i="1" l="1"/>
  <c r="M2027" i="1" s="1"/>
  <c r="L2028" i="1" l="1"/>
  <c r="M2028" i="1" s="1"/>
  <c r="L2029" i="1" l="1"/>
  <c r="M2029" i="1" s="1"/>
  <c r="L2030" i="1" l="1"/>
  <c r="M2030" i="1" s="1"/>
  <c r="L2031" i="1" l="1"/>
  <c r="M2031" i="1" s="1"/>
  <c r="L2032" i="1" l="1"/>
  <c r="M2032" i="1" s="1"/>
  <c r="L2033" i="1" l="1"/>
  <c r="M2033" i="1" s="1"/>
  <c r="L2034" i="1" l="1"/>
  <c r="M2034" i="1" s="1"/>
  <c r="L2035" i="1" l="1"/>
  <c r="M2035" i="1" s="1"/>
  <c r="L2036" i="1" l="1"/>
  <c r="M2036" i="1" s="1"/>
  <c r="L2037" i="1" l="1"/>
  <c r="M2037" i="1" s="1"/>
  <c r="L2038" i="1" l="1"/>
  <c r="M2038" i="1" s="1"/>
  <c r="L2039" i="1" l="1"/>
  <c r="M2039" i="1" s="1"/>
  <c r="L2040" i="1" l="1"/>
  <c r="M2040" i="1" s="1"/>
  <c r="L2041" i="1" l="1"/>
  <c r="M2041" i="1" s="1"/>
  <c r="L2042" i="1" l="1"/>
  <c r="M2042" i="1" s="1"/>
  <c r="L2043" i="1" l="1"/>
  <c r="M2043" i="1" s="1"/>
  <c r="L2044" i="1" l="1"/>
  <c r="M2044" i="1" s="1"/>
  <c r="L2045" i="1" l="1"/>
  <c r="M2045" i="1" s="1"/>
  <c r="L2046" i="1" l="1"/>
  <c r="M2046" i="1" s="1"/>
  <c r="L2047" i="1" l="1"/>
  <c r="M2047" i="1" s="1"/>
  <c r="L2048" i="1" l="1"/>
  <c r="M2048" i="1" s="1"/>
  <c r="L2049" i="1" l="1"/>
  <c r="M2049" i="1" s="1"/>
  <c r="L2050" i="1" l="1"/>
  <c r="M2050" i="1" s="1"/>
  <c r="L2051" i="1" l="1"/>
  <c r="M2051" i="1" s="1"/>
  <c r="L2052" i="1" l="1"/>
  <c r="M2052" i="1" s="1"/>
  <c r="L2053" i="1" l="1"/>
  <c r="M2053" i="1" s="1"/>
  <c r="L2054" i="1" l="1"/>
  <c r="M2054" i="1" s="1"/>
  <c r="L2055" i="1" l="1"/>
  <c r="M2055" i="1" s="1"/>
  <c r="L2056" i="1" l="1"/>
  <c r="M2056" i="1" s="1"/>
  <c r="L2057" i="1" l="1"/>
  <c r="M2057" i="1" s="1"/>
  <c r="L2058" i="1" l="1"/>
  <c r="M2058" i="1" s="1"/>
  <c r="L2059" i="1" l="1"/>
  <c r="M2059" i="1" s="1"/>
  <c r="L2060" i="1" l="1"/>
  <c r="M2060" i="1" s="1"/>
  <c r="L2061" i="1" l="1"/>
  <c r="M2061" i="1" s="1"/>
  <c r="L2062" i="1" l="1"/>
  <c r="M2062" i="1" s="1"/>
  <c r="L2063" i="1" l="1"/>
  <c r="M2063" i="1" s="1"/>
  <c r="L2064" i="1" l="1"/>
  <c r="M2064" i="1" s="1"/>
  <c r="L2065" i="1" l="1"/>
  <c r="M2065" i="1" s="1"/>
  <c r="L2066" i="1" l="1"/>
  <c r="M2066" i="1" s="1"/>
  <c r="L2067" i="1" l="1"/>
  <c r="M2067" i="1" s="1"/>
  <c r="L2068" i="1" l="1"/>
  <c r="M2068" i="1" s="1"/>
  <c r="L2069" i="1" l="1"/>
  <c r="M2069" i="1" s="1"/>
  <c r="L2070" i="1" l="1"/>
  <c r="M2070" i="1" s="1"/>
  <c r="L2071" i="1" l="1"/>
  <c r="M2071" i="1" s="1"/>
  <c r="L2072" i="1" l="1"/>
  <c r="M2072" i="1" s="1"/>
  <c r="L2073" i="1" l="1"/>
  <c r="M2073" i="1" s="1"/>
  <c r="L2074" i="1" l="1"/>
  <c r="M2074" i="1" s="1"/>
  <c r="L2075" i="1" l="1"/>
  <c r="M2075" i="1" s="1"/>
  <c r="L2076" i="1" l="1"/>
  <c r="M2076" i="1" s="1"/>
  <c r="L2077" i="1" l="1"/>
  <c r="M2077" i="1" s="1"/>
  <c r="L2078" i="1" l="1"/>
  <c r="M2078" i="1" s="1"/>
  <c r="L2079" i="1" l="1"/>
  <c r="M2079" i="1" s="1"/>
  <c r="L2080" i="1" l="1"/>
  <c r="M2080" i="1" s="1"/>
  <c r="L2081" i="1" l="1"/>
  <c r="M2081" i="1" s="1"/>
  <c r="L2082" i="1" l="1"/>
  <c r="M2082" i="1" s="1"/>
  <c r="L2083" i="1" l="1"/>
  <c r="M2083" i="1" s="1"/>
  <c r="L2084" i="1" l="1"/>
  <c r="M2084" i="1" s="1"/>
  <c r="L2085" i="1" l="1"/>
  <c r="M2085" i="1" s="1"/>
  <c r="L2086" i="1" l="1"/>
  <c r="M2086" i="1" s="1"/>
  <c r="L2087" i="1" l="1"/>
  <c r="M2087" i="1" s="1"/>
  <c r="L2088" i="1" l="1"/>
  <c r="M2088" i="1" s="1"/>
  <c r="L2089" i="1" l="1"/>
  <c r="M2089" i="1" s="1"/>
  <c r="L2090" i="1" l="1"/>
  <c r="M2090" i="1" s="1"/>
  <c r="L2091" i="1" l="1"/>
  <c r="M2091" i="1" s="1"/>
  <c r="L2092" i="1" l="1"/>
  <c r="M2092" i="1" s="1"/>
  <c r="L2093" i="1" l="1"/>
  <c r="M2093" i="1" s="1"/>
  <c r="L2094" i="1" l="1"/>
  <c r="M2094" i="1" s="1"/>
  <c r="L2095" i="1" l="1"/>
  <c r="M2095" i="1" s="1"/>
  <c r="L2096" i="1" l="1"/>
  <c r="M2096" i="1" s="1"/>
  <c r="L2097" i="1" l="1"/>
  <c r="M2097" i="1" s="1"/>
  <c r="L2098" i="1" l="1"/>
  <c r="M2098" i="1" s="1"/>
  <c r="L2099" i="1" l="1"/>
  <c r="M2099" i="1" s="1"/>
  <c r="L2100" i="1" l="1"/>
  <c r="M2100" i="1" s="1"/>
  <c r="L2101" i="1" l="1"/>
  <c r="M2101" i="1" s="1"/>
  <c r="L2102" i="1" l="1"/>
  <c r="M2102" i="1" s="1"/>
  <c r="L2103" i="1" l="1"/>
  <c r="M2103" i="1" s="1"/>
  <c r="L2104" i="1" l="1"/>
  <c r="M2104" i="1" s="1"/>
  <c r="L2105" i="1" l="1"/>
  <c r="M2105" i="1" s="1"/>
  <c r="L2106" i="1" l="1"/>
  <c r="M2106" i="1" s="1"/>
  <c r="L2107" i="1" l="1"/>
  <c r="M2107" i="1" s="1"/>
  <c r="L2108" i="1" l="1"/>
  <c r="M2108" i="1" s="1"/>
  <c r="L2109" i="1" l="1"/>
  <c r="M2109" i="1" s="1"/>
  <c r="L2110" i="1" l="1"/>
  <c r="M2110" i="1" s="1"/>
  <c r="L2111" i="1" l="1"/>
  <c r="M2111" i="1" s="1"/>
  <c r="L2112" i="1" l="1"/>
  <c r="M2112" i="1" s="1"/>
  <c r="L2113" i="1" l="1"/>
  <c r="M2113" i="1" s="1"/>
  <c r="L2114" i="1" l="1"/>
  <c r="M2114" i="1" s="1"/>
  <c r="L2115" i="1" l="1"/>
  <c r="M2115" i="1" s="1"/>
  <c r="L2116" i="1" l="1"/>
  <c r="M2116" i="1" s="1"/>
  <c r="L2117" i="1" l="1"/>
  <c r="M2117" i="1" s="1"/>
  <c r="L2118" i="1" l="1"/>
  <c r="M2118" i="1" s="1"/>
  <c r="L2119" i="1" l="1"/>
  <c r="M2119" i="1" s="1"/>
  <c r="L2120" i="1" l="1"/>
  <c r="M2120" i="1" s="1"/>
  <c r="L2121" i="1" l="1"/>
  <c r="M2121" i="1" s="1"/>
  <c r="L2122" i="1" l="1"/>
  <c r="M2122" i="1" s="1"/>
  <c r="L2123" i="1" l="1"/>
  <c r="M2123" i="1" s="1"/>
  <c r="L2124" i="1" l="1"/>
  <c r="M2124" i="1" s="1"/>
  <c r="L2125" i="1" l="1"/>
  <c r="M2125" i="1" s="1"/>
  <c r="L2126" i="1" l="1"/>
  <c r="M2126" i="1" s="1"/>
  <c r="L2127" i="1" l="1"/>
  <c r="M2127" i="1" s="1"/>
  <c r="L2128" i="1" l="1"/>
  <c r="M2128" i="1" s="1"/>
  <c r="L2129" i="1" l="1"/>
  <c r="M2129" i="1" s="1"/>
  <c r="L2130" i="1" l="1"/>
  <c r="M2130" i="1" s="1"/>
  <c r="L2131" i="1" l="1"/>
  <c r="M2131" i="1" s="1"/>
  <c r="L2132" i="1" l="1"/>
  <c r="M2132" i="1" s="1"/>
  <c r="L2133" i="1" l="1"/>
  <c r="M2133" i="1" s="1"/>
  <c r="L2134" i="1" l="1"/>
  <c r="M2134" i="1" s="1"/>
  <c r="L2135" i="1" l="1"/>
  <c r="M2135" i="1" s="1"/>
  <c r="L2136" i="1" l="1"/>
  <c r="M2136" i="1" s="1"/>
  <c r="L2137" i="1" l="1"/>
  <c r="M2137" i="1" s="1"/>
  <c r="L2138" i="1" l="1"/>
  <c r="M2138" i="1" s="1"/>
  <c r="L2139" i="1" l="1"/>
  <c r="M2139" i="1" s="1"/>
  <c r="L2140" i="1" l="1"/>
  <c r="M2140" i="1" s="1"/>
  <c r="L2141" i="1" l="1"/>
  <c r="M2141" i="1" s="1"/>
  <c r="L2142" i="1" l="1"/>
  <c r="M2142" i="1" s="1"/>
  <c r="L2143" i="1" l="1"/>
  <c r="M2143" i="1" s="1"/>
  <c r="L2144" i="1" l="1"/>
  <c r="M2144" i="1" s="1"/>
  <c r="L2145" i="1" l="1"/>
  <c r="M2145" i="1" s="1"/>
  <c r="L2146" i="1" l="1"/>
  <c r="M2146" i="1" s="1"/>
  <c r="L2147" i="1" l="1"/>
  <c r="M2147" i="1" s="1"/>
  <c r="L2148" i="1" l="1"/>
  <c r="M2148" i="1" s="1"/>
  <c r="L2149" i="1" l="1"/>
  <c r="M2149" i="1" s="1"/>
  <c r="L2150" i="1" l="1"/>
  <c r="M2150" i="1" s="1"/>
  <c r="L2151" i="1" l="1"/>
  <c r="M2151" i="1" s="1"/>
  <c r="L2152" i="1" l="1"/>
  <c r="M2152" i="1" s="1"/>
  <c r="L2153" i="1" l="1"/>
  <c r="M2153" i="1" s="1"/>
  <c r="L2154" i="1" l="1"/>
  <c r="M2154" i="1" s="1"/>
  <c r="L2155" i="1" l="1"/>
  <c r="M2155" i="1" s="1"/>
  <c r="L2156" i="1" l="1"/>
  <c r="M2156" i="1" s="1"/>
  <c r="L2157" i="1" l="1"/>
  <c r="M2157" i="1" s="1"/>
  <c r="L2158" i="1" l="1"/>
  <c r="M2158" i="1" s="1"/>
  <c r="L2159" i="1" l="1"/>
  <c r="M2159" i="1" s="1"/>
  <c r="L2160" i="1" l="1"/>
  <c r="M2160" i="1" s="1"/>
  <c r="L2161" i="1" l="1"/>
  <c r="M2161" i="1" s="1"/>
  <c r="L2162" i="1" l="1"/>
  <c r="M2162" i="1" s="1"/>
  <c r="L2163" i="1" l="1"/>
  <c r="M2163" i="1" s="1"/>
  <c r="L2164" i="1" l="1"/>
  <c r="M2164" i="1" s="1"/>
  <c r="L2165" i="1" l="1"/>
  <c r="M2165" i="1" s="1"/>
  <c r="L2166" i="1" l="1"/>
  <c r="M2166" i="1" s="1"/>
  <c r="L2167" i="1" l="1"/>
  <c r="M2167" i="1" s="1"/>
  <c r="L2168" i="1" l="1"/>
  <c r="M2168" i="1" s="1"/>
  <c r="L2169" i="1" l="1"/>
  <c r="M2169" i="1" s="1"/>
  <c r="L2170" i="1" l="1"/>
  <c r="M2170" i="1" s="1"/>
  <c r="L2171" i="1" l="1"/>
  <c r="M2171" i="1" s="1"/>
  <c r="L2172" i="1" l="1"/>
  <c r="M2172" i="1" s="1"/>
  <c r="L2173" i="1" l="1"/>
  <c r="M2173" i="1" s="1"/>
  <c r="L2174" i="1" l="1"/>
  <c r="M2174" i="1" s="1"/>
  <c r="L2175" i="1" l="1"/>
  <c r="M2175" i="1" s="1"/>
  <c r="L2176" i="1" l="1"/>
  <c r="M2176" i="1" s="1"/>
  <c r="L2177" i="1" l="1"/>
  <c r="M2177" i="1" s="1"/>
  <c r="L2178" i="1" l="1"/>
  <c r="M2178" i="1" s="1"/>
  <c r="L2179" i="1" l="1"/>
  <c r="M2179" i="1" s="1"/>
  <c r="L2180" i="1" l="1"/>
  <c r="M2180" i="1" s="1"/>
  <c r="L2181" i="1" l="1"/>
  <c r="M2181" i="1" s="1"/>
  <c r="L2182" i="1" l="1"/>
  <c r="M2182" i="1" s="1"/>
  <c r="L2183" i="1" l="1"/>
  <c r="M2183" i="1" s="1"/>
  <c r="L2184" i="1" l="1"/>
  <c r="M2184" i="1" s="1"/>
  <c r="L2185" i="1" l="1"/>
  <c r="M2185" i="1" s="1"/>
  <c r="L2186" i="1" l="1"/>
  <c r="M2186" i="1" s="1"/>
  <c r="L2187" i="1" l="1"/>
  <c r="M2187" i="1" s="1"/>
  <c r="L2188" i="1" l="1"/>
  <c r="M2188" i="1" s="1"/>
  <c r="L2189" i="1" l="1"/>
  <c r="M2189" i="1" s="1"/>
  <c r="L2190" i="1" l="1"/>
  <c r="M2190" i="1" s="1"/>
  <c r="L2191" i="1" l="1"/>
  <c r="M2191" i="1" s="1"/>
  <c r="L2192" i="1" l="1"/>
  <c r="M2192" i="1" s="1"/>
  <c r="L2193" i="1" l="1"/>
  <c r="M2193" i="1" s="1"/>
  <c r="L2194" i="1" l="1"/>
  <c r="M2194" i="1" s="1"/>
  <c r="L2195" i="1" l="1"/>
  <c r="M2195" i="1" s="1"/>
  <c r="L2196" i="1" l="1"/>
  <c r="M2196" i="1" s="1"/>
  <c r="L2197" i="1" l="1"/>
  <c r="M2197" i="1" s="1"/>
  <c r="L2198" i="1" l="1"/>
  <c r="M2198" i="1" s="1"/>
  <c r="L2199" i="1" l="1"/>
  <c r="M2199" i="1" s="1"/>
  <c r="L2200" i="1" l="1"/>
  <c r="M2200" i="1" s="1"/>
  <c r="L2201" i="1" l="1"/>
  <c r="M2201" i="1" s="1"/>
  <c r="L2202" i="1" l="1"/>
  <c r="M2202" i="1" s="1"/>
  <c r="L2203" i="1" l="1"/>
  <c r="M2203" i="1" s="1"/>
  <c r="L2204" i="1" l="1"/>
  <c r="M2204" i="1" s="1"/>
  <c r="L2205" i="1" l="1"/>
  <c r="M2205" i="1" s="1"/>
  <c r="L2206" i="1" l="1"/>
  <c r="M2206" i="1" s="1"/>
  <c r="L2207" i="1" l="1"/>
  <c r="M2207" i="1" s="1"/>
  <c r="L2208" i="1" l="1"/>
  <c r="M2208" i="1" s="1"/>
  <c r="L2209" i="1" l="1"/>
  <c r="M2209" i="1" s="1"/>
  <c r="L2210" i="1" l="1"/>
  <c r="M2210" i="1" s="1"/>
  <c r="L2211" i="1" l="1"/>
  <c r="M2211" i="1" s="1"/>
  <c r="L2212" i="1" l="1"/>
  <c r="M2212" i="1" s="1"/>
  <c r="L2213" i="1" l="1"/>
  <c r="M2213" i="1" s="1"/>
  <c r="L2214" i="1" l="1"/>
  <c r="M2214" i="1" s="1"/>
  <c r="L2215" i="1" l="1"/>
  <c r="M2215" i="1" s="1"/>
  <c r="L2216" i="1" l="1"/>
  <c r="M2216" i="1" s="1"/>
  <c r="L2217" i="1" l="1"/>
  <c r="M2217" i="1" s="1"/>
  <c r="L2218" i="1" l="1"/>
  <c r="M2218" i="1" s="1"/>
  <c r="L2219" i="1" l="1"/>
  <c r="M2219" i="1" s="1"/>
  <c r="L2220" i="1" l="1"/>
  <c r="M2220" i="1" s="1"/>
  <c r="L2221" i="1" l="1"/>
  <c r="M2221" i="1" s="1"/>
  <c r="L2222" i="1" l="1"/>
  <c r="M2222" i="1" s="1"/>
  <c r="L2223" i="1" l="1"/>
  <c r="M2223" i="1" s="1"/>
  <c r="L2224" i="1" l="1"/>
  <c r="M2224" i="1" s="1"/>
  <c r="L2225" i="1" l="1"/>
  <c r="M2225" i="1" s="1"/>
  <c r="L2226" i="1" l="1"/>
  <c r="M2226" i="1" s="1"/>
  <c r="L2227" i="1" l="1"/>
  <c r="M2227" i="1" s="1"/>
  <c r="L2228" i="1" l="1"/>
  <c r="M2228" i="1" s="1"/>
  <c r="L2229" i="1" l="1"/>
  <c r="M2229" i="1" s="1"/>
  <c r="L2230" i="1" l="1"/>
  <c r="M2230" i="1" s="1"/>
  <c r="L2231" i="1" l="1"/>
  <c r="M2231" i="1" s="1"/>
  <c r="L2232" i="1" l="1"/>
  <c r="M2232" i="1" s="1"/>
  <c r="L2233" i="1" l="1"/>
  <c r="M2233" i="1" s="1"/>
  <c r="L2234" i="1" l="1"/>
  <c r="M2234" i="1" s="1"/>
  <c r="L2235" i="1" l="1"/>
  <c r="M2235" i="1" s="1"/>
  <c r="L2236" i="1" l="1"/>
  <c r="M2236" i="1" s="1"/>
  <c r="L2237" i="1" l="1"/>
  <c r="M2237" i="1" s="1"/>
  <c r="L2238" i="1" l="1"/>
  <c r="M2238" i="1" s="1"/>
  <c r="L2239" i="1" l="1"/>
  <c r="M2239" i="1" s="1"/>
  <c r="L2240" i="1" l="1"/>
  <c r="M2240" i="1" s="1"/>
  <c r="L2241" i="1" l="1"/>
  <c r="M2241" i="1" s="1"/>
  <c r="L2242" i="1" l="1"/>
  <c r="M2242" i="1" s="1"/>
  <c r="L2243" i="1" l="1"/>
  <c r="M2243" i="1" s="1"/>
  <c r="L2244" i="1" l="1"/>
  <c r="M2244" i="1" s="1"/>
  <c r="L2245" i="1" l="1"/>
  <c r="M2245" i="1" s="1"/>
  <c r="L2246" i="1" l="1"/>
  <c r="M2246" i="1" s="1"/>
  <c r="L2247" i="1" l="1"/>
  <c r="M2247" i="1" s="1"/>
  <c r="L2248" i="1" l="1"/>
  <c r="M2248" i="1" s="1"/>
  <c r="L2249" i="1" l="1"/>
  <c r="M2249" i="1" s="1"/>
  <c r="L2250" i="1" l="1"/>
  <c r="M2250" i="1" s="1"/>
  <c r="L2251" i="1" l="1"/>
  <c r="M2251" i="1" s="1"/>
  <c r="L2252" i="1" l="1"/>
  <c r="M2252" i="1" s="1"/>
  <c r="L2253" i="1" l="1"/>
  <c r="M2253" i="1" s="1"/>
  <c r="L2254" i="1" l="1"/>
  <c r="M2254" i="1" s="1"/>
  <c r="L2255" i="1" l="1"/>
  <c r="M2255" i="1" s="1"/>
  <c r="L2256" i="1" l="1"/>
  <c r="M2256" i="1" s="1"/>
  <c r="L2257" i="1" l="1"/>
  <c r="M2257" i="1" s="1"/>
  <c r="L2258" i="1" l="1"/>
  <c r="M2258" i="1" s="1"/>
  <c r="L2259" i="1" l="1"/>
  <c r="M2259" i="1" s="1"/>
  <c r="L2260" i="1" l="1"/>
  <c r="M2260" i="1" s="1"/>
  <c r="L2261" i="1" l="1"/>
  <c r="M2261" i="1" s="1"/>
  <c r="L2262" i="1" l="1"/>
  <c r="M2262" i="1" s="1"/>
  <c r="L2263" i="1" l="1"/>
  <c r="M2263" i="1" s="1"/>
  <c r="L2264" i="1" l="1"/>
  <c r="M2264" i="1" s="1"/>
  <c r="L2265" i="1" l="1"/>
  <c r="M2265" i="1" s="1"/>
  <c r="L2266" i="1" l="1"/>
  <c r="M2266" i="1" s="1"/>
  <c r="L2267" i="1" l="1"/>
  <c r="M2267" i="1" s="1"/>
  <c r="L2268" i="1" l="1"/>
  <c r="M2268" i="1" s="1"/>
  <c r="L2269" i="1" l="1"/>
  <c r="M2269" i="1" s="1"/>
  <c r="L2270" i="1" l="1"/>
  <c r="M2270" i="1" s="1"/>
  <c r="L2271" i="1" l="1"/>
  <c r="M2271" i="1" s="1"/>
  <c r="L2272" i="1" l="1"/>
  <c r="M2272" i="1" s="1"/>
  <c r="L2273" i="1" l="1"/>
  <c r="M2273" i="1" s="1"/>
  <c r="L2274" i="1" l="1"/>
  <c r="M2274" i="1" s="1"/>
  <c r="L2275" i="1" l="1"/>
  <c r="M2275" i="1" s="1"/>
  <c r="L2276" i="1" l="1"/>
  <c r="M2276" i="1" s="1"/>
  <c r="L2277" i="1" l="1"/>
  <c r="M2277" i="1" s="1"/>
  <c r="L2278" i="1" l="1"/>
  <c r="M2278" i="1" s="1"/>
  <c r="L2279" i="1" l="1"/>
  <c r="M2279" i="1" s="1"/>
  <c r="L2280" i="1" l="1"/>
  <c r="M2280" i="1" s="1"/>
  <c r="L2281" i="1" l="1"/>
  <c r="M2281" i="1" s="1"/>
  <c r="L2282" i="1" l="1"/>
  <c r="M2282" i="1" s="1"/>
  <c r="L2283" i="1" l="1"/>
  <c r="M2283" i="1" s="1"/>
  <c r="L2284" i="1" l="1"/>
  <c r="M2284" i="1" s="1"/>
  <c r="L2285" i="1" l="1"/>
  <c r="M2285" i="1" s="1"/>
  <c r="L2286" i="1" l="1"/>
  <c r="M2286" i="1" s="1"/>
  <c r="L2287" i="1" l="1"/>
  <c r="M2287" i="1" s="1"/>
  <c r="L2288" i="1" l="1"/>
  <c r="M2288" i="1" s="1"/>
  <c r="L2289" i="1" l="1"/>
  <c r="M2289" i="1" s="1"/>
  <c r="L2290" i="1" l="1"/>
  <c r="M2290" i="1" s="1"/>
  <c r="L2291" i="1" l="1"/>
  <c r="M2291" i="1" s="1"/>
  <c r="L2292" i="1" l="1"/>
  <c r="M2292" i="1" s="1"/>
  <c r="L2293" i="1" l="1"/>
  <c r="M2293" i="1" s="1"/>
  <c r="L2294" i="1" l="1"/>
  <c r="M2294" i="1" s="1"/>
  <c r="L2295" i="1" l="1"/>
  <c r="M2295" i="1" s="1"/>
  <c r="L2296" i="1" l="1"/>
  <c r="M2296" i="1" s="1"/>
  <c r="L2297" i="1" l="1"/>
  <c r="M2297" i="1" s="1"/>
  <c r="L2298" i="1" l="1"/>
  <c r="M2298" i="1" s="1"/>
  <c r="L2299" i="1" l="1"/>
  <c r="M2299" i="1" s="1"/>
  <c r="L2300" i="1" l="1"/>
  <c r="M2300" i="1" s="1"/>
  <c r="L2301" i="1" l="1"/>
  <c r="M2301" i="1" s="1"/>
  <c r="L2302" i="1" l="1"/>
  <c r="M2302" i="1" s="1"/>
  <c r="L2303" i="1" l="1"/>
  <c r="M2303" i="1" s="1"/>
  <c r="L2304" i="1" l="1"/>
  <c r="M2304" i="1" s="1"/>
  <c r="L2305" i="1" l="1"/>
  <c r="M2305" i="1" s="1"/>
  <c r="L2306" i="1" l="1"/>
  <c r="M2306" i="1" s="1"/>
  <c r="L2307" i="1" l="1"/>
  <c r="M2307" i="1" s="1"/>
  <c r="L2308" i="1" l="1"/>
  <c r="M2308" i="1" s="1"/>
  <c r="L2309" i="1" l="1"/>
  <c r="M2309" i="1" s="1"/>
  <c r="L2310" i="1" l="1"/>
  <c r="M2310" i="1" s="1"/>
  <c r="L2311" i="1" l="1"/>
  <c r="M2311" i="1" s="1"/>
  <c r="L2312" i="1" l="1"/>
  <c r="M2312" i="1" s="1"/>
  <c r="L2313" i="1" l="1"/>
  <c r="M2313" i="1" s="1"/>
  <c r="L2314" i="1" l="1"/>
  <c r="M2314" i="1" s="1"/>
  <c r="L2315" i="1" l="1"/>
  <c r="M2315" i="1" s="1"/>
  <c r="L2316" i="1" l="1"/>
  <c r="M2316" i="1" s="1"/>
  <c r="L2317" i="1" l="1"/>
  <c r="M2317" i="1" s="1"/>
  <c r="L2318" i="1" l="1"/>
  <c r="M2318" i="1" s="1"/>
  <c r="L2319" i="1" l="1"/>
  <c r="M2319" i="1" s="1"/>
  <c r="L2320" i="1" l="1"/>
  <c r="M2320" i="1" s="1"/>
  <c r="L2321" i="1" l="1"/>
  <c r="M2321" i="1" s="1"/>
  <c r="L2322" i="1" l="1"/>
  <c r="M2322" i="1" s="1"/>
  <c r="L2323" i="1" l="1"/>
  <c r="M2323" i="1" s="1"/>
  <c r="L2324" i="1" l="1"/>
  <c r="M2324" i="1" s="1"/>
  <c r="L2325" i="1" l="1"/>
  <c r="M2325" i="1" s="1"/>
  <c r="L2326" i="1" l="1"/>
  <c r="M2326" i="1" s="1"/>
  <c r="L2327" i="1" l="1"/>
  <c r="M2327" i="1" s="1"/>
  <c r="L2328" i="1" l="1"/>
  <c r="M2328" i="1" s="1"/>
  <c r="L2329" i="1" l="1"/>
  <c r="M2329" i="1" s="1"/>
  <c r="L2330" i="1" l="1"/>
  <c r="M2330" i="1" s="1"/>
  <c r="L2331" i="1" l="1"/>
  <c r="M2331" i="1" s="1"/>
  <c r="L2332" i="1" l="1"/>
  <c r="M2332" i="1" s="1"/>
  <c r="L2333" i="1" l="1"/>
  <c r="M2333" i="1" s="1"/>
  <c r="L2334" i="1" l="1"/>
  <c r="M2334" i="1" s="1"/>
  <c r="L2335" i="1" l="1"/>
  <c r="M2335" i="1" s="1"/>
  <c r="L2336" i="1" l="1"/>
  <c r="M2336" i="1" s="1"/>
  <c r="L2337" i="1" l="1"/>
  <c r="M2337" i="1" s="1"/>
  <c r="L2338" i="1" l="1"/>
  <c r="M2338" i="1" s="1"/>
  <c r="L2339" i="1" l="1"/>
  <c r="M2339" i="1" s="1"/>
  <c r="L2340" i="1" l="1"/>
  <c r="M2340" i="1" s="1"/>
  <c r="L2341" i="1" l="1"/>
  <c r="M2341" i="1" s="1"/>
  <c r="L2342" i="1" l="1"/>
  <c r="M2342" i="1" s="1"/>
  <c r="L2343" i="1" l="1"/>
  <c r="M2343" i="1" s="1"/>
  <c r="L2344" i="1" l="1"/>
  <c r="M2344" i="1" s="1"/>
  <c r="L2345" i="1" l="1"/>
  <c r="M2345" i="1" s="1"/>
  <c r="L2346" i="1" l="1"/>
  <c r="M2346" i="1" s="1"/>
  <c r="L2347" i="1" l="1"/>
  <c r="M2347" i="1" s="1"/>
  <c r="L2348" i="1" l="1"/>
  <c r="M2348" i="1" s="1"/>
  <c r="L2349" i="1" l="1"/>
  <c r="M2349" i="1" s="1"/>
  <c r="L2350" i="1" l="1"/>
  <c r="M2350" i="1" s="1"/>
  <c r="L2351" i="1" l="1"/>
  <c r="M2351" i="1" s="1"/>
  <c r="L2352" i="1" l="1"/>
  <c r="M2352" i="1" s="1"/>
  <c r="L2353" i="1" l="1"/>
  <c r="M2353" i="1" s="1"/>
  <c r="L2354" i="1" l="1"/>
  <c r="M2354" i="1" s="1"/>
  <c r="L2355" i="1" l="1"/>
  <c r="M2355" i="1" s="1"/>
  <c r="L2356" i="1" l="1"/>
  <c r="M2356" i="1" s="1"/>
  <c r="L2357" i="1" l="1"/>
  <c r="M2357" i="1" s="1"/>
  <c r="L2358" i="1" l="1"/>
  <c r="M2358" i="1" s="1"/>
  <c r="L2359" i="1" l="1"/>
  <c r="M2359" i="1" s="1"/>
  <c r="L2360" i="1" l="1"/>
  <c r="M2360" i="1" s="1"/>
  <c r="L2361" i="1" l="1"/>
  <c r="M2361" i="1" s="1"/>
  <c r="L2362" i="1" l="1"/>
  <c r="M2362" i="1" s="1"/>
  <c r="L2363" i="1" l="1"/>
  <c r="M2363" i="1" s="1"/>
  <c r="L2364" i="1" l="1"/>
  <c r="M2364" i="1" s="1"/>
  <c r="L2365" i="1" l="1"/>
  <c r="M2365" i="1" s="1"/>
  <c r="L2366" i="1" l="1"/>
  <c r="M2366" i="1" s="1"/>
  <c r="L2367" i="1" l="1"/>
  <c r="M2367" i="1" s="1"/>
  <c r="L2368" i="1" l="1"/>
  <c r="M2368" i="1" s="1"/>
  <c r="L2369" i="1" l="1"/>
  <c r="M2369" i="1" s="1"/>
  <c r="L2370" i="1" l="1"/>
  <c r="M2370" i="1" s="1"/>
  <c r="L2371" i="1" l="1"/>
  <c r="M2371" i="1" s="1"/>
  <c r="L2372" i="1" l="1"/>
  <c r="M2372" i="1" s="1"/>
  <c r="L2373" i="1" l="1"/>
  <c r="M2373" i="1" s="1"/>
  <c r="L2374" i="1" l="1"/>
  <c r="M2374" i="1" s="1"/>
  <c r="L2375" i="1" l="1"/>
  <c r="M2375" i="1" s="1"/>
  <c r="L2376" i="1" l="1"/>
  <c r="M2376" i="1" s="1"/>
  <c r="L2377" i="1" l="1"/>
  <c r="M2377" i="1" s="1"/>
  <c r="L2378" i="1" l="1"/>
  <c r="M2378" i="1" s="1"/>
  <c r="L2379" i="1" l="1"/>
  <c r="M2379" i="1" s="1"/>
  <c r="L2380" i="1" l="1"/>
  <c r="M2380" i="1" s="1"/>
  <c r="L2381" i="1" l="1"/>
  <c r="M2381" i="1" s="1"/>
  <c r="L2382" i="1" l="1"/>
  <c r="M2382" i="1" s="1"/>
  <c r="L2383" i="1" l="1"/>
  <c r="M2383" i="1" s="1"/>
  <c r="L2384" i="1" l="1"/>
  <c r="M2384" i="1" s="1"/>
  <c r="L2385" i="1" l="1"/>
  <c r="M2385" i="1" s="1"/>
  <c r="L2386" i="1" l="1"/>
  <c r="M2386" i="1" s="1"/>
  <c r="L2387" i="1" l="1"/>
  <c r="M2387" i="1" s="1"/>
  <c r="L2388" i="1" l="1"/>
  <c r="M2388" i="1" s="1"/>
  <c r="L2389" i="1" l="1"/>
  <c r="M2389" i="1" s="1"/>
  <c r="L2390" i="1" l="1"/>
  <c r="M2390" i="1" s="1"/>
  <c r="L2391" i="1" l="1"/>
  <c r="M2391" i="1" s="1"/>
  <c r="L2392" i="1" l="1"/>
  <c r="M2392" i="1" s="1"/>
  <c r="L2393" i="1" l="1"/>
  <c r="M2393" i="1" s="1"/>
  <c r="L2394" i="1" l="1"/>
  <c r="M2394" i="1" s="1"/>
  <c r="L2395" i="1" l="1"/>
  <c r="M2395" i="1" s="1"/>
  <c r="L2396" i="1" l="1"/>
  <c r="M2396" i="1" s="1"/>
  <c r="L2397" i="1" l="1"/>
  <c r="M2397" i="1" s="1"/>
  <c r="L2398" i="1" l="1"/>
  <c r="M2398" i="1" s="1"/>
  <c r="L2399" i="1" l="1"/>
  <c r="M2399" i="1" s="1"/>
  <c r="L2400" i="1" l="1"/>
  <c r="M2400" i="1" s="1"/>
  <c r="L2401" i="1" l="1"/>
  <c r="M2401" i="1" s="1"/>
  <c r="L2402" i="1" l="1"/>
  <c r="M2402" i="1" s="1"/>
  <c r="L2403" i="1" l="1"/>
  <c r="M2403" i="1" s="1"/>
  <c r="L2404" i="1" l="1"/>
  <c r="M2404" i="1" s="1"/>
  <c r="L2405" i="1" l="1"/>
  <c r="M2405" i="1" s="1"/>
  <c r="L2406" i="1" l="1"/>
  <c r="M2406" i="1" s="1"/>
  <c r="L2407" i="1" l="1"/>
  <c r="M2407" i="1" s="1"/>
  <c r="L2408" i="1" l="1"/>
  <c r="M2408" i="1" s="1"/>
  <c r="L2409" i="1" l="1"/>
  <c r="M2409" i="1" s="1"/>
  <c r="L2410" i="1" l="1"/>
  <c r="M2410" i="1" s="1"/>
  <c r="L2411" i="1" l="1"/>
  <c r="M2411" i="1" s="1"/>
  <c r="L2412" i="1" l="1"/>
  <c r="M2412" i="1" s="1"/>
  <c r="L2413" i="1" l="1"/>
  <c r="M2413" i="1" s="1"/>
  <c r="L2414" i="1" l="1"/>
  <c r="M2414" i="1" s="1"/>
  <c r="L2415" i="1" l="1"/>
  <c r="M2415" i="1" s="1"/>
  <c r="L2416" i="1" l="1"/>
  <c r="M2416" i="1" s="1"/>
  <c r="L2417" i="1" l="1"/>
  <c r="M2417" i="1" s="1"/>
  <c r="L2418" i="1" l="1"/>
  <c r="M2418" i="1" s="1"/>
  <c r="L2419" i="1" l="1"/>
  <c r="M2419" i="1" s="1"/>
  <c r="L2420" i="1" l="1"/>
  <c r="M2420" i="1" s="1"/>
  <c r="L2421" i="1" l="1"/>
  <c r="M2421" i="1" s="1"/>
  <c r="L2422" i="1" l="1"/>
  <c r="M2422" i="1" s="1"/>
  <c r="L2423" i="1" l="1"/>
  <c r="M2423" i="1" s="1"/>
  <c r="L2424" i="1" l="1"/>
  <c r="M2424" i="1" s="1"/>
  <c r="L2425" i="1" l="1"/>
  <c r="M2425" i="1" s="1"/>
  <c r="L2426" i="1" l="1"/>
  <c r="M2426" i="1" s="1"/>
  <c r="L2427" i="1" l="1"/>
  <c r="M2427" i="1" s="1"/>
  <c r="L2428" i="1" l="1"/>
  <c r="M2428" i="1" s="1"/>
  <c r="L2429" i="1" l="1"/>
  <c r="M2429" i="1" s="1"/>
  <c r="L2430" i="1" l="1"/>
  <c r="M2430" i="1" s="1"/>
  <c r="L2431" i="1" l="1"/>
  <c r="M2431" i="1" s="1"/>
  <c r="L2432" i="1" l="1"/>
  <c r="M2432" i="1" s="1"/>
  <c r="L2433" i="1" l="1"/>
  <c r="M2433" i="1" s="1"/>
  <c r="L2434" i="1" l="1"/>
  <c r="M2434" i="1" s="1"/>
  <c r="L2435" i="1" l="1"/>
  <c r="M2435" i="1" s="1"/>
  <c r="L2436" i="1" l="1"/>
  <c r="M2436" i="1" s="1"/>
  <c r="L2437" i="1" l="1"/>
  <c r="M2437" i="1" s="1"/>
  <c r="L2438" i="1" l="1"/>
  <c r="M2438" i="1" s="1"/>
  <c r="L2439" i="1" l="1"/>
  <c r="M2439" i="1" s="1"/>
  <c r="L2440" i="1" l="1"/>
  <c r="M2440" i="1" s="1"/>
  <c r="L2441" i="1" l="1"/>
  <c r="M2441" i="1" s="1"/>
  <c r="L2442" i="1" l="1"/>
  <c r="M2442" i="1" s="1"/>
  <c r="L2443" i="1" l="1"/>
  <c r="M2443" i="1" s="1"/>
  <c r="L2444" i="1" l="1"/>
  <c r="M2444" i="1" s="1"/>
  <c r="L2445" i="1" l="1"/>
  <c r="M2445" i="1" s="1"/>
  <c r="L2446" i="1" l="1"/>
  <c r="M2446" i="1" s="1"/>
  <c r="L2447" i="1" l="1"/>
  <c r="M2447" i="1" s="1"/>
  <c r="L2448" i="1" l="1"/>
  <c r="M2448" i="1" s="1"/>
  <c r="L2449" i="1" l="1"/>
  <c r="M2449" i="1" s="1"/>
  <c r="L2450" i="1" l="1"/>
  <c r="M2450" i="1" s="1"/>
  <c r="L2451" i="1" l="1"/>
  <c r="M2451" i="1" s="1"/>
  <c r="L2452" i="1" l="1"/>
  <c r="M2452" i="1" s="1"/>
  <c r="L2453" i="1" l="1"/>
  <c r="M2453" i="1" s="1"/>
  <c r="L2454" i="1" l="1"/>
  <c r="M2454" i="1" s="1"/>
  <c r="L2455" i="1" l="1"/>
  <c r="M2455" i="1" s="1"/>
  <c r="L2456" i="1" l="1"/>
  <c r="M2456" i="1" s="1"/>
  <c r="L2457" i="1" l="1"/>
  <c r="M2457" i="1" s="1"/>
  <c r="L2458" i="1" l="1"/>
  <c r="M2458" i="1" s="1"/>
  <c r="L2459" i="1" l="1"/>
  <c r="M2459" i="1" s="1"/>
  <c r="L2460" i="1" l="1"/>
  <c r="M2460" i="1" s="1"/>
  <c r="L2461" i="1" l="1"/>
  <c r="M2461" i="1" s="1"/>
  <c r="L2462" i="1" l="1"/>
  <c r="M2462" i="1" s="1"/>
  <c r="L2463" i="1" l="1"/>
  <c r="M2463" i="1" s="1"/>
  <c r="L2464" i="1" l="1"/>
  <c r="M2464" i="1" s="1"/>
  <c r="L2465" i="1" l="1"/>
  <c r="M2465" i="1" s="1"/>
  <c r="L2466" i="1" l="1"/>
  <c r="M2466" i="1" s="1"/>
  <c r="L2467" i="1" l="1"/>
  <c r="M2467" i="1" s="1"/>
  <c r="L2468" i="1" l="1"/>
  <c r="M2468" i="1" s="1"/>
  <c r="L2469" i="1" l="1"/>
  <c r="M2469" i="1" s="1"/>
  <c r="L2470" i="1" l="1"/>
  <c r="M2470" i="1" s="1"/>
  <c r="L2471" i="1" l="1"/>
  <c r="M2471" i="1" s="1"/>
  <c r="L2472" i="1" l="1"/>
  <c r="M2472" i="1" s="1"/>
  <c r="L2473" i="1" l="1"/>
  <c r="M2473" i="1" s="1"/>
  <c r="L2474" i="1" l="1"/>
  <c r="M2474" i="1" s="1"/>
  <c r="L2475" i="1" l="1"/>
  <c r="M2475" i="1" s="1"/>
  <c r="L2476" i="1" l="1"/>
  <c r="M2476" i="1" s="1"/>
  <c r="L2477" i="1" l="1"/>
  <c r="M2477" i="1" s="1"/>
  <c r="L2478" i="1" l="1"/>
  <c r="M2478" i="1" s="1"/>
  <c r="L2479" i="1" l="1"/>
  <c r="M2479" i="1" s="1"/>
  <c r="L2480" i="1" l="1"/>
  <c r="M2480" i="1" s="1"/>
  <c r="L2481" i="1" l="1"/>
  <c r="M2481" i="1" s="1"/>
  <c r="L2482" i="1" l="1"/>
  <c r="M2482" i="1" s="1"/>
  <c r="L2483" i="1" l="1"/>
  <c r="M2483" i="1" s="1"/>
  <c r="L2484" i="1" l="1"/>
  <c r="M2484" i="1" s="1"/>
  <c r="L2485" i="1" l="1"/>
  <c r="M2485" i="1" s="1"/>
  <c r="L2486" i="1" l="1"/>
  <c r="M2486" i="1" s="1"/>
  <c r="L2487" i="1" l="1"/>
  <c r="M2487" i="1" s="1"/>
  <c r="L2488" i="1" l="1"/>
  <c r="M2488" i="1" s="1"/>
  <c r="L2489" i="1" l="1"/>
  <c r="M2489" i="1" s="1"/>
  <c r="L2490" i="1" l="1"/>
  <c r="M2490" i="1" s="1"/>
  <c r="L2491" i="1" l="1"/>
  <c r="M2491" i="1" s="1"/>
  <c r="L2492" i="1" l="1"/>
  <c r="M2492" i="1" s="1"/>
  <c r="L2493" i="1" l="1"/>
  <c r="M2493" i="1" s="1"/>
  <c r="L2494" i="1" l="1"/>
  <c r="M2494" i="1" s="1"/>
  <c r="L2495" i="1" l="1"/>
  <c r="M2495" i="1" s="1"/>
  <c r="L2496" i="1" l="1"/>
  <c r="M2496" i="1" s="1"/>
  <c r="L2497" i="1" l="1"/>
  <c r="M2497" i="1" s="1"/>
  <c r="L2498" i="1" l="1"/>
  <c r="M2498" i="1" s="1"/>
  <c r="L2499" i="1" l="1"/>
  <c r="M2499" i="1" s="1"/>
  <c r="L2500" i="1" l="1"/>
  <c r="M2500" i="1" s="1"/>
  <c r="L2501" i="1" l="1"/>
  <c r="M2501" i="1" s="1"/>
  <c r="L2502" i="1" l="1"/>
  <c r="M2502" i="1" s="1"/>
  <c r="L2503" i="1" l="1"/>
  <c r="M2503" i="1" s="1"/>
  <c r="L2504" i="1" l="1"/>
  <c r="M2504" i="1" s="1"/>
  <c r="L2505" i="1" l="1"/>
  <c r="M2505" i="1" s="1"/>
  <c r="L2506" i="1" l="1"/>
  <c r="M2506" i="1" s="1"/>
  <c r="L2507" i="1" l="1"/>
  <c r="M2507" i="1" s="1"/>
  <c r="L2508" i="1" l="1"/>
  <c r="M2508" i="1" s="1"/>
  <c r="L2509" i="1" l="1"/>
  <c r="M2509" i="1" s="1"/>
  <c r="L2510" i="1" l="1"/>
  <c r="M2510" i="1" s="1"/>
  <c r="L2511" i="1" l="1"/>
  <c r="M2511" i="1" s="1"/>
  <c r="L2512" i="1" l="1"/>
  <c r="M2512" i="1" s="1"/>
  <c r="L2513" i="1" l="1"/>
  <c r="M2513" i="1" s="1"/>
  <c r="L2514" i="1" l="1"/>
  <c r="M2514" i="1" s="1"/>
  <c r="L2515" i="1" l="1"/>
  <c r="M2515" i="1" s="1"/>
  <c r="L2516" i="1" l="1"/>
  <c r="M2516" i="1" s="1"/>
  <c r="L2517" i="1" l="1"/>
  <c r="M2517" i="1" s="1"/>
  <c r="L2518" i="1" l="1"/>
  <c r="M2518" i="1" s="1"/>
  <c r="L2519" i="1" l="1"/>
  <c r="M2519" i="1" s="1"/>
  <c r="L2520" i="1" l="1"/>
  <c r="M2520" i="1" s="1"/>
  <c r="L2521" i="1" l="1"/>
  <c r="M2521" i="1" s="1"/>
  <c r="L2522" i="1" l="1"/>
  <c r="M2522" i="1" s="1"/>
  <c r="L2523" i="1" l="1"/>
  <c r="M2523" i="1" s="1"/>
  <c r="L2524" i="1" l="1"/>
  <c r="M2524" i="1" s="1"/>
  <c r="L2525" i="1" l="1"/>
  <c r="M2525" i="1" s="1"/>
  <c r="L2526" i="1" l="1"/>
  <c r="M2526" i="1" s="1"/>
  <c r="L2527" i="1" l="1"/>
  <c r="M2527" i="1" s="1"/>
  <c r="L2528" i="1" l="1"/>
  <c r="M2528" i="1" s="1"/>
  <c r="L2529" i="1" l="1"/>
  <c r="M2529" i="1" s="1"/>
  <c r="L2530" i="1" l="1"/>
  <c r="M2530" i="1" s="1"/>
  <c r="L2531" i="1" l="1"/>
  <c r="M2531" i="1" s="1"/>
  <c r="L2532" i="1" l="1"/>
  <c r="M2532" i="1" s="1"/>
  <c r="L2533" i="1" l="1"/>
  <c r="M2533" i="1" s="1"/>
  <c r="L2534" i="1" l="1"/>
  <c r="M2534" i="1" s="1"/>
  <c r="L2535" i="1" l="1"/>
  <c r="M2535" i="1" s="1"/>
  <c r="L2536" i="1" l="1"/>
  <c r="M2536" i="1" s="1"/>
  <c r="L2537" i="1" l="1"/>
  <c r="M2537" i="1" s="1"/>
  <c r="L2538" i="1" l="1"/>
  <c r="M2538" i="1" s="1"/>
  <c r="L2539" i="1" l="1"/>
  <c r="M2539" i="1" s="1"/>
  <c r="L2540" i="1" l="1"/>
  <c r="M2540" i="1" s="1"/>
  <c r="L2541" i="1" l="1"/>
  <c r="M2541" i="1" s="1"/>
  <c r="L2542" i="1" l="1"/>
  <c r="M2542" i="1" s="1"/>
  <c r="L2543" i="1" l="1"/>
  <c r="M2543" i="1" s="1"/>
  <c r="L2544" i="1" l="1"/>
  <c r="M2544" i="1" s="1"/>
  <c r="L2545" i="1" l="1"/>
  <c r="M2545" i="1" s="1"/>
  <c r="L2546" i="1" l="1"/>
  <c r="M2546" i="1" s="1"/>
  <c r="L2547" i="1" l="1"/>
  <c r="M2547" i="1" s="1"/>
  <c r="L2548" i="1" l="1"/>
  <c r="M2548" i="1" s="1"/>
  <c r="L2549" i="1" l="1"/>
  <c r="M2549" i="1" s="1"/>
  <c r="L2550" i="1" l="1"/>
  <c r="M2550" i="1" s="1"/>
  <c r="L2551" i="1" l="1"/>
  <c r="M2551" i="1" s="1"/>
  <c r="L2552" i="1" l="1"/>
  <c r="M2552" i="1" s="1"/>
  <c r="L2553" i="1" l="1"/>
  <c r="M2553" i="1" s="1"/>
  <c r="L2554" i="1" l="1"/>
  <c r="M2554" i="1" s="1"/>
  <c r="L2555" i="1" l="1"/>
  <c r="M2555" i="1" s="1"/>
  <c r="L2556" i="1" l="1"/>
  <c r="M2556" i="1" s="1"/>
  <c r="L2557" i="1" l="1"/>
  <c r="M2557" i="1" s="1"/>
  <c r="L2558" i="1" l="1"/>
  <c r="M2558" i="1" s="1"/>
  <c r="L2559" i="1" l="1"/>
  <c r="M2559" i="1" s="1"/>
  <c r="L2560" i="1" l="1"/>
  <c r="M2560" i="1" s="1"/>
  <c r="L2561" i="1" l="1"/>
  <c r="M2561" i="1" s="1"/>
  <c r="L2562" i="1" l="1"/>
  <c r="M2562" i="1" s="1"/>
  <c r="L2563" i="1" l="1"/>
  <c r="M2563" i="1" s="1"/>
  <c r="L2564" i="1" l="1"/>
  <c r="M2564" i="1" s="1"/>
  <c r="L2565" i="1" l="1"/>
  <c r="M2565" i="1" s="1"/>
  <c r="L2566" i="1" l="1"/>
  <c r="M2566" i="1" s="1"/>
  <c r="L2567" i="1" l="1"/>
  <c r="M2567" i="1" s="1"/>
  <c r="L2568" i="1" l="1"/>
  <c r="M2568" i="1" s="1"/>
  <c r="L2569" i="1" l="1"/>
  <c r="M2569" i="1" s="1"/>
  <c r="L2570" i="1" l="1"/>
  <c r="M2570" i="1" s="1"/>
  <c r="L2571" i="1" l="1"/>
  <c r="M2571" i="1" s="1"/>
  <c r="L2572" i="1" l="1"/>
  <c r="M2572" i="1" s="1"/>
  <c r="L2573" i="1" l="1"/>
  <c r="M2573" i="1" s="1"/>
  <c r="L2574" i="1" l="1"/>
  <c r="M2574" i="1" s="1"/>
  <c r="L2575" i="1" l="1"/>
  <c r="M2575" i="1" s="1"/>
  <c r="L2576" i="1" l="1"/>
  <c r="M2576" i="1" s="1"/>
  <c r="L2577" i="1" l="1"/>
  <c r="M2577" i="1" s="1"/>
  <c r="L2578" i="1" l="1"/>
  <c r="M2578" i="1" s="1"/>
  <c r="L2579" i="1" l="1"/>
  <c r="M2579" i="1" s="1"/>
  <c r="L2580" i="1" l="1"/>
  <c r="M2580" i="1" s="1"/>
  <c r="L2581" i="1" l="1"/>
  <c r="M2581" i="1" s="1"/>
  <c r="L2582" i="1" l="1"/>
  <c r="M2582" i="1" s="1"/>
  <c r="L2583" i="1" l="1"/>
  <c r="M2583" i="1" s="1"/>
  <c r="L2584" i="1" l="1"/>
  <c r="M2584" i="1" s="1"/>
  <c r="L2585" i="1" l="1"/>
  <c r="M2585" i="1" s="1"/>
  <c r="L2586" i="1" l="1"/>
  <c r="M2586" i="1" s="1"/>
  <c r="L2587" i="1" l="1"/>
  <c r="M2587" i="1" s="1"/>
  <c r="L2588" i="1" l="1"/>
  <c r="M2588" i="1" s="1"/>
  <c r="L2589" i="1" l="1"/>
  <c r="M2589" i="1" s="1"/>
  <c r="L2590" i="1" l="1"/>
  <c r="M2590" i="1" s="1"/>
  <c r="L2591" i="1" l="1"/>
  <c r="M2591" i="1" s="1"/>
  <c r="L2592" i="1" l="1"/>
  <c r="M2592" i="1" s="1"/>
  <c r="L2593" i="1" l="1"/>
  <c r="M2593" i="1" s="1"/>
  <c r="L2594" i="1" l="1"/>
  <c r="M2594" i="1" s="1"/>
  <c r="L2595" i="1" l="1"/>
  <c r="M2595" i="1" s="1"/>
  <c r="L2596" i="1" l="1"/>
  <c r="M2596" i="1" s="1"/>
  <c r="L2597" i="1" l="1"/>
  <c r="M2597" i="1" s="1"/>
  <c r="L2598" i="1" l="1"/>
  <c r="M2598" i="1" s="1"/>
  <c r="L2599" i="1" l="1"/>
  <c r="M2599" i="1" s="1"/>
  <c r="L2600" i="1" l="1"/>
  <c r="M2600" i="1" s="1"/>
  <c r="L2601" i="1" l="1"/>
  <c r="M2601" i="1" s="1"/>
  <c r="L2602" i="1" l="1"/>
  <c r="M2602" i="1" s="1"/>
  <c r="L2603" i="1" l="1"/>
  <c r="M2603" i="1" s="1"/>
  <c r="L2604" i="1" l="1"/>
  <c r="M2604" i="1" s="1"/>
  <c r="L2605" i="1" l="1"/>
  <c r="M2605" i="1" s="1"/>
  <c r="L2606" i="1" l="1"/>
  <c r="M2606" i="1" s="1"/>
  <c r="L2607" i="1" l="1"/>
  <c r="M2607" i="1" s="1"/>
  <c r="L2608" i="1" l="1"/>
  <c r="M2608" i="1" s="1"/>
  <c r="L2609" i="1" l="1"/>
  <c r="M2609" i="1" s="1"/>
  <c r="L2610" i="1" l="1"/>
  <c r="M2610" i="1" s="1"/>
  <c r="L2611" i="1" l="1"/>
  <c r="M2611" i="1" s="1"/>
  <c r="L2612" i="1" l="1"/>
  <c r="M2612" i="1" s="1"/>
  <c r="L2613" i="1" l="1"/>
  <c r="M2613" i="1" s="1"/>
  <c r="L2614" i="1" l="1"/>
  <c r="M2614" i="1" s="1"/>
  <c r="L2615" i="1" l="1"/>
  <c r="M2615" i="1" s="1"/>
  <c r="L2616" i="1" l="1"/>
  <c r="M2616" i="1" s="1"/>
  <c r="L2617" i="1" l="1"/>
  <c r="M2617" i="1" s="1"/>
  <c r="L2618" i="1" l="1"/>
  <c r="M2618" i="1" s="1"/>
  <c r="L2619" i="1" l="1"/>
  <c r="M2619" i="1" s="1"/>
  <c r="L2620" i="1" l="1"/>
  <c r="M2620" i="1" s="1"/>
  <c r="L2621" i="1" l="1"/>
  <c r="M2621" i="1" s="1"/>
  <c r="L2622" i="1" l="1"/>
  <c r="M2622" i="1" s="1"/>
  <c r="L2623" i="1" l="1"/>
  <c r="M2623" i="1" s="1"/>
  <c r="L2624" i="1" l="1"/>
  <c r="M2624" i="1" s="1"/>
  <c r="L2625" i="1" l="1"/>
  <c r="M2625" i="1" s="1"/>
  <c r="L2626" i="1" l="1"/>
  <c r="M2626" i="1" s="1"/>
  <c r="L2627" i="1" l="1"/>
  <c r="M2627" i="1" s="1"/>
  <c r="L2628" i="1" l="1"/>
  <c r="M2628" i="1" s="1"/>
  <c r="L2629" i="1" l="1"/>
  <c r="M2629" i="1" s="1"/>
  <c r="L2630" i="1" l="1"/>
  <c r="M2630" i="1" s="1"/>
  <c r="L2631" i="1" l="1"/>
  <c r="M2631" i="1" s="1"/>
  <c r="L2632" i="1" l="1"/>
  <c r="M2632" i="1" s="1"/>
  <c r="L2633" i="1" l="1"/>
  <c r="M2633" i="1" s="1"/>
  <c r="L2634" i="1" l="1"/>
  <c r="M2634" i="1" s="1"/>
  <c r="L2635" i="1" l="1"/>
  <c r="M2635" i="1" s="1"/>
  <c r="L2636" i="1" l="1"/>
  <c r="M2636" i="1" s="1"/>
  <c r="L2637" i="1" l="1"/>
  <c r="M2637" i="1" s="1"/>
  <c r="L2638" i="1" l="1"/>
  <c r="M2638" i="1" s="1"/>
  <c r="L2639" i="1" l="1"/>
  <c r="M2639" i="1" s="1"/>
  <c r="L2640" i="1" l="1"/>
  <c r="M2640" i="1" s="1"/>
  <c r="L2641" i="1" l="1"/>
  <c r="M2641" i="1" s="1"/>
  <c r="L2642" i="1" l="1"/>
  <c r="M2642" i="1" s="1"/>
  <c r="L2643" i="1" l="1"/>
  <c r="M2643" i="1" s="1"/>
  <c r="L2644" i="1" l="1"/>
  <c r="M2644" i="1" s="1"/>
  <c r="L2645" i="1" l="1"/>
  <c r="M2645" i="1" s="1"/>
  <c r="L2646" i="1" l="1"/>
  <c r="M2646" i="1" s="1"/>
  <c r="L2647" i="1" l="1"/>
  <c r="M2647" i="1" s="1"/>
  <c r="L2648" i="1" l="1"/>
  <c r="M2648" i="1" s="1"/>
  <c r="L2649" i="1" l="1"/>
  <c r="M2649" i="1" s="1"/>
  <c r="L2650" i="1" l="1"/>
  <c r="M2650" i="1" s="1"/>
  <c r="L2651" i="1" l="1"/>
  <c r="M2651" i="1" s="1"/>
  <c r="L2652" i="1" l="1"/>
  <c r="M2652" i="1" s="1"/>
  <c r="L2653" i="1" l="1"/>
  <c r="M2653" i="1" s="1"/>
  <c r="L2654" i="1" l="1"/>
  <c r="M2654" i="1" s="1"/>
  <c r="L2655" i="1" l="1"/>
  <c r="M2655" i="1" s="1"/>
  <c r="L2656" i="1" l="1"/>
  <c r="M2656" i="1" s="1"/>
  <c r="L2657" i="1" l="1"/>
  <c r="M2657" i="1" s="1"/>
  <c r="L2658" i="1" l="1"/>
  <c r="M2658" i="1" s="1"/>
  <c r="L2659" i="1" l="1"/>
  <c r="M2659" i="1" s="1"/>
  <c r="L2660" i="1" l="1"/>
  <c r="M2660" i="1" s="1"/>
  <c r="L2661" i="1" l="1"/>
  <c r="M2661" i="1" s="1"/>
  <c r="L2662" i="1" l="1"/>
  <c r="M2662" i="1" s="1"/>
  <c r="L2663" i="1" l="1"/>
  <c r="M2663" i="1" s="1"/>
  <c r="L2664" i="1" l="1"/>
  <c r="M2664" i="1" s="1"/>
  <c r="L2665" i="1" l="1"/>
  <c r="M2665" i="1" s="1"/>
  <c r="L2666" i="1" l="1"/>
  <c r="M2666" i="1" s="1"/>
  <c r="L2667" i="1" l="1"/>
  <c r="M2667" i="1" s="1"/>
  <c r="L2668" i="1" l="1"/>
  <c r="M2668" i="1" s="1"/>
  <c r="L2669" i="1" l="1"/>
  <c r="M2669" i="1" s="1"/>
  <c r="L2670" i="1" l="1"/>
  <c r="M2670" i="1" s="1"/>
  <c r="L2671" i="1" l="1"/>
  <c r="M2671" i="1" s="1"/>
  <c r="L2672" i="1" l="1"/>
  <c r="M2672" i="1" s="1"/>
  <c r="L2673" i="1" l="1"/>
  <c r="M2673" i="1" s="1"/>
  <c r="L2674" i="1" l="1"/>
  <c r="M2674" i="1" s="1"/>
  <c r="L2675" i="1" l="1"/>
  <c r="M2675" i="1" s="1"/>
  <c r="L2676" i="1" l="1"/>
  <c r="M2676" i="1" s="1"/>
  <c r="L2677" i="1" l="1"/>
  <c r="M2677" i="1" s="1"/>
  <c r="L2678" i="1" l="1"/>
  <c r="M2678" i="1" s="1"/>
  <c r="L2679" i="1" l="1"/>
  <c r="M2679" i="1" s="1"/>
  <c r="L2680" i="1" l="1"/>
  <c r="M2680" i="1" s="1"/>
  <c r="L2681" i="1" l="1"/>
  <c r="M2681" i="1" s="1"/>
  <c r="L2682" i="1" l="1"/>
  <c r="M2682" i="1" s="1"/>
  <c r="L2683" i="1" l="1"/>
  <c r="M2683" i="1" s="1"/>
  <c r="L2684" i="1" l="1"/>
  <c r="M2684" i="1" s="1"/>
  <c r="L2685" i="1" l="1"/>
  <c r="M2685" i="1" s="1"/>
  <c r="L2686" i="1" l="1"/>
  <c r="M2686" i="1" s="1"/>
  <c r="L2687" i="1" l="1"/>
  <c r="M2687" i="1" s="1"/>
  <c r="L2688" i="1" l="1"/>
  <c r="M2688" i="1" s="1"/>
  <c r="L2689" i="1" l="1"/>
  <c r="M2689" i="1" s="1"/>
  <c r="L2690" i="1" l="1"/>
  <c r="M2690" i="1" s="1"/>
  <c r="L2691" i="1" l="1"/>
  <c r="M2691" i="1" s="1"/>
  <c r="L2692" i="1" l="1"/>
  <c r="M2692" i="1" s="1"/>
  <c r="L2693" i="1" l="1"/>
  <c r="M2693" i="1" s="1"/>
  <c r="L2694" i="1" l="1"/>
  <c r="M2694" i="1" s="1"/>
  <c r="L2695" i="1" l="1"/>
  <c r="M2695" i="1" s="1"/>
  <c r="L2696" i="1" l="1"/>
  <c r="M2696" i="1" s="1"/>
  <c r="L2697" i="1" l="1"/>
  <c r="M2697" i="1" s="1"/>
  <c r="L2698" i="1" l="1"/>
  <c r="M2698" i="1" s="1"/>
  <c r="L2699" i="1" l="1"/>
  <c r="M2699" i="1" s="1"/>
  <c r="L2700" i="1" l="1"/>
  <c r="M2700" i="1" s="1"/>
  <c r="L2701" i="1" l="1"/>
  <c r="M2701" i="1" s="1"/>
  <c r="L2702" i="1" l="1"/>
  <c r="M2702" i="1" s="1"/>
  <c r="L2703" i="1" l="1"/>
  <c r="M2703" i="1" s="1"/>
  <c r="L2704" i="1" l="1"/>
  <c r="M2704" i="1" s="1"/>
  <c r="L2705" i="1" l="1"/>
  <c r="M2705" i="1" s="1"/>
  <c r="L2706" i="1" l="1"/>
  <c r="M2706" i="1" s="1"/>
  <c r="L2707" i="1" l="1"/>
  <c r="M2707" i="1" s="1"/>
  <c r="L2708" i="1" l="1"/>
  <c r="M2708" i="1" s="1"/>
  <c r="L2709" i="1" l="1"/>
  <c r="M2709" i="1" s="1"/>
  <c r="L2710" i="1" l="1"/>
  <c r="M2710" i="1" s="1"/>
  <c r="L2711" i="1" l="1"/>
  <c r="M2711" i="1" s="1"/>
  <c r="L2712" i="1" l="1"/>
  <c r="M2712" i="1" s="1"/>
  <c r="L2713" i="1" l="1"/>
  <c r="M2713" i="1" s="1"/>
  <c r="L2714" i="1" l="1"/>
  <c r="M2714" i="1" s="1"/>
  <c r="L2715" i="1" l="1"/>
  <c r="M2715" i="1" s="1"/>
  <c r="L2716" i="1" l="1"/>
  <c r="M2716" i="1" s="1"/>
  <c r="L2717" i="1" l="1"/>
  <c r="M2717" i="1" s="1"/>
  <c r="L2718" i="1" l="1"/>
  <c r="M2718" i="1" s="1"/>
  <c r="L2719" i="1" l="1"/>
  <c r="M2719" i="1" s="1"/>
  <c r="L2720" i="1" l="1"/>
  <c r="M2720" i="1" s="1"/>
  <c r="L2721" i="1" l="1"/>
  <c r="M2721" i="1" s="1"/>
  <c r="L2722" i="1" l="1"/>
  <c r="M2722" i="1" s="1"/>
  <c r="L2723" i="1" l="1"/>
  <c r="M2723" i="1" s="1"/>
  <c r="L2724" i="1" l="1"/>
  <c r="M2724" i="1" s="1"/>
  <c r="L2725" i="1" l="1"/>
  <c r="M2725" i="1" s="1"/>
  <c r="L2726" i="1" l="1"/>
  <c r="M2726" i="1" s="1"/>
  <c r="L2727" i="1" l="1"/>
  <c r="M2727" i="1" s="1"/>
  <c r="L2728" i="1" l="1"/>
  <c r="M2728" i="1" s="1"/>
  <c r="L2729" i="1" l="1"/>
  <c r="M2729" i="1" s="1"/>
  <c r="L2730" i="1" l="1"/>
  <c r="M2730" i="1" s="1"/>
  <c r="L2731" i="1" l="1"/>
  <c r="M2731" i="1" s="1"/>
  <c r="L2732" i="1" l="1"/>
  <c r="M2732" i="1" s="1"/>
  <c r="L2733" i="1" l="1"/>
  <c r="M2733" i="1" s="1"/>
  <c r="L2734" i="1" l="1"/>
  <c r="M2734" i="1" s="1"/>
  <c r="L2735" i="1" l="1"/>
  <c r="M2735" i="1" s="1"/>
  <c r="L2736" i="1" l="1"/>
  <c r="M2736" i="1" s="1"/>
  <c r="L2737" i="1" l="1"/>
  <c r="M2737" i="1" s="1"/>
  <c r="L2738" i="1" l="1"/>
  <c r="M2738" i="1" s="1"/>
  <c r="L2739" i="1" l="1"/>
  <c r="M2739" i="1" s="1"/>
  <c r="L2740" i="1" l="1"/>
  <c r="M2740" i="1" s="1"/>
  <c r="L2741" i="1" l="1"/>
  <c r="M2741" i="1" s="1"/>
  <c r="L2742" i="1" l="1"/>
  <c r="M2742" i="1" s="1"/>
  <c r="L2743" i="1" l="1"/>
  <c r="M2743" i="1" s="1"/>
  <c r="L2744" i="1" l="1"/>
  <c r="M2744" i="1" s="1"/>
  <c r="L2745" i="1" l="1"/>
  <c r="M2745" i="1" s="1"/>
  <c r="L2746" i="1" l="1"/>
  <c r="M2746" i="1" s="1"/>
  <c r="L2747" i="1" l="1"/>
  <c r="M2747" i="1" s="1"/>
  <c r="L2748" i="1" l="1"/>
  <c r="M2748" i="1" s="1"/>
  <c r="L2749" i="1" l="1"/>
  <c r="M2749" i="1" s="1"/>
  <c r="L2750" i="1" l="1"/>
  <c r="M2750" i="1" s="1"/>
  <c r="L2751" i="1" l="1"/>
  <c r="M2751" i="1" s="1"/>
  <c r="L2752" i="1" l="1"/>
  <c r="M2752" i="1" s="1"/>
  <c r="L2753" i="1" l="1"/>
  <c r="M2753" i="1" s="1"/>
  <c r="L2754" i="1" l="1"/>
  <c r="M2754" i="1" s="1"/>
  <c r="L2755" i="1" l="1"/>
  <c r="M2755" i="1" s="1"/>
  <c r="L2756" i="1" l="1"/>
  <c r="M2756" i="1" s="1"/>
  <c r="L2757" i="1" l="1"/>
  <c r="M2757" i="1" s="1"/>
  <c r="L2758" i="1" l="1"/>
  <c r="M2758" i="1" s="1"/>
  <c r="L2759" i="1" l="1"/>
  <c r="M2759" i="1" s="1"/>
  <c r="L2760" i="1" l="1"/>
  <c r="M2760" i="1" s="1"/>
  <c r="L2761" i="1" l="1"/>
  <c r="M2761" i="1" s="1"/>
  <c r="L2762" i="1" l="1"/>
  <c r="M2762" i="1" s="1"/>
  <c r="L2763" i="1" l="1"/>
  <c r="M2763" i="1" s="1"/>
  <c r="L2764" i="1" l="1"/>
  <c r="M2764" i="1" s="1"/>
  <c r="L2765" i="1" l="1"/>
  <c r="M2765" i="1" s="1"/>
  <c r="L2766" i="1" l="1"/>
  <c r="M2766" i="1" s="1"/>
  <c r="L2767" i="1" l="1"/>
  <c r="M2767" i="1" s="1"/>
  <c r="L2768" i="1" l="1"/>
  <c r="M2768" i="1" s="1"/>
  <c r="L2769" i="1" l="1"/>
  <c r="M2769" i="1" s="1"/>
  <c r="L2770" i="1" l="1"/>
  <c r="M2770" i="1" s="1"/>
  <c r="L2771" i="1" l="1"/>
  <c r="M2771" i="1" s="1"/>
  <c r="L2772" i="1" l="1"/>
  <c r="M2772" i="1" s="1"/>
  <c r="L2773" i="1" l="1"/>
  <c r="M2773" i="1" s="1"/>
  <c r="L2774" i="1" l="1"/>
  <c r="M2774" i="1" s="1"/>
  <c r="L2775" i="1" l="1"/>
  <c r="M2775" i="1" s="1"/>
  <c r="L2776" i="1" l="1"/>
  <c r="M2776" i="1" s="1"/>
  <c r="L2777" i="1" l="1"/>
  <c r="M2777" i="1" s="1"/>
  <c r="L2778" i="1" l="1"/>
  <c r="M2778" i="1" s="1"/>
  <c r="L2779" i="1" l="1"/>
  <c r="M2779" i="1" s="1"/>
  <c r="L2780" i="1" l="1"/>
  <c r="M2780" i="1" s="1"/>
  <c r="L2781" i="1" l="1"/>
  <c r="M2781" i="1" s="1"/>
  <c r="L2782" i="1" l="1"/>
  <c r="M2782" i="1" s="1"/>
  <c r="L2783" i="1" l="1"/>
  <c r="M2783" i="1" s="1"/>
  <c r="L2784" i="1" l="1"/>
  <c r="M2784" i="1" s="1"/>
  <c r="L2785" i="1" l="1"/>
  <c r="M2785" i="1" s="1"/>
  <c r="L2786" i="1" l="1"/>
  <c r="M2786" i="1" s="1"/>
  <c r="L2787" i="1" l="1"/>
  <c r="M2787" i="1" s="1"/>
  <c r="L2788" i="1" l="1"/>
  <c r="M2788" i="1" s="1"/>
  <c r="L2789" i="1" l="1"/>
  <c r="M2789" i="1" s="1"/>
  <c r="L2790" i="1" l="1"/>
  <c r="M2790" i="1" s="1"/>
  <c r="L2791" i="1" l="1"/>
  <c r="M2791" i="1" s="1"/>
  <c r="L2792" i="1" l="1"/>
  <c r="M2792" i="1" s="1"/>
  <c r="L2793" i="1" l="1"/>
  <c r="M2793" i="1" s="1"/>
  <c r="L2794" i="1" l="1"/>
  <c r="M2794" i="1" s="1"/>
  <c r="L2795" i="1" l="1"/>
  <c r="M2795" i="1" s="1"/>
  <c r="L2796" i="1" l="1"/>
  <c r="M2796" i="1" s="1"/>
  <c r="L2797" i="1" l="1"/>
  <c r="M2797" i="1" s="1"/>
  <c r="L2798" i="1" l="1"/>
  <c r="M2798" i="1" s="1"/>
  <c r="L2799" i="1" l="1"/>
  <c r="M2799" i="1" s="1"/>
  <c r="L2800" i="1" l="1"/>
  <c r="M2800" i="1" s="1"/>
  <c r="L2801" i="1" l="1"/>
  <c r="M2801" i="1" s="1"/>
  <c r="L2802" i="1" l="1"/>
  <c r="M2802" i="1" s="1"/>
  <c r="L2803" i="1" l="1"/>
  <c r="M2803" i="1" s="1"/>
  <c r="L2804" i="1" l="1"/>
  <c r="M2804" i="1" s="1"/>
  <c r="L2805" i="1" l="1"/>
  <c r="M2805" i="1" s="1"/>
  <c r="L2806" i="1" l="1"/>
  <c r="M2806" i="1" s="1"/>
  <c r="L2807" i="1" l="1"/>
  <c r="M2807" i="1" s="1"/>
  <c r="L2808" i="1" l="1"/>
  <c r="M2808" i="1" s="1"/>
  <c r="L2809" i="1" l="1"/>
  <c r="M2809" i="1" s="1"/>
  <c r="L2810" i="1" l="1"/>
  <c r="M2810" i="1" s="1"/>
  <c r="L2811" i="1" l="1"/>
  <c r="M2811" i="1" s="1"/>
  <c r="L2812" i="1" l="1"/>
  <c r="M2812" i="1" s="1"/>
  <c r="L2813" i="1" l="1"/>
  <c r="M2813" i="1" s="1"/>
  <c r="L2814" i="1" l="1"/>
  <c r="M2814" i="1" s="1"/>
  <c r="L2815" i="1" l="1"/>
  <c r="M2815" i="1" s="1"/>
  <c r="L2816" i="1" l="1"/>
  <c r="M2816" i="1" s="1"/>
  <c r="L2817" i="1" l="1"/>
  <c r="M2817" i="1" s="1"/>
  <c r="L2818" i="1" l="1"/>
  <c r="M2818" i="1" s="1"/>
  <c r="L2819" i="1" l="1"/>
  <c r="M2819" i="1" s="1"/>
  <c r="L2820" i="1" l="1"/>
  <c r="M2820" i="1" s="1"/>
  <c r="L2821" i="1" l="1"/>
  <c r="M2821" i="1" s="1"/>
  <c r="L2822" i="1" l="1"/>
  <c r="M2822" i="1" s="1"/>
  <c r="L2823" i="1" l="1"/>
  <c r="M2823" i="1" s="1"/>
  <c r="L2824" i="1" l="1"/>
  <c r="M2824" i="1" s="1"/>
  <c r="L2825" i="1" l="1"/>
  <c r="M2825" i="1" s="1"/>
  <c r="L2826" i="1" l="1"/>
  <c r="M2826" i="1" s="1"/>
  <c r="L2827" i="1" l="1"/>
  <c r="M2827" i="1" s="1"/>
  <c r="L2828" i="1" l="1"/>
  <c r="M2828" i="1" s="1"/>
  <c r="L2829" i="1" l="1"/>
  <c r="M2829" i="1" s="1"/>
  <c r="L2830" i="1" l="1"/>
  <c r="M2830" i="1" s="1"/>
  <c r="L2831" i="1" l="1"/>
  <c r="M2831" i="1" s="1"/>
  <c r="L2832" i="1" l="1"/>
  <c r="M2832" i="1" s="1"/>
  <c r="L2833" i="1" l="1"/>
  <c r="M2833" i="1" s="1"/>
  <c r="L2834" i="1" l="1"/>
  <c r="M2834" i="1" s="1"/>
  <c r="L2835" i="1" l="1"/>
  <c r="M2835" i="1" s="1"/>
  <c r="L2836" i="1" l="1"/>
  <c r="M2836" i="1" s="1"/>
  <c r="L2837" i="1" l="1"/>
  <c r="M2837" i="1" s="1"/>
  <c r="L2838" i="1" l="1"/>
  <c r="M2838" i="1" s="1"/>
  <c r="L2839" i="1" l="1"/>
  <c r="M2839" i="1" s="1"/>
  <c r="L2840" i="1" l="1"/>
  <c r="M2840" i="1" s="1"/>
  <c r="L2841" i="1" l="1"/>
  <c r="M2841" i="1" s="1"/>
  <c r="L2842" i="1" l="1"/>
  <c r="M2842" i="1" s="1"/>
  <c r="L2843" i="1" l="1"/>
  <c r="M2843" i="1" s="1"/>
  <c r="L2844" i="1" l="1"/>
  <c r="M2844" i="1" s="1"/>
  <c r="L2845" i="1" l="1"/>
  <c r="M2845" i="1" s="1"/>
  <c r="L2846" i="1" l="1"/>
  <c r="M2846" i="1" s="1"/>
  <c r="L2847" i="1" l="1"/>
  <c r="M2847" i="1" s="1"/>
  <c r="L2848" i="1" l="1"/>
  <c r="M2848" i="1" s="1"/>
  <c r="L2849" i="1" l="1"/>
  <c r="M2849" i="1" s="1"/>
  <c r="L2850" i="1" l="1"/>
  <c r="M2850" i="1" s="1"/>
  <c r="L2851" i="1" l="1"/>
  <c r="M2851" i="1" s="1"/>
  <c r="L2852" i="1" l="1"/>
  <c r="M2852" i="1" s="1"/>
  <c r="L2853" i="1" l="1"/>
  <c r="M2853" i="1" s="1"/>
  <c r="L2854" i="1" l="1"/>
  <c r="M2854" i="1" s="1"/>
  <c r="L2855" i="1" l="1"/>
  <c r="M2855" i="1" s="1"/>
  <c r="L2856" i="1" l="1"/>
  <c r="M2856" i="1" s="1"/>
  <c r="L2857" i="1" l="1"/>
  <c r="M2857" i="1" s="1"/>
  <c r="L2858" i="1" l="1"/>
  <c r="M2858" i="1" s="1"/>
  <c r="L2859" i="1" l="1"/>
  <c r="M2859" i="1" s="1"/>
  <c r="L2860" i="1" l="1"/>
  <c r="M2860" i="1" s="1"/>
  <c r="L2861" i="1" l="1"/>
  <c r="M2861" i="1" s="1"/>
  <c r="L2862" i="1" l="1"/>
  <c r="M2862" i="1" s="1"/>
  <c r="L2863" i="1" l="1"/>
  <c r="M2863" i="1" s="1"/>
  <c r="L2864" i="1" l="1"/>
  <c r="M2864" i="1" s="1"/>
  <c r="L2865" i="1" l="1"/>
  <c r="M2865" i="1" s="1"/>
  <c r="L2866" i="1" l="1"/>
  <c r="M2866" i="1" s="1"/>
  <c r="L2867" i="1" l="1"/>
  <c r="M2867" i="1" s="1"/>
  <c r="L2868" i="1" l="1"/>
  <c r="M2868" i="1" s="1"/>
  <c r="L2869" i="1" l="1"/>
  <c r="M2869" i="1" s="1"/>
  <c r="L2870" i="1" l="1"/>
  <c r="M2870" i="1" s="1"/>
  <c r="L2871" i="1" l="1"/>
  <c r="M2871" i="1" s="1"/>
  <c r="L2872" i="1" l="1"/>
  <c r="M2872" i="1" s="1"/>
  <c r="L2873" i="1" l="1"/>
  <c r="M2873" i="1" s="1"/>
  <c r="L2874" i="1" l="1"/>
  <c r="M2874" i="1" s="1"/>
  <c r="L2875" i="1" l="1"/>
  <c r="M2875" i="1" s="1"/>
  <c r="L2876" i="1" l="1"/>
  <c r="M2876" i="1" s="1"/>
  <c r="L2877" i="1" l="1"/>
  <c r="M2877" i="1" s="1"/>
  <c r="L2878" i="1" l="1"/>
  <c r="M2878" i="1" s="1"/>
  <c r="L2879" i="1" l="1"/>
  <c r="M2879" i="1" s="1"/>
  <c r="L2880" i="1" l="1"/>
  <c r="M2880" i="1" s="1"/>
  <c r="L2881" i="1" l="1"/>
  <c r="M2881" i="1" s="1"/>
  <c r="L2882" i="1" l="1"/>
  <c r="M2882" i="1" s="1"/>
  <c r="L2883" i="1" l="1"/>
  <c r="M2883" i="1" s="1"/>
  <c r="L2884" i="1" l="1"/>
  <c r="M2884" i="1" s="1"/>
  <c r="L2885" i="1" l="1"/>
  <c r="M2885" i="1" s="1"/>
  <c r="L2886" i="1" l="1"/>
  <c r="M2886" i="1" s="1"/>
  <c r="L2887" i="1" l="1"/>
  <c r="M2887" i="1" s="1"/>
  <c r="L2888" i="1" l="1"/>
  <c r="M2888" i="1" s="1"/>
  <c r="L2889" i="1" l="1"/>
  <c r="M2889" i="1" s="1"/>
  <c r="L2890" i="1" l="1"/>
  <c r="M2890" i="1" s="1"/>
  <c r="L2891" i="1" l="1"/>
  <c r="M2891" i="1" s="1"/>
  <c r="C2" i="2" l="1"/>
  <c r="G2891" i="1" l="1"/>
  <c r="H2891" i="1"/>
  <c r="O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3" i="1"/>
  <c r="P3" i="1"/>
  <c r="Q3" i="1" s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3" i="1"/>
  <c r="B16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N31" i="1" l="1"/>
  <c r="O31" i="1" s="1"/>
  <c r="N32" i="1" l="1"/>
  <c r="O32" i="1" s="1"/>
  <c r="N33" i="1" l="1"/>
  <c r="O33" i="1" s="1"/>
  <c r="N34" i="1" l="1"/>
  <c r="O34" i="1" s="1"/>
  <c r="N35" i="1" l="1"/>
  <c r="O35" i="1" s="1"/>
  <c r="N36" i="1" l="1"/>
  <c r="O36" i="1" s="1"/>
  <c r="N37" i="1" l="1"/>
  <c r="O37" i="1" s="1"/>
  <c r="N38" i="1" l="1"/>
  <c r="O38" i="1" s="1"/>
  <c r="N39" i="1" l="1"/>
  <c r="O39" i="1" s="1"/>
  <c r="N40" i="1" l="1"/>
  <c r="O40" i="1" s="1"/>
  <c r="N41" i="1" l="1"/>
  <c r="O41" i="1" s="1"/>
  <c r="N42" i="1" l="1"/>
  <c r="O42" i="1" s="1"/>
  <c r="N43" i="1" l="1"/>
  <c r="O43" i="1" s="1"/>
  <c r="N44" i="1" l="1"/>
  <c r="O44" i="1" s="1"/>
  <c r="N45" i="1" l="1"/>
  <c r="O45" i="1" s="1"/>
  <c r="N46" i="1" l="1"/>
  <c r="O46" i="1" s="1"/>
  <c r="N47" i="1" l="1"/>
  <c r="O47" i="1" s="1"/>
  <c r="N48" i="1" l="1"/>
  <c r="O48" i="1" s="1"/>
  <c r="N49" i="1" l="1"/>
  <c r="O49" i="1" s="1"/>
  <c r="N50" i="1" l="1"/>
  <c r="O50" i="1" s="1"/>
  <c r="N51" i="1" l="1"/>
  <c r="O51" i="1" s="1"/>
  <c r="N52" i="1" l="1"/>
  <c r="O52" i="1" s="1"/>
  <c r="N53" i="1" l="1"/>
  <c r="O53" i="1" s="1"/>
  <c r="N54" i="1" l="1"/>
  <c r="O54" i="1" s="1"/>
  <c r="N55" i="1" l="1"/>
  <c r="O55" i="1" s="1"/>
  <c r="N56" i="1" l="1"/>
  <c r="O56" i="1" s="1"/>
  <c r="N57" i="1" l="1"/>
  <c r="O57" i="1" s="1"/>
  <c r="N58" i="1" l="1"/>
  <c r="O58" i="1" s="1"/>
  <c r="N59" i="1" l="1"/>
  <c r="O59" i="1" s="1"/>
  <c r="N60" i="1" l="1"/>
  <c r="O60" i="1" s="1"/>
  <c r="N61" i="1" l="1"/>
  <c r="O61" i="1" s="1"/>
  <c r="N62" i="1" l="1"/>
  <c r="O62" i="1" s="1"/>
  <c r="N63" i="1" l="1"/>
  <c r="O63" i="1" s="1"/>
  <c r="N64" i="1" l="1"/>
  <c r="O64" i="1" s="1"/>
  <c r="N65" i="1" l="1"/>
  <c r="O65" i="1" s="1"/>
  <c r="N66" i="1" l="1"/>
  <c r="O66" i="1" s="1"/>
  <c r="N67" i="1" l="1"/>
  <c r="O67" i="1" s="1"/>
  <c r="N68" i="1" l="1"/>
  <c r="O68" i="1" s="1"/>
  <c r="N69" i="1" l="1"/>
  <c r="O69" i="1" s="1"/>
  <c r="N70" i="1" l="1"/>
  <c r="O70" i="1" s="1"/>
  <c r="N71" i="1" l="1"/>
  <c r="O71" i="1" s="1"/>
  <c r="N72" i="1" l="1"/>
  <c r="O72" i="1" s="1"/>
  <c r="N73" i="1" l="1"/>
  <c r="O73" i="1" s="1"/>
  <c r="N74" i="1" l="1"/>
  <c r="O74" i="1" s="1"/>
  <c r="N75" i="1" l="1"/>
  <c r="O75" i="1" s="1"/>
  <c r="N76" i="1" l="1"/>
  <c r="O76" i="1" s="1"/>
  <c r="N77" i="1" l="1"/>
  <c r="O77" i="1" s="1"/>
  <c r="N78" i="1" l="1"/>
  <c r="O78" i="1" s="1"/>
  <c r="N79" i="1" l="1"/>
  <c r="O79" i="1" s="1"/>
  <c r="N80" i="1" l="1"/>
  <c r="O80" i="1" s="1"/>
  <c r="N81" i="1" l="1"/>
  <c r="O81" i="1" s="1"/>
  <c r="N82" i="1" l="1"/>
  <c r="O82" i="1" s="1"/>
  <c r="N83" i="1" l="1"/>
  <c r="O83" i="1" s="1"/>
  <c r="N84" i="1" l="1"/>
  <c r="O84" i="1" s="1"/>
  <c r="N85" i="1" l="1"/>
  <c r="O85" i="1" s="1"/>
  <c r="N86" i="1" l="1"/>
  <c r="O86" i="1" s="1"/>
  <c r="N87" i="1" l="1"/>
  <c r="O87" i="1" s="1"/>
  <c r="N88" i="1" l="1"/>
  <c r="O88" i="1" s="1"/>
  <c r="N89" i="1" l="1"/>
  <c r="O89" i="1" s="1"/>
  <c r="N90" i="1" l="1"/>
  <c r="O90" i="1" s="1"/>
  <c r="N91" i="1" l="1"/>
  <c r="O91" i="1" s="1"/>
  <c r="N92" i="1" l="1"/>
  <c r="O92" i="1" s="1"/>
  <c r="N93" i="1" l="1"/>
  <c r="O93" i="1" s="1"/>
  <c r="N94" i="1" l="1"/>
  <c r="O94" i="1" s="1"/>
  <c r="N95" i="1" l="1"/>
  <c r="O95" i="1" s="1"/>
  <c r="N96" i="1" l="1"/>
  <c r="O96" i="1" s="1"/>
  <c r="N97" i="1" l="1"/>
  <c r="O97" i="1" s="1"/>
  <c r="N98" i="1" l="1"/>
  <c r="O98" i="1" s="1"/>
  <c r="N99" i="1" l="1"/>
  <c r="O99" i="1" s="1"/>
  <c r="N100" i="1" l="1"/>
  <c r="O100" i="1" s="1"/>
  <c r="N101" i="1" l="1"/>
  <c r="O101" i="1" s="1"/>
  <c r="N102" i="1" l="1"/>
  <c r="O102" i="1" s="1"/>
  <c r="N103" i="1" l="1"/>
  <c r="O103" i="1" s="1"/>
  <c r="N104" i="1" l="1"/>
  <c r="O104" i="1" s="1"/>
  <c r="N105" i="1" l="1"/>
  <c r="O105" i="1" s="1"/>
  <c r="N106" i="1" l="1"/>
  <c r="O106" i="1" s="1"/>
  <c r="N107" i="1" l="1"/>
  <c r="O107" i="1" s="1"/>
  <c r="N108" i="1" l="1"/>
  <c r="O108" i="1" s="1"/>
  <c r="N109" i="1" l="1"/>
  <c r="O109" i="1" s="1"/>
  <c r="N110" i="1" l="1"/>
  <c r="O110" i="1" s="1"/>
  <c r="N111" i="1" l="1"/>
  <c r="O111" i="1" s="1"/>
  <c r="N112" i="1" l="1"/>
  <c r="O112" i="1" s="1"/>
  <c r="N113" i="1" l="1"/>
  <c r="O113" i="1" s="1"/>
  <c r="N114" i="1" l="1"/>
  <c r="O114" i="1" s="1"/>
  <c r="N115" i="1" l="1"/>
  <c r="O115" i="1" s="1"/>
  <c r="N116" i="1" l="1"/>
  <c r="O116" i="1" s="1"/>
  <c r="N117" i="1" l="1"/>
  <c r="O117" i="1" s="1"/>
  <c r="N118" i="1" l="1"/>
  <c r="O118" i="1" s="1"/>
  <c r="N119" i="1" l="1"/>
  <c r="O119" i="1" s="1"/>
  <c r="N120" i="1" l="1"/>
  <c r="O120" i="1" s="1"/>
  <c r="N121" i="1" l="1"/>
  <c r="O121" i="1" s="1"/>
  <c r="N122" i="1" l="1"/>
  <c r="O122" i="1" s="1"/>
  <c r="N123" i="1" l="1"/>
  <c r="O123" i="1" s="1"/>
  <c r="N124" i="1" l="1"/>
  <c r="O124" i="1" s="1"/>
  <c r="N125" i="1" l="1"/>
  <c r="O125" i="1" s="1"/>
  <c r="N126" i="1" l="1"/>
  <c r="O126" i="1" s="1"/>
  <c r="N127" i="1" l="1"/>
  <c r="O127" i="1" s="1"/>
  <c r="N128" i="1" l="1"/>
  <c r="O128" i="1" s="1"/>
  <c r="N129" i="1" l="1"/>
  <c r="O129" i="1" s="1"/>
  <c r="N130" i="1" l="1"/>
  <c r="O130" i="1" s="1"/>
  <c r="N131" i="1" l="1"/>
  <c r="O131" i="1" s="1"/>
  <c r="N132" i="1" l="1"/>
  <c r="O132" i="1" s="1"/>
  <c r="N133" i="1" l="1"/>
  <c r="O133" i="1" s="1"/>
  <c r="N134" i="1" l="1"/>
  <c r="O134" i="1" s="1"/>
  <c r="N135" i="1" l="1"/>
  <c r="O135" i="1" s="1"/>
  <c r="N136" i="1" l="1"/>
  <c r="O136" i="1" s="1"/>
  <c r="N137" i="1" l="1"/>
  <c r="O137" i="1" s="1"/>
  <c r="N138" i="1" l="1"/>
  <c r="O138" i="1" s="1"/>
  <c r="N139" i="1" l="1"/>
  <c r="O139" i="1" s="1"/>
  <c r="N140" i="1" l="1"/>
  <c r="O140" i="1" s="1"/>
  <c r="N141" i="1" l="1"/>
  <c r="O141" i="1" s="1"/>
  <c r="N142" i="1" l="1"/>
  <c r="O142" i="1" s="1"/>
  <c r="N143" i="1" l="1"/>
  <c r="O143" i="1" s="1"/>
  <c r="N144" i="1" l="1"/>
  <c r="O144" i="1" s="1"/>
  <c r="N145" i="1" l="1"/>
  <c r="O145" i="1" s="1"/>
  <c r="N146" i="1" l="1"/>
  <c r="O146" i="1" s="1"/>
  <c r="N147" i="1" l="1"/>
  <c r="O147" i="1" s="1"/>
  <c r="N148" i="1" l="1"/>
  <c r="O148" i="1" s="1"/>
  <c r="N149" i="1" l="1"/>
  <c r="O149" i="1" s="1"/>
  <c r="N150" i="1" l="1"/>
  <c r="O150" i="1" s="1"/>
  <c r="N151" i="1" l="1"/>
  <c r="O151" i="1" s="1"/>
  <c r="N152" i="1" l="1"/>
  <c r="O152" i="1" s="1"/>
  <c r="N153" i="1" l="1"/>
  <c r="O153" i="1" s="1"/>
  <c r="N154" i="1" l="1"/>
  <c r="O154" i="1" s="1"/>
  <c r="N155" i="1" l="1"/>
  <c r="O155" i="1" s="1"/>
  <c r="N156" i="1" l="1"/>
  <c r="O156" i="1" s="1"/>
  <c r="N157" i="1" l="1"/>
  <c r="O157" i="1" s="1"/>
  <c r="N158" i="1" l="1"/>
  <c r="O158" i="1" s="1"/>
  <c r="N159" i="1" l="1"/>
  <c r="O159" i="1" s="1"/>
  <c r="N160" i="1" l="1"/>
  <c r="O160" i="1" s="1"/>
  <c r="N161" i="1" l="1"/>
  <c r="O161" i="1" s="1"/>
  <c r="N162" i="1" l="1"/>
  <c r="O162" i="1" s="1"/>
  <c r="N163" i="1" l="1"/>
  <c r="O163" i="1" s="1"/>
  <c r="N164" i="1" l="1"/>
  <c r="O164" i="1" s="1"/>
  <c r="N165" i="1" l="1"/>
  <c r="O165" i="1" s="1"/>
  <c r="N166" i="1" l="1"/>
  <c r="O166" i="1" s="1"/>
  <c r="N167" i="1" l="1"/>
  <c r="O167" i="1" s="1"/>
  <c r="N168" i="1" l="1"/>
  <c r="O168" i="1" s="1"/>
  <c r="N169" i="1" l="1"/>
  <c r="O169" i="1" s="1"/>
  <c r="N170" i="1" l="1"/>
  <c r="O170" i="1" s="1"/>
  <c r="N171" i="1" l="1"/>
  <c r="O171" i="1" s="1"/>
  <c r="N172" i="1" l="1"/>
  <c r="O172" i="1" s="1"/>
  <c r="N173" i="1" l="1"/>
  <c r="O173" i="1" s="1"/>
  <c r="N174" i="1" l="1"/>
  <c r="O174" i="1" s="1"/>
  <c r="N175" i="1" l="1"/>
  <c r="O175" i="1" s="1"/>
  <c r="N176" i="1" l="1"/>
  <c r="O176" i="1" s="1"/>
  <c r="N177" i="1" l="1"/>
  <c r="O177" i="1" s="1"/>
  <c r="N178" i="1" l="1"/>
  <c r="O178" i="1" s="1"/>
  <c r="N179" i="1" l="1"/>
  <c r="O179" i="1" s="1"/>
  <c r="N180" i="1" l="1"/>
  <c r="O180" i="1" s="1"/>
  <c r="N181" i="1" l="1"/>
  <c r="O181" i="1" s="1"/>
  <c r="N182" i="1" l="1"/>
  <c r="O182" i="1" s="1"/>
  <c r="N183" i="1" l="1"/>
  <c r="O183" i="1" s="1"/>
  <c r="N184" i="1" l="1"/>
  <c r="O184" i="1" s="1"/>
  <c r="N185" i="1" l="1"/>
  <c r="O185" i="1" s="1"/>
  <c r="N186" i="1" l="1"/>
  <c r="O186" i="1" s="1"/>
  <c r="N187" i="1" l="1"/>
  <c r="O187" i="1" s="1"/>
  <c r="N188" i="1" l="1"/>
  <c r="O188" i="1" s="1"/>
  <c r="N189" i="1" l="1"/>
  <c r="O189" i="1" s="1"/>
  <c r="N190" i="1" l="1"/>
  <c r="O190" i="1" s="1"/>
  <c r="N191" i="1" l="1"/>
  <c r="O191" i="1" s="1"/>
  <c r="N192" i="1" l="1"/>
  <c r="O192" i="1" s="1"/>
  <c r="N193" i="1" l="1"/>
  <c r="O193" i="1" s="1"/>
  <c r="N194" i="1" l="1"/>
  <c r="O194" i="1" s="1"/>
  <c r="N195" i="1" l="1"/>
  <c r="O195" i="1" s="1"/>
  <c r="N196" i="1" l="1"/>
  <c r="O196" i="1" s="1"/>
  <c r="N197" i="1" l="1"/>
  <c r="O197" i="1" s="1"/>
  <c r="N198" i="1" l="1"/>
  <c r="O198" i="1" s="1"/>
  <c r="N199" i="1" l="1"/>
  <c r="O199" i="1" s="1"/>
  <c r="N200" i="1" l="1"/>
  <c r="O200" i="1" s="1"/>
  <c r="N201" i="1" l="1"/>
  <c r="O201" i="1" s="1"/>
  <c r="N202" i="1" l="1"/>
  <c r="O202" i="1" s="1"/>
  <c r="N203" i="1" l="1"/>
  <c r="O203" i="1" s="1"/>
  <c r="N204" i="1" l="1"/>
  <c r="O204" i="1" s="1"/>
  <c r="N205" i="1" l="1"/>
  <c r="O205" i="1" s="1"/>
  <c r="N206" i="1" l="1"/>
  <c r="O206" i="1" s="1"/>
  <c r="N207" i="1" l="1"/>
  <c r="O207" i="1" s="1"/>
  <c r="N208" i="1" l="1"/>
  <c r="O208" i="1" s="1"/>
  <c r="N209" i="1" l="1"/>
  <c r="O209" i="1" s="1"/>
  <c r="N210" i="1" l="1"/>
  <c r="O210" i="1" s="1"/>
  <c r="N211" i="1" l="1"/>
  <c r="O211" i="1" s="1"/>
  <c r="N212" i="1" l="1"/>
  <c r="O212" i="1" s="1"/>
  <c r="N213" i="1" l="1"/>
  <c r="O213" i="1" s="1"/>
  <c r="N214" i="1" l="1"/>
  <c r="O214" i="1" s="1"/>
  <c r="N215" i="1" l="1"/>
  <c r="O215" i="1" s="1"/>
  <c r="N216" i="1" l="1"/>
  <c r="O216" i="1" s="1"/>
  <c r="N217" i="1" l="1"/>
  <c r="O217" i="1" s="1"/>
  <c r="N218" i="1" l="1"/>
  <c r="O218" i="1" s="1"/>
  <c r="N219" i="1" l="1"/>
  <c r="O219" i="1" s="1"/>
  <c r="N220" i="1" l="1"/>
  <c r="O220" i="1" s="1"/>
  <c r="N221" i="1" l="1"/>
  <c r="O221" i="1" s="1"/>
  <c r="N222" i="1" l="1"/>
  <c r="O222" i="1" s="1"/>
  <c r="N223" i="1" l="1"/>
  <c r="O223" i="1" s="1"/>
  <c r="N224" i="1" l="1"/>
  <c r="O224" i="1" s="1"/>
  <c r="N225" i="1" l="1"/>
  <c r="O225" i="1" s="1"/>
  <c r="N226" i="1" l="1"/>
  <c r="O226" i="1" s="1"/>
  <c r="N227" i="1" l="1"/>
  <c r="O227" i="1" s="1"/>
  <c r="N228" i="1" l="1"/>
  <c r="O228" i="1" s="1"/>
  <c r="N229" i="1" l="1"/>
  <c r="O229" i="1" s="1"/>
  <c r="N230" i="1" l="1"/>
  <c r="O230" i="1" s="1"/>
  <c r="N231" i="1" l="1"/>
  <c r="O231" i="1" s="1"/>
  <c r="N232" i="1" l="1"/>
  <c r="O232" i="1" s="1"/>
  <c r="N233" i="1" l="1"/>
  <c r="O233" i="1" s="1"/>
  <c r="N234" i="1" l="1"/>
  <c r="O234" i="1" s="1"/>
  <c r="N235" i="1" l="1"/>
  <c r="O235" i="1" s="1"/>
  <c r="N236" i="1" l="1"/>
  <c r="O236" i="1" s="1"/>
  <c r="N237" i="1" l="1"/>
  <c r="O237" i="1" s="1"/>
  <c r="N238" i="1" l="1"/>
  <c r="O238" i="1" s="1"/>
  <c r="N239" i="1" l="1"/>
  <c r="O239" i="1" s="1"/>
  <c r="N240" i="1" l="1"/>
  <c r="O240" i="1" s="1"/>
  <c r="N241" i="1" l="1"/>
  <c r="O241" i="1" s="1"/>
  <c r="N242" i="1" l="1"/>
  <c r="O242" i="1" s="1"/>
  <c r="N243" i="1" l="1"/>
  <c r="O243" i="1" s="1"/>
  <c r="N244" i="1" l="1"/>
  <c r="O244" i="1" s="1"/>
  <c r="N245" i="1" l="1"/>
  <c r="O245" i="1" s="1"/>
  <c r="N246" i="1" l="1"/>
  <c r="O246" i="1" s="1"/>
  <c r="N247" i="1" l="1"/>
  <c r="O247" i="1" s="1"/>
  <c r="N248" i="1" l="1"/>
  <c r="O248" i="1" s="1"/>
  <c r="N249" i="1" l="1"/>
  <c r="O249" i="1" s="1"/>
  <c r="N250" i="1" l="1"/>
  <c r="O250" i="1" s="1"/>
  <c r="N251" i="1" l="1"/>
  <c r="O251" i="1" s="1"/>
  <c r="N252" i="1" l="1"/>
  <c r="O252" i="1" s="1"/>
  <c r="N253" i="1" l="1"/>
  <c r="O253" i="1" s="1"/>
  <c r="N254" i="1" l="1"/>
  <c r="O254" i="1" s="1"/>
  <c r="N255" i="1" l="1"/>
  <c r="O255" i="1" s="1"/>
  <c r="N256" i="1" l="1"/>
  <c r="O256" i="1" s="1"/>
  <c r="N257" i="1" l="1"/>
  <c r="O257" i="1" s="1"/>
  <c r="N258" i="1" l="1"/>
  <c r="O258" i="1" s="1"/>
  <c r="N259" i="1" l="1"/>
  <c r="O259" i="1" s="1"/>
  <c r="N260" i="1" l="1"/>
  <c r="O260" i="1" s="1"/>
  <c r="N261" i="1" l="1"/>
  <c r="O261" i="1" s="1"/>
  <c r="N262" i="1" l="1"/>
  <c r="O262" i="1" s="1"/>
  <c r="N263" i="1" l="1"/>
  <c r="O263" i="1" s="1"/>
  <c r="N264" i="1" l="1"/>
  <c r="O264" i="1" s="1"/>
  <c r="N265" i="1" l="1"/>
  <c r="O265" i="1" s="1"/>
  <c r="N266" i="1" l="1"/>
  <c r="O266" i="1" s="1"/>
  <c r="N267" i="1" l="1"/>
  <c r="O267" i="1" s="1"/>
  <c r="N268" i="1" l="1"/>
  <c r="O268" i="1" s="1"/>
  <c r="N269" i="1" l="1"/>
  <c r="O269" i="1" s="1"/>
  <c r="N270" i="1" l="1"/>
  <c r="O270" i="1" s="1"/>
  <c r="N271" i="1" l="1"/>
  <c r="O271" i="1" s="1"/>
  <c r="N272" i="1" l="1"/>
  <c r="O272" i="1" s="1"/>
  <c r="N273" i="1" l="1"/>
  <c r="O273" i="1" s="1"/>
  <c r="N274" i="1" l="1"/>
  <c r="O274" i="1" s="1"/>
  <c r="N275" i="1" l="1"/>
  <c r="O275" i="1" s="1"/>
  <c r="N276" i="1" l="1"/>
  <c r="O276" i="1" s="1"/>
  <c r="N277" i="1" l="1"/>
  <c r="O277" i="1" s="1"/>
  <c r="N278" i="1" l="1"/>
  <c r="O278" i="1" s="1"/>
  <c r="N279" i="1" l="1"/>
  <c r="O279" i="1" s="1"/>
  <c r="N280" i="1" l="1"/>
  <c r="O280" i="1" s="1"/>
  <c r="N281" i="1" l="1"/>
  <c r="O281" i="1" s="1"/>
  <c r="N282" i="1" l="1"/>
  <c r="O282" i="1" s="1"/>
  <c r="N283" i="1" l="1"/>
  <c r="O283" i="1" s="1"/>
  <c r="N284" i="1" l="1"/>
  <c r="O284" i="1" s="1"/>
  <c r="N285" i="1" l="1"/>
  <c r="O285" i="1" s="1"/>
  <c r="N286" i="1" l="1"/>
  <c r="O286" i="1" s="1"/>
  <c r="N287" i="1" l="1"/>
  <c r="O287" i="1" s="1"/>
  <c r="N288" i="1" l="1"/>
  <c r="O288" i="1" s="1"/>
  <c r="N289" i="1" l="1"/>
  <c r="O289" i="1" s="1"/>
  <c r="N290" i="1" l="1"/>
  <c r="O290" i="1" s="1"/>
  <c r="N291" i="1" l="1"/>
  <c r="O291" i="1" s="1"/>
  <c r="N292" i="1" l="1"/>
  <c r="O292" i="1" s="1"/>
  <c r="N293" i="1" l="1"/>
  <c r="O293" i="1" s="1"/>
  <c r="N294" i="1" l="1"/>
  <c r="O294" i="1" s="1"/>
  <c r="N295" i="1" l="1"/>
  <c r="O295" i="1" s="1"/>
  <c r="N296" i="1" l="1"/>
  <c r="O296" i="1" s="1"/>
  <c r="N297" i="1" l="1"/>
  <c r="O297" i="1" s="1"/>
  <c r="N298" i="1" l="1"/>
  <c r="O298" i="1" s="1"/>
  <c r="N299" i="1" l="1"/>
  <c r="O299" i="1" s="1"/>
  <c r="N300" i="1" l="1"/>
  <c r="O300" i="1" s="1"/>
  <c r="N301" i="1" l="1"/>
  <c r="O301" i="1" s="1"/>
  <c r="N302" i="1" l="1"/>
  <c r="O302" i="1" s="1"/>
  <c r="N303" i="1" l="1"/>
  <c r="O303" i="1" s="1"/>
  <c r="N304" i="1" l="1"/>
  <c r="O304" i="1" s="1"/>
  <c r="N305" i="1" l="1"/>
  <c r="O305" i="1" s="1"/>
  <c r="N306" i="1" l="1"/>
  <c r="O306" i="1" s="1"/>
  <c r="N307" i="1" l="1"/>
  <c r="O307" i="1" s="1"/>
  <c r="N308" i="1" l="1"/>
  <c r="O308" i="1" s="1"/>
  <c r="N309" i="1" l="1"/>
  <c r="O309" i="1" s="1"/>
  <c r="N310" i="1" l="1"/>
  <c r="O310" i="1" s="1"/>
  <c r="N311" i="1" l="1"/>
  <c r="O311" i="1" s="1"/>
  <c r="N312" i="1" l="1"/>
  <c r="O312" i="1" s="1"/>
  <c r="N313" i="1" l="1"/>
  <c r="O313" i="1" s="1"/>
  <c r="N314" i="1" l="1"/>
  <c r="O314" i="1" s="1"/>
  <c r="N315" i="1" l="1"/>
  <c r="O315" i="1" s="1"/>
  <c r="N316" i="1" l="1"/>
  <c r="O316" i="1" s="1"/>
  <c r="N317" i="1" l="1"/>
  <c r="O317" i="1" s="1"/>
  <c r="N318" i="1" l="1"/>
  <c r="O318" i="1" s="1"/>
  <c r="N319" i="1" l="1"/>
  <c r="O319" i="1" s="1"/>
  <c r="N320" i="1" l="1"/>
  <c r="O320" i="1" s="1"/>
  <c r="N321" i="1" l="1"/>
  <c r="O321" i="1" s="1"/>
  <c r="N322" i="1" l="1"/>
  <c r="O322" i="1" s="1"/>
  <c r="N323" i="1" l="1"/>
  <c r="O323" i="1" s="1"/>
  <c r="N324" i="1" l="1"/>
  <c r="O324" i="1" s="1"/>
  <c r="N325" i="1" l="1"/>
  <c r="O325" i="1" s="1"/>
  <c r="N326" i="1" l="1"/>
  <c r="O326" i="1" s="1"/>
  <c r="N327" i="1" l="1"/>
  <c r="O327" i="1" s="1"/>
  <c r="N328" i="1" l="1"/>
  <c r="O328" i="1" s="1"/>
  <c r="N329" i="1" l="1"/>
  <c r="O329" i="1" s="1"/>
  <c r="N330" i="1" l="1"/>
  <c r="O330" i="1" s="1"/>
  <c r="N331" i="1" l="1"/>
  <c r="O331" i="1" s="1"/>
  <c r="N332" i="1" l="1"/>
  <c r="O332" i="1" s="1"/>
  <c r="N333" i="1" l="1"/>
  <c r="O333" i="1" s="1"/>
  <c r="N334" i="1" l="1"/>
  <c r="O334" i="1" s="1"/>
  <c r="N335" i="1" l="1"/>
  <c r="O335" i="1" s="1"/>
  <c r="N336" i="1" l="1"/>
  <c r="O336" i="1" s="1"/>
  <c r="N337" i="1" l="1"/>
  <c r="O337" i="1" s="1"/>
  <c r="N338" i="1" l="1"/>
  <c r="O338" i="1" s="1"/>
  <c r="N339" i="1" l="1"/>
  <c r="O339" i="1" s="1"/>
  <c r="N340" i="1" l="1"/>
  <c r="O340" i="1" s="1"/>
  <c r="N341" i="1" l="1"/>
  <c r="O341" i="1" s="1"/>
  <c r="N342" i="1" l="1"/>
  <c r="O342" i="1" s="1"/>
  <c r="N343" i="1" l="1"/>
  <c r="O343" i="1" s="1"/>
  <c r="N344" i="1" l="1"/>
  <c r="O344" i="1" s="1"/>
  <c r="N345" i="1" l="1"/>
  <c r="O345" i="1" s="1"/>
  <c r="N346" i="1" l="1"/>
  <c r="O346" i="1" s="1"/>
  <c r="N347" i="1" l="1"/>
  <c r="O347" i="1" s="1"/>
  <c r="N348" i="1" l="1"/>
  <c r="O348" i="1" s="1"/>
  <c r="N349" i="1" l="1"/>
  <c r="O349" i="1" s="1"/>
  <c r="N350" i="1" l="1"/>
  <c r="O350" i="1" s="1"/>
  <c r="N351" i="1" l="1"/>
  <c r="O351" i="1" s="1"/>
  <c r="N352" i="1" l="1"/>
  <c r="O352" i="1" s="1"/>
  <c r="N353" i="1" l="1"/>
  <c r="O353" i="1" s="1"/>
  <c r="N354" i="1" l="1"/>
  <c r="O354" i="1" s="1"/>
  <c r="N355" i="1" l="1"/>
  <c r="O355" i="1" s="1"/>
  <c r="N356" i="1" l="1"/>
  <c r="O356" i="1" s="1"/>
  <c r="N357" i="1" l="1"/>
  <c r="O357" i="1" s="1"/>
  <c r="N358" i="1" l="1"/>
  <c r="O358" i="1" s="1"/>
  <c r="N359" i="1" l="1"/>
  <c r="O359" i="1" s="1"/>
  <c r="N360" i="1" l="1"/>
  <c r="O360" i="1" s="1"/>
  <c r="N361" i="1" l="1"/>
  <c r="O361" i="1" s="1"/>
  <c r="N362" i="1" l="1"/>
  <c r="O362" i="1" s="1"/>
  <c r="N363" i="1" l="1"/>
  <c r="O363" i="1" s="1"/>
  <c r="N364" i="1" l="1"/>
  <c r="O364" i="1" s="1"/>
  <c r="N365" i="1" l="1"/>
  <c r="O365" i="1" s="1"/>
  <c r="N366" i="1" l="1"/>
  <c r="O366" i="1" s="1"/>
  <c r="N367" i="1" l="1"/>
  <c r="O367" i="1" s="1"/>
  <c r="N368" i="1" l="1"/>
  <c r="O368" i="1" s="1"/>
  <c r="N369" i="1" l="1"/>
  <c r="O369" i="1" s="1"/>
  <c r="N370" i="1" l="1"/>
  <c r="O370" i="1" s="1"/>
  <c r="N371" i="1" l="1"/>
  <c r="O371" i="1" s="1"/>
  <c r="N372" i="1" l="1"/>
  <c r="O372" i="1" s="1"/>
  <c r="N373" i="1" l="1"/>
  <c r="O373" i="1" s="1"/>
  <c r="N374" i="1" l="1"/>
  <c r="O374" i="1" s="1"/>
  <c r="N375" i="1" l="1"/>
  <c r="O375" i="1" s="1"/>
  <c r="N376" i="1" l="1"/>
  <c r="O376" i="1" s="1"/>
  <c r="N377" i="1" l="1"/>
  <c r="O377" i="1" s="1"/>
  <c r="N378" i="1" l="1"/>
  <c r="O378" i="1" s="1"/>
  <c r="N379" i="1" l="1"/>
  <c r="O379" i="1" s="1"/>
  <c r="N380" i="1" l="1"/>
  <c r="O380" i="1" s="1"/>
  <c r="N381" i="1" l="1"/>
  <c r="O381" i="1" s="1"/>
  <c r="N382" i="1" l="1"/>
  <c r="O382" i="1" s="1"/>
  <c r="N383" i="1" l="1"/>
  <c r="O383" i="1" s="1"/>
  <c r="N384" i="1" l="1"/>
  <c r="O384" i="1" s="1"/>
  <c r="N385" i="1" l="1"/>
  <c r="O385" i="1" s="1"/>
  <c r="N386" i="1" l="1"/>
  <c r="O386" i="1" s="1"/>
  <c r="N387" i="1" l="1"/>
  <c r="O387" i="1" s="1"/>
  <c r="N388" i="1" l="1"/>
  <c r="O388" i="1" s="1"/>
  <c r="N389" i="1" l="1"/>
  <c r="O389" i="1" s="1"/>
  <c r="N390" i="1" l="1"/>
  <c r="O390" i="1" s="1"/>
  <c r="N391" i="1" l="1"/>
  <c r="O391" i="1" s="1"/>
  <c r="N392" i="1" l="1"/>
  <c r="O392" i="1" s="1"/>
  <c r="N393" i="1" l="1"/>
  <c r="O393" i="1" s="1"/>
  <c r="N394" i="1" l="1"/>
  <c r="O394" i="1" s="1"/>
  <c r="N395" i="1" l="1"/>
  <c r="O395" i="1" s="1"/>
  <c r="N396" i="1" l="1"/>
  <c r="O396" i="1" s="1"/>
  <c r="N397" i="1" l="1"/>
  <c r="O397" i="1" s="1"/>
  <c r="N398" i="1" l="1"/>
  <c r="O398" i="1" s="1"/>
  <c r="N399" i="1" l="1"/>
  <c r="O399" i="1" s="1"/>
  <c r="N400" i="1" l="1"/>
  <c r="O400" i="1" s="1"/>
  <c r="N401" i="1" l="1"/>
  <c r="O401" i="1" s="1"/>
  <c r="N402" i="1" l="1"/>
  <c r="O402" i="1" s="1"/>
  <c r="N403" i="1" l="1"/>
  <c r="O403" i="1" s="1"/>
  <c r="N404" i="1" l="1"/>
  <c r="O404" i="1" s="1"/>
  <c r="N405" i="1" l="1"/>
  <c r="O405" i="1" s="1"/>
  <c r="N406" i="1" l="1"/>
  <c r="O406" i="1" s="1"/>
  <c r="N407" i="1" l="1"/>
  <c r="O407" i="1" s="1"/>
  <c r="N408" i="1" l="1"/>
  <c r="O408" i="1" s="1"/>
  <c r="N409" i="1" l="1"/>
  <c r="O409" i="1" s="1"/>
  <c r="N410" i="1" l="1"/>
  <c r="O410" i="1" s="1"/>
  <c r="N411" i="1" l="1"/>
  <c r="O411" i="1" s="1"/>
  <c r="N412" i="1" l="1"/>
  <c r="O412" i="1" s="1"/>
  <c r="N413" i="1" l="1"/>
  <c r="O413" i="1" s="1"/>
  <c r="N414" i="1" l="1"/>
  <c r="O414" i="1" s="1"/>
  <c r="N415" i="1" l="1"/>
  <c r="O415" i="1" s="1"/>
  <c r="N416" i="1" l="1"/>
  <c r="O416" i="1" s="1"/>
  <c r="N417" i="1" l="1"/>
  <c r="O417" i="1" s="1"/>
  <c r="N418" i="1" l="1"/>
  <c r="O418" i="1" s="1"/>
  <c r="N419" i="1" l="1"/>
  <c r="O419" i="1" s="1"/>
  <c r="N420" i="1" l="1"/>
  <c r="O420" i="1" s="1"/>
  <c r="N421" i="1" l="1"/>
  <c r="O421" i="1" s="1"/>
  <c r="N422" i="1" l="1"/>
  <c r="O422" i="1" s="1"/>
  <c r="N423" i="1" l="1"/>
  <c r="O423" i="1" s="1"/>
  <c r="N424" i="1" l="1"/>
  <c r="O424" i="1" s="1"/>
  <c r="N425" i="1" l="1"/>
  <c r="O425" i="1" s="1"/>
  <c r="N426" i="1" l="1"/>
  <c r="O426" i="1" s="1"/>
  <c r="N427" i="1" l="1"/>
  <c r="O427" i="1" s="1"/>
  <c r="N428" i="1" l="1"/>
  <c r="O428" i="1" s="1"/>
  <c r="N429" i="1" l="1"/>
  <c r="O429" i="1" s="1"/>
  <c r="N430" i="1" l="1"/>
  <c r="O430" i="1" s="1"/>
  <c r="N431" i="1" l="1"/>
  <c r="O431" i="1" s="1"/>
  <c r="N432" i="1" l="1"/>
  <c r="O432" i="1" s="1"/>
  <c r="N433" i="1" l="1"/>
  <c r="O433" i="1" s="1"/>
  <c r="N434" i="1" l="1"/>
  <c r="O434" i="1" s="1"/>
  <c r="N435" i="1" l="1"/>
  <c r="O435" i="1" s="1"/>
  <c r="N436" i="1" l="1"/>
  <c r="O436" i="1" s="1"/>
  <c r="N437" i="1" l="1"/>
  <c r="O437" i="1" s="1"/>
  <c r="N438" i="1" l="1"/>
  <c r="O438" i="1" s="1"/>
  <c r="N439" i="1" l="1"/>
  <c r="O439" i="1" s="1"/>
  <c r="N440" i="1" l="1"/>
  <c r="O440" i="1" s="1"/>
  <c r="N441" i="1" l="1"/>
  <c r="O441" i="1" s="1"/>
  <c r="N442" i="1" l="1"/>
  <c r="O442" i="1" s="1"/>
  <c r="N443" i="1" l="1"/>
  <c r="O443" i="1" s="1"/>
  <c r="N444" i="1" l="1"/>
  <c r="O444" i="1" s="1"/>
  <c r="N445" i="1" l="1"/>
  <c r="O445" i="1" s="1"/>
  <c r="N446" i="1" l="1"/>
  <c r="O446" i="1" s="1"/>
  <c r="N447" i="1" l="1"/>
  <c r="O447" i="1" s="1"/>
  <c r="N448" i="1" l="1"/>
  <c r="O448" i="1" s="1"/>
  <c r="N449" i="1" l="1"/>
  <c r="O449" i="1" s="1"/>
  <c r="N450" i="1" l="1"/>
  <c r="O450" i="1" s="1"/>
  <c r="N451" i="1" l="1"/>
  <c r="O451" i="1" s="1"/>
  <c r="N452" i="1" l="1"/>
  <c r="O452" i="1" s="1"/>
  <c r="N453" i="1" l="1"/>
  <c r="O453" i="1" s="1"/>
  <c r="N454" i="1" l="1"/>
  <c r="O454" i="1" s="1"/>
  <c r="N455" i="1" l="1"/>
  <c r="O455" i="1" s="1"/>
  <c r="N456" i="1" l="1"/>
  <c r="O456" i="1" s="1"/>
  <c r="N457" i="1" l="1"/>
  <c r="O457" i="1" s="1"/>
  <c r="N458" i="1" l="1"/>
  <c r="O458" i="1" s="1"/>
  <c r="N459" i="1" l="1"/>
  <c r="O459" i="1" s="1"/>
  <c r="N460" i="1" l="1"/>
  <c r="O460" i="1" s="1"/>
  <c r="N461" i="1" l="1"/>
  <c r="O461" i="1" s="1"/>
  <c r="N462" i="1" l="1"/>
  <c r="O462" i="1" s="1"/>
  <c r="N463" i="1" l="1"/>
  <c r="O463" i="1" s="1"/>
  <c r="N464" i="1" l="1"/>
  <c r="O464" i="1" s="1"/>
  <c r="N465" i="1" l="1"/>
  <c r="O465" i="1" s="1"/>
  <c r="N466" i="1" l="1"/>
  <c r="O466" i="1" s="1"/>
  <c r="N467" i="1" l="1"/>
  <c r="O467" i="1" s="1"/>
  <c r="N468" i="1" l="1"/>
  <c r="O468" i="1" s="1"/>
  <c r="N469" i="1" l="1"/>
  <c r="O469" i="1" s="1"/>
  <c r="N470" i="1" l="1"/>
  <c r="O470" i="1" s="1"/>
  <c r="N471" i="1" l="1"/>
  <c r="O471" i="1" s="1"/>
  <c r="N472" i="1" l="1"/>
  <c r="O472" i="1" s="1"/>
  <c r="N473" i="1" l="1"/>
  <c r="O473" i="1" s="1"/>
  <c r="N474" i="1" l="1"/>
  <c r="O474" i="1" s="1"/>
  <c r="N475" i="1" l="1"/>
  <c r="O475" i="1" s="1"/>
  <c r="N476" i="1" l="1"/>
  <c r="O476" i="1" s="1"/>
  <c r="N477" i="1" l="1"/>
  <c r="O477" i="1" s="1"/>
  <c r="N478" i="1" l="1"/>
  <c r="O478" i="1" s="1"/>
  <c r="N479" i="1" l="1"/>
  <c r="O479" i="1" s="1"/>
  <c r="N480" i="1" l="1"/>
  <c r="O480" i="1" s="1"/>
  <c r="N481" i="1" l="1"/>
  <c r="O481" i="1" s="1"/>
  <c r="N482" i="1" l="1"/>
  <c r="O482" i="1" s="1"/>
  <c r="N483" i="1" l="1"/>
  <c r="O483" i="1" s="1"/>
  <c r="N484" i="1" l="1"/>
  <c r="O484" i="1" s="1"/>
  <c r="N485" i="1" l="1"/>
  <c r="O485" i="1" s="1"/>
  <c r="N486" i="1" l="1"/>
  <c r="O486" i="1" s="1"/>
  <c r="N487" i="1" l="1"/>
  <c r="O487" i="1" s="1"/>
  <c r="N488" i="1" l="1"/>
  <c r="O488" i="1" s="1"/>
  <c r="N489" i="1" l="1"/>
  <c r="O489" i="1" s="1"/>
  <c r="N490" i="1" l="1"/>
  <c r="O490" i="1" s="1"/>
  <c r="N491" i="1" l="1"/>
  <c r="O491" i="1" s="1"/>
  <c r="N492" i="1" l="1"/>
  <c r="O492" i="1" s="1"/>
  <c r="N493" i="1" l="1"/>
  <c r="O493" i="1" s="1"/>
  <c r="N494" i="1" l="1"/>
  <c r="O494" i="1" s="1"/>
  <c r="N495" i="1" l="1"/>
  <c r="O495" i="1" s="1"/>
  <c r="N496" i="1" l="1"/>
  <c r="O496" i="1" s="1"/>
  <c r="N497" i="1" l="1"/>
  <c r="O497" i="1" s="1"/>
  <c r="N498" i="1" l="1"/>
  <c r="O498" i="1" s="1"/>
  <c r="N499" i="1" l="1"/>
  <c r="O499" i="1" s="1"/>
  <c r="N500" i="1" l="1"/>
  <c r="O500" i="1" s="1"/>
  <c r="N501" i="1" l="1"/>
  <c r="O501" i="1" s="1"/>
  <c r="N502" i="1" l="1"/>
  <c r="O502" i="1" s="1"/>
  <c r="N503" i="1" l="1"/>
  <c r="O503" i="1" s="1"/>
  <c r="N504" i="1" l="1"/>
  <c r="O504" i="1" s="1"/>
  <c r="N505" i="1" l="1"/>
  <c r="O505" i="1" s="1"/>
  <c r="N506" i="1" l="1"/>
  <c r="O506" i="1" s="1"/>
  <c r="N507" i="1" l="1"/>
  <c r="O507" i="1" s="1"/>
  <c r="N508" i="1" l="1"/>
  <c r="O508" i="1" s="1"/>
  <c r="N509" i="1" l="1"/>
  <c r="O509" i="1" s="1"/>
  <c r="N510" i="1" l="1"/>
  <c r="O510" i="1" s="1"/>
  <c r="N511" i="1" l="1"/>
  <c r="O511" i="1" s="1"/>
  <c r="N512" i="1" l="1"/>
  <c r="O512" i="1" s="1"/>
  <c r="N513" i="1" l="1"/>
  <c r="O513" i="1" s="1"/>
  <c r="N514" i="1" l="1"/>
  <c r="O514" i="1" s="1"/>
  <c r="N515" i="1" l="1"/>
  <c r="O515" i="1" s="1"/>
  <c r="N516" i="1" l="1"/>
  <c r="O516" i="1" s="1"/>
  <c r="N517" i="1" l="1"/>
  <c r="O517" i="1" s="1"/>
  <c r="N518" i="1" l="1"/>
  <c r="O518" i="1" s="1"/>
  <c r="N519" i="1" l="1"/>
  <c r="O519" i="1" s="1"/>
  <c r="N520" i="1" l="1"/>
  <c r="O520" i="1" s="1"/>
  <c r="N521" i="1" l="1"/>
  <c r="O521" i="1" s="1"/>
  <c r="N522" i="1" l="1"/>
  <c r="O522" i="1" s="1"/>
  <c r="N523" i="1" l="1"/>
  <c r="O523" i="1" s="1"/>
  <c r="N524" i="1" l="1"/>
  <c r="O524" i="1" s="1"/>
  <c r="N525" i="1" l="1"/>
  <c r="O525" i="1" s="1"/>
  <c r="N526" i="1" l="1"/>
  <c r="O526" i="1" s="1"/>
  <c r="N527" i="1" l="1"/>
  <c r="O527" i="1" s="1"/>
  <c r="N528" i="1" l="1"/>
  <c r="O528" i="1" s="1"/>
  <c r="N529" i="1" l="1"/>
  <c r="O529" i="1" s="1"/>
  <c r="N530" i="1" l="1"/>
  <c r="O530" i="1" s="1"/>
  <c r="N531" i="1" l="1"/>
  <c r="O531" i="1" s="1"/>
  <c r="N532" i="1" l="1"/>
  <c r="O532" i="1" s="1"/>
  <c r="N533" i="1" l="1"/>
  <c r="O533" i="1" s="1"/>
  <c r="N534" i="1" l="1"/>
  <c r="O534" i="1" s="1"/>
  <c r="N535" i="1" l="1"/>
  <c r="O535" i="1" s="1"/>
  <c r="N536" i="1" l="1"/>
  <c r="O536" i="1" s="1"/>
  <c r="N537" i="1" l="1"/>
  <c r="O537" i="1" s="1"/>
  <c r="N538" i="1" l="1"/>
  <c r="O538" i="1" s="1"/>
  <c r="N539" i="1" l="1"/>
  <c r="O539" i="1" s="1"/>
  <c r="N540" i="1" l="1"/>
  <c r="O540" i="1" s="1"/>
  <c r="N541" i="1" l="1"/>
  <c r="O541" i="1" s="1"/>
  <c r="N542" i="1" l="1"/>
  <c r="O542" i="1" s="1"/>
  <c r="N543" i="1" l="1"/>
  <c r="O543" i="1" s="1"/>
  <c r="N544" i="1" l="1"/>
  <c r="O544" i="1" s="1"/>
  <c r="N545" i="1" l="1"/>
  <c r="O545" i="1" s="1"/>
  <c r="N546" i="1" l="1"/>
  <c r="O546" i="1" s="1"/>
  <c r="N547" i="1" l="1"/>
  <c r="O547" i="1" s="1"/>
  <c r="N548" i="1" l="1"/>
  <c r="O548" i="1" s="1"/>
  <c r="N549" i="1" l="1"/>
  <c r="O549" i="1" s="1"/>
  <c r="N550" i="1" l="1"/>
  <c r="O550" i="1" s="1"/>
  <c r="N551" i="1" l="1"/>
  <c r="O551" i="1" s="1"/>
  <c r="N552" i="1" l="1"/>
  <c r="O552" i="1" s="1"/>
  <c r="N553" i="1" l="1"/>
  <c r="O553" i="1" s="1"/>
  <c r="N554" i="1" l="1"/>
  <c r="O554" i="1" s="1"/>
  <c r="N555" i="1" l="1"/>
  <c r="O555" i="1" s="1"/>
  <c r="N556" i="1" l="1"/>
  <c r="O556" i="1" s="1"/>
  <c r="N557" i="1" l="1"/>
  <c r="O557" i="1" s="1"/>
  <c r="N558" i="1" l="1"/>
  <c r="O558" i="1" s="1"/>
  <c r="N559" i="1" l="1"/>
  <c r="O559" i="1" s="1"/>
  <c r="N560" i="1" l="1"/>
  <c r="O560" i="1" s="1"/>
  <c r="N561" i="1" l="1"/>
  <c r="O561" i="1" s="1"/>
  <c r="N562" i="1" l="1"/>
  <c r="O562" i="1" s="1"/>
  <c r="N563" i="1" l="1"/>
  <c r="O563" i="1" s="1"/>
  <c r="N564" i="1" l="1"/>
  <c r="O564" i="1" s="1"/>
  <c r="N565" i="1" l="1"/>
  <c r="O565" i="1" s="1"/>
  <c r="N566" i="1" l="1"/>
  <c r="O566" i="1" s="1"/>
  <c r="N567" i="1" l="1"/>
  <c r="O567" i="1" s="1"/>
  <c r="N568" i="1" l="1"/>
  <c r="O568" i="1" s="1"/>
  <c r="N569" i="1" l="1"/>
  <c r="O569" i="1" s="1"/>
  <c r="N570" i="1" l="1"/>
  <c r="O570" i="1" s="1"/>
  <c r="N571" i="1" l="1"/>
  <c r="O571" i="1" s="1"/>
  <c r="N572" i="1" l="1"/>
  <c r="O572" i="1" s="1"/>
  <c r="N573" i="1" l="1"/>
  <c r="O573" i="1" s="1"/>
  <c r="N574" i="1" l="1"/>
  <c r="O574" i="1" s="1"/>
  <c r="N575" i="1" l="1"/>
  <c r="O575" i="1" s="1"/>
  <c r="N576" i="1" l="1"/>
  <c r="O576" i="1" s="1"/>
  <c r="N577" i="1" l="1"/>
  <c r="O577" i="1" s="1"/>
  <c r="N578" i="1" l="1"/>
  <c r="O578" i="1" s="1"/>
  <c r="N579" i="1" l="1"/>
  <c r="O579" i="1" s="1"/>
  <c r="N580" i="1" l="1"/>
  <c r="O580" i="1" s="1"/>
  <c r="N581" i="1" l="1"/>
  <c r="O581" i="1" s="1"/>
  <c r="N582" i="1" l="1"/>
  <c r="O582" i="1" s="1"/>
  <c r="N583" i="1" l="1"/>
  <c r="O583" i="1" s="1"/>
  <c r="N584" i="1" l="1"/>
  <c r="O584" i="1" s="1"/>
  <c r="N585" i="1" l="1"/>
  <c r="O585" i="1" s="1"/>
  <c r="N586" i="1" l="1"/>
  <c r="O586" i="1" s="1"/>
  <c r="N587" i="1" l="1"/>
  <c r="O587" i="1" s="1"/>
  <c r="N588" i="1" l="1"/>
  <c r="O588" i="1" s="1"/>
  <c r="N589" i="1" l="1"/>
  <c r="O589" i="1" s="1"/>
  <c r="N590" i="1" l="1"/>
  <c r="O590" i="1" s="1"/>
  <c r="N591" i="1" l="1"/>
  <c r="O591" i="1" s="1"/>
  <c r="N592" i="1" l="1"/>
  <c r="O592" i="1" s="1"/>
  <c r="N593" i="1" l="1"/>
  <c r="O593" i="1" s="1"/>
  <c r="N594" i="1" l="1"/>
  <c r="O594" i="1" s="1"/>
  <c r="N595" i="1" l="1"/>
  <c r="O595" i="1" s="1"/>
  <c r="N596" i="1" l="1"/>
  <c r="O596" i="1" s="1"/>
  <c r="N597" i="1" l="1"/>
  <c r="O597" i="1" s="1"/>
  <c r="N598" i="1" l="1"/>
  <c r="O598" i="1" s="1"/>
  <c r="N599" i="1" l="1"/>
  <c r="O599" i="1" s="1"/>
  <c r="N600" i="1" l="1"/>
  <c r="O600" i="1" s="1"/>
  <c r="N601" i="1" l="1"/>
  <c r="O601" i="1" s="1"/>
  <c r="N602" i="1" l="1"/>
  <c r="O602" i="1" s="1"/>
  <c r="N603" i="1" l="1"/>
  <c r="O603" i="1" s="1"/>
  <c r="N604" i="1" l="1"/>
  <c r="O604" i="1" s="1"/>
  <c r="N605" i="1" l="1"/>
  <c r="O605" i="1" s="1"/>
  <c r="N606" i="1" l="1"/>
  <c r="O606" i="1" s="1"/>
  <c r="N607" i="1" l="1"/>
  <c r="O607" i="1" s="1"/>
  <c r="N608" i="1" l="1"/>
  <c r="O608" i="1" s="1"/>
  <c r="N609" i="1" l="1"/>
  <c r="O609" i="1" s="1"/>
  <c r="N610" i="1" l="1"/>
  <c r="O610" i="1" s="1"/>
  <c r="N611" i="1" l="1"/>
  <c r="O611" i="1" s="1"/>
  <c r="N612" i="1" l="1"/>
  <c r="O612" i="1" s="1"/>
  <c r="N613" i="1" l="1"/>
  <c r="O613" i="1" s="1"/>
  <c r="N614" i="1" l="1"/>
  <c r="O614" i="1" s="1"/>
  <c r="N615" i="1" l="1"/>
  <c r="O615" i="1" s="1"/>
  <c r="N616" i="1" l="1"/>
  <c r="O616" i="1" s="1"/>
  <c r="N617" i="1" l="1"/>
  <c r="O617" i="1" s="1"/>
  <c r="N618" i="1" l="1"/>
  <c r="O618" i="1" s="1"/>
  <c r="N619" i="1" l="1"/>
  <c r="O619" i="1" s="1"/>
  <c r="N620" i="1" l="1"/>
  <c r="O620" i="1" s="1"/>
  <c r="N621" i="1" l="1"/>
  <c r="O621" i="1" s="1"/>
  <c r="N622" i="1" l="1"/>
  <c r="O622" i="1" s="1"/>
  <c r="N623" i="1" l="1"/>
  <c r="O623" i="1" s="1"/>
  <c r="N624" i="1" l="1"/>
  <c r="O624" i="1" s="1"/>
  <c r="N625" i="1" l="1"/>
  <c r="O625" i="1" s="1"/>
  <c r="N626" i="1" l="1"/>
  <c r="O626" i="1" s="1"/>
  <c r="N627" i="1" l="1"/>
  <c r="O627" i="1" s="1"/>
  <c r="N628" i="1" l="1"/>
  <c r="O628" i="1" s="1"/>
  <c r="N629" i="1" l="1"/>
  <c r="O629" i="1" s="1"/>
  <c r="N630" i="1" l="1"/>
  <c r="O630" i="1" s="1"/>
  <c r="N631" i="1" l="1"/>
  <c r="O631" i="1" s="1"/>
  <c r="N632" i="1" l="1"/>
  <c r="O632" i="1" s="1"/>
  <c r="N633" i="1" l="1"/>
  <c r="O633" i="1" s="1"/>
  <c r="N634" i="1" l="1"/>
  <c r="O634" i="1" s="1"/>
  <c r="N635" i="1" l="1"/>
  <c r="O635" i="1" s="1"/>
  <c r="N636" i="1" l="1"/>
  <c r="O636" i="1" s="1"/>
  <c r="N637" i="1" l="1"/>
  <c r="O637" i="1" s="1"/>
  <c r="N638" i="1" l="1"/>
  <c r="O638" i="1" s="1"/>
  <c r="N639" i="1" l="1"/>
  <c r="O639" i="1" s="1"/>
  <c r="N640" i="1" l="1"/>
  <c r="O640" i="1" s="1"/>
  <c r="N641" i="1" l="1"/>
  <c r="O641" i="1" s="1"/>
  <c r="N642" i="1" l="1"/>
  <c r="O642" i="1" s="1"/>
  <c r="N643" i="1" l="1"/>
  <c r="O643" i="1" s="1"/>
  <c r="N644" i="1" l="1"/>
  <c r="O644" i="1" s="1"/>
  <c r="N645" i="1" l="1"/>
  <c r="O645" i="1" s="1"/>
  <c r="N646" i="1" l="1"/>
  <c r="O646" i="1" s="1"/>
  <c r="N647" i="1" l="1"/>
  <c r="O647" i="1" s="1"/>
  <c r="N648" i="1" l="1"/>
  <c r="O648" i="1" s="1"/>
  <c r="N649" i="1" l="1"/>
  <c r="O649" i="1" s="1"/>
  <c r="N650" i="1" l="1"/>
  <c r="O650" i="1" s="1"/>
  <c r="N651" i="1" l="1"/>
  <c r="O651" i="1" s="1"/>
  <c r="N652" i="1" l="1"/>
  <c r="O652" i="1" s="1"/>
  <c r="N653" i="1" l="1"/>
  <c r="O653" i="1" s="1"/>
  <c r="N654" i="1" l="1"/>
  <c r="O654" i="1" s="1"/>
  <c r="N655" i="1" l="1"/>
  <c r="O655" i="1" s="1"/>
  <c r="N656" i="1" l="1"/>
  <c r="O656" i="1" s="1"/>
  <c r="N657" i="1" l="1"/>
  <c r="O657" i="1" s="1"/>
  <c r="N658" i="1" l="1"/>
  <c r="O658" i="1" s="1"/>
  <c r="N659" i="1" l="1"/>
  <c r="O659" i="1" s="1"/>
  <c r="N660" i="1" l="1"/>
  <c r="O660" i="1" s="1"/>
  <c r="N661" i="1" l="1"/>
  <c r="O661" i="1" s="1"/>
  <c r="N662" i="1" l="1"/>
  <c r="O662" i="1" s="1"/>
  <c r="N663" i="1" l="1"/>
  <c r="O663" i="1" s="1"/>
  <c r="N664" i="1" l="1"/>
  <c r="O664" i="1" s="1"/>
  <c r="N665" i="1" l="1"/>
  <c r="O665" i="1" s="1"/>
  <c r="N666" i="1" l="1"/>
  <c r="O666" i="1" s="1"/>
  <c r="N667" i="1" l="1"/>
  <c r="O667" i="1" s="1"/>
  <c r="N668" i="1" l="1"/>
  <c r="O668" i="1" s="1"/>
  <c r="N669" i="1" l="1"/>
  <c r="O669" i="1" s="1"/>
  <c r="N670" i="1" l="1"/>
  <c r="O670" i="1" s="1"/>
  <c r="N671" i="1" l="1"/>
  <c r="O671" i="1" s="1"/>
  <c r="N672" i="1" l="1"/>
  <c r="O672" i="1" s="1"/>
  <c r="N673" i="1" l="1"/>
  <c r="O673" i="1" s="1"/>
  <c r="N674" i="1" l="1"/>
  <c r="O674" i="1" s="1"/>
  <c r="N675" i="1" l="1"/>
  <c r="O675" i="1" s="1"/>
  <c r="N676" i="1" l="1"/>
  <c r="O676" i="1" s="1"/>
  <c r="N677" i="1" l="1"/>
  <c r="O677" i="1" s="1"/>
  <c r="N678" i="1" l="1"/>
  <c r="O678" i="1" s="1"/>
  <c r="N679" i="1" l="1"/>
  <c r="O679" i="1" s="1"/>
  <c r="N680" i="1" l="1"/>
  <c r="O680" i="1" s="1"/>
  <c r="N681" i="1" l="1"/>
  <c r="O681" i="1" s="1"/>
  <c r="N682" i="1" l="1"/>
  <c r="O682" i="1" s="1"/>
  <c r="N683" i="1" l="1"/>
  <c r="O683" i="1" s="1"/>
  <c r="N684" i="1" l="1"/>
  <c r="O684" i="1" s="1"/>
  <c r="N685" i="1" l="1"/>
  <c r="O685" i="1" s="1"/>
  <c r="N686" i="1" l="1"/>
  <c r="O686" i="1" s="1"/>
  <c r="N687" i="1" l="1"/>
  <c r="O687" i="1" s="1"/>
  <c r="N688" i="1" l="1"/>
  <c r="O688" i="1" s="1"/>
  <c r="N689" i="1" l="1"/>
  <c r="O689" i="1" s="1"/>
  <c r="N690" i="1" l="1"/>
  <c r="O690" i="1" s="1"/>
  <c r="N691" i="1" l="1"/>
  <c r="O691" i="1" s="1"/>
  <c r="N692" i="1" l="1"/>
  <c r="O692" i="1" s="1"/>
  <c r="N693" i="1" l="1"/>
  <c r="O693" i="1" s="1"/>
  <c r="N694" i="1" l="1"/>
  <c r="O694" i="1" s="1"/>
  <c r="N695" i="1" l="1"/>
  <c r="O695" i="1" s="1"/>
  <c r="N696" i="1" l="1"/>
  <c r="O696" i="1" s="1"/>
  <c r="N697" i="1" l="1"/>
  <c r="O697" i="1" s="1"/>
  <c r="N698" i="1" l="1"/>
  <c r="O698" i="1" s="1"/>
  <c r="N699" i="1" l="1"/>
  <c r="O699" i="1" s="1"/>
  <c r="N700" i="1" l="1"/>
  <c r="O700" i="1" s="1"/>
  <c r="N701" i="1" l="1"/>
  <c r="O701" i="1" s="1"/>
  <c r="N702" i="1" l="1"/>
  <c r="O702" i="1" s="1"/>
  <c r="N703" i="1" l="1"/>
  <c r="O703" i="1" s="1"/>
  <c r="N704" i="1" l="1"/>
  <c r="O704" i="1" s="1"/>
  <c r="N705" i="1" l="1"/>
  <c r="O705" i="1" s="1"/>
  <c r="N706" i="1" l="1"/>
  <c r="O706" i="1" s="1"/>
  <c r="N707" i="1" l="1"/>
  <c r="O707" i="1" s="1"/>
  <c r="N708" i="1" l="1"/>
  <c r="O708" i="1" s="1"/>
  <c r="N709" i="1" l="1"/>
  <c r="O709" i="1" s="1"/>
  <c r="N710" i="1" l="1"/>
  <c r="O710" i="1" s="1"/>
  <c r="N711" i="1" l="1"/>
  <c r="O711" i="1" s="1"/>
  <c r="N712" i="1" l="1"/>
  <c r="O712" i="1" s="1"/>
  <c r="N713" i="1" l="1"/>
  <c r="O713" i="1" s="1"/>
  <c r="N714" i="1" l="1"/>
  <c r="O714" i="1" s="1"/>
  <c r="N715" i="1" l="1"/>
  <c r="O715" i="1" s="1"/>
  <c r="N716" i="1" l="1"/>
  <c r="O716" i="1" s="1"/>
  <c r="N717" i="1" l="1"/>
  <c r="O717" i="1" s="1"/>
  <c r="N718" i="1" l="1"/>
  <c r="O718" i="1" s="1"/>
  <c r="N719" i="1" l="1"/>
  <c r="O719" i="1" s="1"/>
  <c r="N720" i="1" l="1"/>
  <c r="O720" i="1" s="1"/>
  <c r="N721" i="1" l="1"/>
  <c r="O721" i="1" s="1"/>
  <c r="N722" i="1" l="1"/>
  <c r="O722" i="1" s="1"/>
  <c r="N723" i="1" l="1"/>
  <c r="O723" i="1" s="1"/>
  <c r="N724" i="1" l="1"/>
  <c r="O724" i="1" s="1"/>
  <c r="N725" i="1" l="1"/>
  <c r="O725" i="1" s="1"/>
  <c r="N726" i="1" l="1"/>
  <c r="O726" i="1" s="1"/>
  <c r="N727" i="1" l="1"/>
  <c r="O727" i="1" s="1"/>
  <c r="N728" i="1" l="1"/>
  <c r="O728" i="1" s="1"/>
  <c r="N729" i="1" l="1"/>
  <c r="O729" i="1" s="1"/>
  <c r="N730" i="1" l="1"/>
  <c r="O730" i="1" s="1"/>
  <c r="N731" i="1" l="1"/>
  <c r="O731" i="1" s="1"/>
  <c r="N732" i="1" l="1"/>
  <c r="O732" i="1" s="1"/>
  <c r="N733" i="1" l="1"/>
  <c r="O733" i="1" s="1"/>
  <c r="N734" i="1" l="1"/>
  <c r="O734" i="1" s="1"/>
  <c r="N735" i="1" l="1"/>
  <c r="O735" i="1" s="1"/>
  <c r="N736" i="1" l="1"/>
  <c r="O736" i="1" s="1"/>
  <c r="N737" i="1" l="1"/>
  <c r="O737" i="1" s="1"/>
  <c r="N738" i="1" l="1"/>
  <c r="O738" i="1" s="1"/>
  <c r="N739" i="1" l="1"/>
  <c r="O739" i="1" s="1"/>
  <c r="N740" i="1" l="1"/>
  <c r="O740" i="1" s="1"/>
  <c r="N741" i="1" l="1"/>
  <c r="O741" i="1" s="1"/>
  <c r="N742" i="1" l="1"/>
  <c r="O742" i="1" s="1"/>
  <c r="N743" i="1" l="1"/>
  <c r="O743" i="1" s="1"/>
  <c r="N744" i="1" l="1"/>
  <c r="O744" i="1" s="1"/>
  <c r="N745" i="1" l="1"/>
  <c r="O745" i="1" s="1"/>
  <c r="N746" i="1" l="1"/>
  <c r="O746" i="1" s="1"/>
  <c r="N747" i="1"/>
  <c r="O747" i="1" s="1"/>
  <c r="N748" i="1" l="1"/>
  <c r="O748" i="1" s="1"/>
  <c r="N749" i="1" l="1"/>
  <c r="O749" i="1" s="1"/>
  <c r="N750" i="1" l="1"/>
  <c r="O750" i="1" s="1"/>
  <c r="N751" i="1" l="1"/>
  <c r="O751" i="1" s="1"/>
  <c r="N752" i="1" l="1"/>
  <c r="O752" i="1" s="1"/>
  <c r="N753" i="1" l="1"/>
  <c r="O753" i="1" s="1"/>
  <c r="N754" i="1" l="1"/>
  <c r="O754" i="1" s="1"/>
  <c r="N755" i="1" l="1"/>
  <c r="O755" i="1" s="1"/>
  <c r="N756" i="1" l="1"/>
  <c r="O756" i="1" s="1"/>
  <c r="N757" i="1" l="1"/>
  <c r="O757" i="1" s="1"/>
  <c r="N758" i="1" l="1"/>
  <c r="O758" i="1" s="1"/>
  <c r="N759" i="1" l="1"/>
  <c r="O759" i="1" s="1"/>
  <c r="N760" i="1" l="1"/>
  <c r="O760" i="1" s="1"/>
  <c r="N761" i="1" l="1"/>
  <c r="O761" i="1" s="1"/>
  <c r="N762" i="1" l="1"/>
  <c r="O762" i="1" s="1"/>
  <c r="N763" i="1" l="1"/>
  <c r="O763" i="1" s="1"/>
  <c r="N764" i="1" l="1"/>
  <c r="O764" i="1" s="1"/>
  <c r="N765" i="1" l="1"/>
  <c r="O765" i="1" s="1"/>
  <c r="N766" i="1" l="1"/>
  <c r="O766" i="1" s="1"/>
  <c r="N767" i="1" l="1"/>
  <c r="O767" i="1" s="1"/>
  <c r="N768" i="1" l="1"/>
  <c r="O768" i="1" s="1"/>
  <c r="N769" i="1" l="1"/>
  <c r="O769" i="1" s="1"/>
  <c r="N770" i="1" l="1"/>
  <c r="O770" i="1" s="1"/>
  <c r="N771" i="1" l="1"/>
  <c r="O771" i="1" s="1"/>
  <c r="N772" i="1" l="1"/>
  <c r="O772" i="1" s="1"/>
  <c r="N773" i="1" l="1"/>
  <c r="O773" i="1" s="1"/>
  <c r="N774" i="1" l="1"/>
  <c r="O774" i="1" s="1"/>
  <c r="N775" i="1" l="1"/>
  <c r="O775" i="1" s="1"/>
  <c r="N776" i="1" l="1"/>
  <c r="O776" i="1" s="1"/>
  <c r="N777" i="1" l="1"/>
  <c r="O777" i="1" s="1"/>
  <c r="N778" i="1" l="1"/>
  <c r="O778" i="1" s="1"/>
  <c r="N779" i="1" l="1"/>
  <c r="O779" i="1" s="1"/>
  <c r="N780" i="1" l="1"/>
  <c r="O780" i="1" s="1"/>
  <c r="N781" i="1" l="1"/>
  <c r="O781" i="1" s="1"/>
  <c r="N782" i="1" l="1"/>
  <c r="O782" i="1" s="1"/>
  <c r="N783" i="1" l="1"/>
  <c r="O783" i="1" s="1"/>
  <c r="N784" i="1" l="1"/>
  <c r="O784" i="1" s="1"/>
  <c r="N785" i="1" l="1"/>
  <c r="O785" i="1" s="1"/>
  <c r="N786" i="1" l="1"/>
  <c r="O786" i="1" s="1"/>
  <c r="N787" i="1" l="1"/>
  <c r="O787" i="1" s="1"/>
  <c r="N788" i="1" l="1"/>
  <c r="O788" i="1" s="1"/>
  <c r="N789" i="1" l="1"/>
  <c r="O789" i="1" s="1"/>
  <c r="N790" i="1" l="1"/>
  <c r="O790" i="1" s="1"/>
  <c r="N791" i="1" l="1"/>
  <c r="O791" i="1" s="1"/>
  <c r="N792" i="1" l="1"/>
  <c r="O792" i="1" s="1"/>
  <c r="N793" i="1" l="1"/>
  <c r="O793" i="1" s="1"/>
  <c r="N794" i="1" l="1"/>
  <c r="O794" i="1" s="1"/>
  <c r="N795" i="1" l="1"/>
  <c r="O795" i="1" s="1"/>
  <c r="N796" i="1" l="1"/>
  <c r="O796" i="1" s="1"/>
  <c r="N797" i="1" l="1"/>
  <c r="O797" i="1" s="1"/>
  <c r="N798" i="1" l="1"/>
  <c r="O798" i="1" s="1"/>
  <c r="N799" i="1" l="1"/>
  <c r="O799" i="1" s="1"/>
  <c r="N800" i="1" l="1"/>
  <c r="O800" i="1" s="1"/>
  <c r="N801" i="1" l="1"/>
  <c r="O801" i="1" s="1"/>
  <c r="N802" i="1" l="1"/>
  <c r="O802" i="1" s="1"/>
  <c r="N803" i="1" l="1"/>
  <c r="O803" i="1" s="1"/>
  <c r="N804" i="1" l="1"/>
  <c r="O804" i="1" s="1"/>
  <c r="N805" i="1" l="1"/>
  <c r="O805" i="1" s="1"/>
  <c r="N806" i="1" l="1"/>
  <c r="O806" i="1" s="1"/>
  <c r="N807" i="1" l="1"/>
  <c r="O807" i="1" s="1"/>
  <c r="N808" i="1" l="1"/>
  <c r="O808" i="1" s="1"/>
  <c r="N809" i="1" l="1"/>
  <c r="O809" i="1" s="1"/>
  <c r="N810" i="1" l="1"/>
  <c r="O810" i="1" s="1"/>
  <c r="N811" i="1" l="1"/>
  <c r="O811" i="1" s="1"/>
  <c r="N812" i="1" l="1"/>
  <c r="O812" i="1" s="1"/>
  <c r="N813" i="1" l="1"/>
  <c r="O813" i="1" s="1"/>
  <c r="N814" i="1" l="1"/>
  <c r="O814" i="1" s="1"/>
  <c r="N815" i="1" l="1"/>
  <c r="O815" i="1" s="1"/>
  <c r="N816" i="1" l="1"/>
  <c r="O816" i="1" s="1"/>
  <c r="N817" i="1" l="1"/>
  <c r="O817" i="1" s="1"/>
  <c r="N818" i="1" l="1"/>
  <c r="O818" i="1" s="1"/>
  <c r="N819" i="1" l="1"/>
  <c r="O819" i="1" s="1"/>
  <c r="N820" i="1" l="1"/>
  <c r="O820" i="1" s="1"/>
  <c r="N821" i="1" l="1"/>
  <c r="O821" i="1" s="1"/>
  <c r="N822" i="1" l="1"/>
  <c r="O822" i="1" s="1"/>
  <c r="N823" i="1" l="1"/>
  <c r="O823" i="1" s="1"/>
  <c r="N824" i="1" l="1"/>
  <c r="O824" i="1" s="1"/>
  <c r="N825" i="1" l="1"/>
  <c r="O825" i="1" s="1"/>
  <c r="N826" i="1" l="1"/>
  <c r="O826" i="1" s="1"/>
  <c r="N827" i="1" l="1"/>
  <c r="O827" i="1" s="1"/>
  <c r="N828" i="1" l="1"/>
  <c r="O828" i="1" s="1"/>
  <c r="N829" i="1" l="1"/>
  <c r="O829" i="1" s="1"/>
  <c r="N830" i="1" l="1"/>
  <c r="O830" i="1" s="1"/>
  <c r="N831" i="1" l="1"/>
  <c r="O831" i="1" s="1"/>
  <c r="N832" i="1" l="1"/>
  <c r="O832" i="1" s="1"/>
  <c r="N833" i="1" l="1"/>
  <c r="O833" i="1" s="1"/>
  <c r="N834" i="1" l="1"/>
  <c r="O834" i="1" s="1"/>
  <c r="N835" i="1" l="1"/>
  <c r="O835" i="1" s="1"/>
  <c r="N836" i="1" l="1"/>
  <c r="O836" i="1" s="1"/>
  <c r="N837" i="1" l="1"/>
  <c r="O837" i="1" s="1"/>
  <c r="N838" i="1" l="1"/>
  <c r="O838" i="1" s="1"/>
  <c r="N839" i="1" l="1"/>
  <c r="O839" i="1" s="1"/>
  <c r="N840" i="1" l="1"/>
  <c r="O840" i="1" s="1"/>
  <c r="N841" i="1" l="1"/>
  <c r="O841" i="1" s="1"/>
  <c r="N842" i="1" l="1"/>
  <c r="O842" i="1" s="1"/>
  <c r="N843" i="1" l="1"/>
  <c r="O843" i="1" s="1"/>
  <c r="N844" i="1" l="1"/>
  <c r="O844" i="1" s="1"/>
  <c r="N845" i="1" l="1"/>
  <c r="O845" i="1" s="1"/>
  <c r="N846" i="1" l="1"/>
  <c r="O846" i="1" s="1"/>
  <c r="N847" i="1" l="1"/>
  <c r="O847" i="1" s="1"/>
  <c r="N848" i="1" l="1"/>
  <c r="O848" i="1" s="1"/>
  <c r="N849" i="1" l="1"/>
  <c r="O849" i="1" s="1"/>
  <c r="N850" i="1" l="1"/>
  <c r="O850" i="1" s="1"/>
  <c r="N851" i="1" l="1"/>
  <c r="O851" i="1" s="1"/>
  <c r="N852" i="1" l="1"/>
  <c r="O852" i="1" s="1"/>
  <c r="N853" i="1" l="1"/>
  <c r="O853" i="1" s="1"/>
  <c r="N854" i="1" l="1"/>
  <c r="O854" i="1" s="1"/>
  <c r="N855" i="1" l="1"/>
  <c r="O855" i="1" s="1"/>
  <c r="N856" i="1" l="1"/>
  <c r="O856" i="1" s="1"/>
  <c r="N857" i="1" l="1"/>
  <c r="O857" i="1" s="1"/>
  <c r="N858" i="1" l="1"/>
  <c r="O858" i="1" s="1"/>
  <c r="N859" i="1" l="1"/>
  <c r="O859" i="1" s="1"/>
  <c r="N860" i="1" l="1"/>
  <c r="O860" i="1" s="1"/>
  <c r="N861" i="1" l="1"/>
  <c r="O861" i="1" s="1"/>
  <c r="N862" i="1" l="1"/>
  <c r="O862" i="1" s="1"/>
  <c r="N863" i="1" l="1"/>
  <c r="O863" i="1" s="1"/>
  <c r="N864" i="1" l="1"/>
  <c r="O864" i="1" s="1"/>
  <c r="N865" i="1" l="1"/>
  <c r="O865" i="1" s="1"/>
  <c r="N866" i="1" l="1"/>
  <c r="O866" i="1" s="1"/>
  <c r="N867" i="1" l="1"/>
  <c r="O867" i="1" s="1"/>
  <c r="N868" i="1" l="1"/>
  <c r="O868" i="1" s="1"/>
  <c r="N869" i="1" l="1"/>
  <c r="O869" i="1" s="1"/>
  <c r="N870" i="1" l="1"/>
  <c r="O870" i="1" s="1"/>
  <c r="N871" i="1" l="1"/>
  <c r="O871" i="1" s="1"/>
  <c r="N872" i="1" l="1"/>
  <c r="O872" i="1" s="1"/>
  <c r="N873" i="1" l="1"/>
  <c r="O873" i="1" s="1"/>
  <c r="N874" i="1" l="1"/>
  <c r="O874" i="1" s="1"/>
  <c r="N875" i="1" l="1"/>
  <c r="O875" i="1" s="1"/>
  <c r="N876" i="1" l="1"/>
  <c r="O876" i="1" s="1"/>
  <c r="N877" i="1" l="1"/>
  <c r="O877" i="1" s="1"/>
  <c r="N878" i="1" l="1"/>
  <c r="O878" i="1" s="1"/>
  <c r="N879" i="1" l="1"/>
  <c r="O879" i="1" s="1"/>
  <c r="N880" i="1" l="1"/>
  <c r="O880" i="1" s="1"/>
  <c r="N881" i="1" l="1"/>
  <c r="O881" i="1" s="1"/>
  <c r="N882" i="1" l="1"/>
  <c r="O882" i="1" s="1"/>
  <c r="N883" i="1" l="1"/>
  <c r="O883" i="1" s="1"/>
  <c r="N884" i="1" l="1"/>
  <c r="O884" i="1" s="1"/>
  <c r="N885" i="1" l="1"/>
  <c r="O885" i="1" s="1"/>
  <c r="N886" i="1" l="1"/>
  <c r="O886" i="1" s="1"/>
  <c r="N887" i="1" l="1"/>
  <c r="O887" i="1" s="1"/>
  <c r="N888" i="1" l="1"/>
  <c r="O888" i="1" s="1"/>
  <c r="N889" i="1" l="1"/>
  <c r="O889" i="1" s="1"/>
  <c r="N890" i="1" l="1"/>
  <c r="O890" i="1" s="1"/>
  <c r="N891" i="1" l="1"/>
  <c r="O891" i="1" s="1"/>
  <c r="N892" i="1" l="1"/>
  <c r="O892" i="1" s="1"/>
  <c r="N893" i="1" l="1"/>
  <c r="O893" i="1" s="1"/>
  <c r="N894" i="1" l="1"/>
  <c r="O894" i="1" s="1"/>
  <c r="N895" i="1" l="1"/>
  <c r="O895" i="1" s="1"/>
  <c r="N896" i="1" l="1"/>
  <c r="O896" i="1" s="1"/>
  <c r="N897" i="1" l="1"/>
  <c r="O897" i="1" s="1"/>
  <c r="N898" i="1" l="1"/>
  <c r="O898" i="1" s="1"/>
  <c r="N899" i="1" l="1"/>
  <c r="O899" i="1" s="1"/>
  <c r="N900" i="1" l="1"/>
  <c r="O900" i="1" s="1"/>
  <c r="N901" i="1" l="1"/>
  <c r="O901" i="1" s="1"/>
  <c r="N902" i="1" l="1"/>
  <c r="O902" i="1" s="1"/>
  <c r="N903" i="1" l="1"/>
  <c r="O903" i="1" s="1"/>
  <c r="N904" i="1" l="1"/>
  <c r="O904" i="1" s="1"/>
  <c r="N905" i="1" l="1"/>
  <c r="O905" i="1" s="1"/>
  <c r="N906" i="1" l="1"/>
  <c r="O906" i="1" s="1"/>
  <c r="N907" i="1" l="1"/>
  <c r="O907" i="1" s="1"/>
  <c r="N908" i="1" l="1"/>
  <c r="O908" i="1" s="1"/>
  <c r="N909" i="1" l="1"/>
  <c r="O909" i="1" s="1"/>
  <c r="N910" i="1" l="1"/>
  <c r="O910" i="1" s="1"/>
  <c r="N911" i="1" l="1"/>
  <c r="O911" i="1" s="1"/>
  <c r="N912" i="1" l="1"/>
  <c r="O912" i="1" s="1"/>
  <c r="N913" i="1" l="1"/>
  <c r="O913" i="1" s="1"/>
  <c r="N914" i="1" l="1"/>
  <c r="O914" i="1" s="1"/>
  <c r="N915" i="1" l="1"/>
  <c r="O915" i="1" s="1"/>
  <c r="N916" i="1" l="1"/>
  <c r="O916" i="1" s="1"/>
  <c r="N917" i="1" l="1"/>
  <c r="O917" i="1" s="1"/>
  <c r="N918" i="1" l="1"/>
  <c r="O918" i="1" s="1"/>
  <c r="N919" i="1" l="1"/>
  <c r="O919" i="1" s="1"/>
  <c r="N920" i="1" l="1"/>
  <c r="O920" i="1" s="1"/>
  <c r="N921" i="1" l="1"/>
  <c r="O921" i="1" s="1"/>
  <c r="N922" i="1" l="1"/>
  <c r="O922" i="1" s="1"/>
  <c r="N923" i="1" l="1"/>
  <c r="O923" i="1" s="1"/>
  <c r="N924" i="1" l="1"/>
  <c r="O924" i="1" s="1"/>
  <c r="N925" i="1" l="1"/>
  <c r="O925" i="1" s="1"/>
  <c r="N926" i="1" l="1"/>
  <c r="O926" i="1" s="1"/>
  <c r="N927" i="1" l="1"/>
  <c r="O927" i="1" s="1"/>
  <c r="N928" i="1" l="1"/>
  <c r="O928" i="1" s="1"/>
  <c r="N929" i="1" l="1"/>
  <c r="O929" i="1" s="1"/>
  <c r="N930" i="1" l="1"/>
  <c r="O930" i="1" s="1"/>
  <c r="N931" i="1" l="1"/>
  <c r="O931" i="1" s="1"/>
  <c r="N932" i="1" l="1"/>
  <c r="O932" i="1" s="1"/>
  <c r="N933" i="1" l="1"/>
  <c r="O933" i="1" s="1"/>
  <c r="N934" i="1" l="1"/>
  <c r="O934" i="1" s="1"/>
  <c r="N935" i="1" l="1"/>
  <c r="O935" i="1" s="1"/>
  <c r="N936" i="1" l="1"/>
  <c r="O936" i="1" s="1"/>
  <c r="N937" i="1" l="1"/>
  <c r="O937" i="1" s="1"/>
  <c r="N938" i="1" l="1"/>
  <c r="O938" i="1" s="1"/>
  <c r="N939" i="1" l="1"/>
  <c r="O939" i="1" s="1"/>
  <c r="N940" i="1" l="1"/>
  <c r="O940" i="1" s="1"/>
  <c r="N941" i="1" l="1"/>
  <c r="O941" i="1" s="1"/>
  <c r="N942" i="1" l="1"/>
  <c r="O942" i="1" s="1"/>
  <c r="N943" i="1" l="1"/>
  <c r="O943" i="1" s="1"/>
  <c r="N944" i="1" l="1"/>
  <c r="O944" i="1" s="1"/>
  <c r="N945" i="1" l="1"/>
  <c r="O945" i="1" s="1"/>
  <c r="N946" i="1" l="1"/>
  <c r="O946" i="1" s="1"/>
  <c r="N947" i="1" l="1"/>
  <c r="O947" i="1" s="1"/>
  <c r="N948" i="1" l="1"/>
  <c r="O948" i="1" s="1"/>
  <c r="N949" i="1" l="1"/>
  <c r="O949" i="1" s="1"/>
  <c r="N950" i="1" l="1"/>
  <c r="O950" i="1" s="1"/>
  <c r="N951" i="1" l="1"/>
  <c r="O951" i="1" s="1"/>
  <c r="N952" i="1" l="1"/>
  <c r="O952" i="1" s="1"/>
  <c r="N953" i="1" l="1"/>
  <c r="O953" i="1" s="1"/>
  <c r="N954" i="1" l="1"/>
  <c r="O954" i="1" s="1"/>
  <c r="N955" i="1" l="1"/>
  <c r="O955" i="1" s="1"/>
  <c r="N956" i="1" l="1"/>
  <c r="O956" i="1" s="1"/>
  <c r="N957" i="1" l="1"/>
  <c r="O957" i="1" s="1"/>
  <c r="N958" i="1" l="1"/>
  <c r="O958" i="1" s="1"/>
  <c r="N959" i="1" l="1"/>
  <c r="O959" i="1" s="1"/>
  <c r="N960" i="1" l="1"/>
  <c r="O960" i="1" s="1"/>
  <c r="N961" i="1" l="1"/>
  <c r="O961" i="1" s="1"/>
  <c r="N962" i="1" l="1"/>
  <c r="O962" i="1" s="1"/>
  <c r="N963" i="1" l="1"/>
  <c r="O963" i="1" s="1"/>
  <c r="N964" i="1" l="1"/>
  <c r="O964" i="1" s="1"/>
  <c r="N965" i="1" l="1"/>
  <c r="O965" i="1" s="1"/>
  <c r="N966" i="1" l="1"/>
  <c r="O966" i="1" s="1"/>
  <c r="N967" i="1" l="1"/>
  <c r="O967" i="1" s="1"/>
  <c r="N968" i="1" l="1"/>
  <c r="O968" i="1" s="1"/>
  <c r="N969" i="1" l="1"/>
  <c r="O969" i="1" s="1"/>
  <c r="N970" i="1" l="1"/>
  <c r="O970" i="1" s="1"/>
  <c r="N971" i="1" l="1"/>
  <c r="O971" i="1" s="1"/>
  <c r="N972" i="1" l="1"/>
  <c r="O972" i="1" s="1"/>
  <c r="N973" i="1" l="1"/>
  <c r="O973" i="1" s="1"/>
  <c r="N974" i="1" l="1"/>
  <c r="O974" i="1" s="1"/>
  <c r="N975" i="1" l="1"/>
  <c r="O975" i="1" s="1"/>
  <c r="N976" i="1" l="1"/>
  <c r="O976" i="1" s="1"/>
  <c r="N977" i="1" l="1"/>
  <c r="O977" i="1" s="1"/>
  <c r="N978" i="1" l="1"/>
  <c r="O978" i="1" s="1"/>
  <c r="N979" i="1" l="1"/>
  <c r="O979" i="1" s="1"/>
  <c r="N980" i="1" l="1"/>
  <c r="O980" i="1" s="1"/>
  <c r="N981" i="1" l="1"/>
  <c r="O981" i="1" s="1"/>
  <c r="N982" i="1" l="1"/>
  <c r="O982" i="1" s="1"/>
  <c r="N983" i="1" l="1"/>
  <c r="O983" i="1" s="1"/>
  <c r="N984" i="1" l="1"/>
  <c r="O984" i="1" s="1"/>
  <c r="N985" i="1" l="1"/>
  <c r="O985" i="1" s="1"/>
  <c r="N986" i="1" l="1"/>
  <c r="O986" i="1" s="1"/>
  <c r="N987" i="1" l="1"/>
  <c r="O987" i="1" s="1"/>
  <c r="N988" i="1" l="1"/>
  <c r="O988" i="1" s="1"/>
  <c r="N989" i="1" l="1"/>
  <c r="O989" i="1" s="1"/>
  <c r="N990" i="1" l="1"/>
  <c r="O990" i="1" s="1"/>
  <c r="N991" i="1" l="1"/>
  <c r="O991" i="1" s="1"/>
  <c r="N992" i="1" l="1"/>
  <c r="O992" i="1" s="1"/>
  <c r="N993" i="1" l="1"/>
  <c r="O993" i="1" s="1"/>
  <c r="N994" i="1" l="1"/>
  <c r="O994" i="1" s="1"/>
  <c r="N995" i="1" l="1"/>
  <c r="O995" i="1" s="1"/>
  <c r="N996" i="1" l="1"/>
  <c r="O996" i="1" s="1"/>
  <c r="N997" i="1" l="1"/>
  <c r="O997" i="1" s="1"/>
  <c r="N998" i="1" l="1"/>
  <c r="O998" i="1" s="1"/>
  <c r="N999" i="1" l="1"/>
  <c r="O999" i="1" s="1"/>
  <c r="N1000" i="1" l="1"/>
  <c r="O1000" i="1" s="1"/>
  <c r="N1001" i="1" l="1"/>
  <c r="O1001" i="1" s="1"/>
  <c r="N1002" i="1" l="1"/>
  <c r="O1002" i="1" s="1"/>
  <c r="N1003" i="1" l="1"/>
  <c r="O1003" i="1" s="1"/>
  <c r="N1004" i="1" l="1"/>
  <c r="O1004" i="1" s="1"/>
  <c r="N1005" i="1" l="1"/>
  <c r="O1005" i="1" s="1"/>
  <c r="N1006" i="1" l="1"/>
  <c r="O1006" i="1" s="1"/>
  <c r="N1007" i="1" l="1"/>
  <c r="O1007" i="1" s="1"/>
  <c r="N1008" i="1" l="1"/>
  <c r="O1008" i="1" s="1"/>
  <c r="N1009" i="1" l="1"/>
  <c r="O1009" i="1" s="1"/>
  <c r="N1010" i="1" l="1"/>
  <c r="O1010" i="1" s="1"/>
  <c r="N1011" i="1" l="1"/>
  <c r="O1011" i="1" s="1"/>
  <c r="N1012" i="1" l="1"/>
  <c r="O1012" i="1" s="1"/>
  <c r="N1013" i="1" l="1"/>
  <c r="O1013" i="1" s="1"/>
  <c r="N1014" i="1" l="1"/>
  <c r="O1014" i="1" s="1"/>
  <c r="N1015" i="1" l="1"/>
  <c r="O1015" i="1" s="1"/>
  <c r="N1016" i="1" l="1"/>
  <c r="O1016" i="1" s="1"/>
  <c r="N1017" i="1" l="1"/>
  <c r="O1017" i="1" s="1"/>
  <c r="N1018" i="1" l="1"/>
  <c r="O1018" i="1" s="1"/>
  <c r="N1019" i="1" l="1"/>
  <c r="O1019" i="1" s="1"/>
  <c r="N1020" i="1" l="1"/>
  <c r="O1020" i="1" s="1"/>
  <c r="N1021" i="1" l="1"/>
  <c r="O1021" i="1" s="1"/>
  <c r="N1023" i="1" l="1"/>
  <c r="O1023" i="1" s="1"/>
  <c r="N1022" i="1"/>
  <c r="O1022" i="1" s="1"/>
  <c r="N1024" i="1" l="1"/>
  <c r="O1024" i="1" s="1"/>
  <c r="N1025" i="1" l="1"/>
  <c r="O1025" i="1" s="1"/>
  <c r="N1026" i="1" l="1"/>
  <c r="O1026" i="1" s="1"/>
  <c r="N1027" i="1" l="1"/>
  <c r="O1027" i="1" s="1"/>
  <c r="N1028" i="1" l="1"/>
  <c r="O1028" i="1" s="1"/>
  <c r="N1029" i="1" l="1"/>
  <c r="O1029" i="1" s="1"/>
  <c r="N1030" i="1" l="1"/>
  <c r="O1030" i="1" s="1"/>
  <c r="N1031" i="1" l="1"/>
  <c r="O1031" i="1" s="1"/>
  <c r="N1032" i="1" l="1"/>
  <c r="O1032" i="1" s="1"/>
  <c r="N1033" i="1" l="1"/>
  <c r="O1033" i="1" s="1"/>
  <c r="N1034" i="1" l="1"/>
  <c r="O1034" i="1" s="1"/>
  <c r="N1035" i="1" l="1"/>
  <c r="O1035" i="1" s="1"/>
  <c r="N1036" i="1" l="1"/>
  <c r="O1036" i="1" s="1"/>
  <c r="N1037" i="1" l="1"/>
  <c r="O1037" i="1" s="1"/>
  <c r="N1038" i="1" l="1"/>
  <c r="O1038" i="1" s="1"/>
  <c r="N1039" i="1" l="1"/>
  <c r="O1039" i="1" s="1"/>
  <c r="N1040" i="1" l="1"/>
  <c r="O1040" i="1" s="1"/>
  <c r="N1041" i="1" l="1"/>
  <c r="O1041" i="1" s="1"/>
  <c r="N1042" i="1" l="1"/>
  <c r="O1042" i="1" s="1"/>
  <c r="N1043" i="1" l="1"/>
  <c r="O1043" i="1" s="1"/>
  <c r="N1044" i="1" l="1"/>
  <c r="O1044" i="1" s="1"/>
  <c r="N1045" i="1" l="1"/>
  <c r="O1045" i="1" s="1"/>
  <c r="N1046" i="1" l="1"/>
  <c r="O1046" i="1" s="1"/>
  <c r="N1047" i="1" l="1"/>
  <c r="O1047" i="1" s="1"/>
  <c r="N1048" i="1" l="1"/>
  <c r="O1048" i="1" s="1"/>
  <c r="N1049" i="1" l="1"/>
  <c r="O1049" i="1" s="1"/>
  <c r="N1050" i="1" l="1"/>
  <c r="O1050" i="1" s="1"/>
  <c r="N1051" i="1" l="1"/>
  <c r="O1051" i="1" s="1"/>
  <c r="N1052" i="1" l="1"/>
  <c r="O1052" i="1" s="1"/>
  <c r="N1053" i="1" l="1"/>
  <c r="O1053" i="1" s="1"/>
  <c r="N1054" i="1" l="1"/>
  <c r="O1054" i="1" s="1"/>
  <c r="N1055" i="1" l="1"/>
  <c r="O1055" i="1" s="1"/>
  <c r="N1056" i="1" l="1"/>
  <c r="O1056" i="1" s="1"/>
  <c r="N1057" i="1" l="1"/>
  <c r="O1057" i="1" s="1"/>
  <c r="N1058" i="1" l="1"/>
  <c r="O1058" i="1" s="1"/>
  <c r="N1059" i="1" l="1"/>
  <c r="O1059" i="1" s="1"/>
  <c r="N1060" i="1" l="1"/>
  <c r="O1060" i="1" s="1"/>
  <c r="N1061" i="1" l="1"/>
  <c r="O1061" i="1" s="1"/>
  <c r="N1062" i="1" l="1"/>
  <c r="O1062" i="1" s="1"/>
  <c r="N1063" i="1" l="1"/>
  <c r="O1063" i="1" s="1"/>
  <c r="N1064" i="1" l="1"/>
  <c r="O1064" i="1" s="1"/>
  <c r="N1065" i="1" l="1"/>
  <c r="O1065" i="1" s="1"/>
  <c r="N1066" i="1" l="1"/>
  <c r="O1066" i="1" s="1"/>
  <c r="N1067" i="1" l="1"/>
  <c r="O1067" i="1" s="1"/>
  <c r="N1068" i="1" l="1"/>
  <c r="O1068" i="1" s="1"/>
  <c r="N1069" i="1" l="1"/>
  <c r="O1069" i="1" s="1"/>
  <c r="N1070" i="1" l="1"/>
  <c r="O1070" i="1" s="1"/>
  <c r="N1071" i="1" l="1"/>
  <c r="O1071" i="1" s="1"/>
  <c r="N1072" i="1" l="1"/>
  <c r="O1072" i="1" s="1"/>
  <c r="N1073" i="1" l="1"/>
  <c r="O1073" i="1" s="1"/>
  <c r="N1074" i="1" l="1"/>
  <c r="O1074" i="1" s="1"/>
  <c r="N1075" i="1" l="1"/>
  <c r="O1075" i="1" s="1"/>
  <c r="N1076" i="1" l="1"/>
  <c r="O1076" i="1" s="1"/>
  <c r="N1077" i="1" l="1"/>
  <c r="O1077" i="1" s="1"/>
  <c r="N1078" i="1" l="1"/>
  <c r="O1078" i="1" s="1"/>
  <c r="N1079" i="1" l="1"/>
  <c r="O1079" i="1" s="1"/>
  <c r="N1080" i="1" l="1"/>
  <c r="O1080" i="1" s="1"/>
  <c r="N1081" i="1" l="1"/>
  <c r="O1081" i="1" s="1"/>
  <c r="N1082" i="1" l="1"/>
  <c r="O1082" i="1" s="1"/>
  <c r="N1083" i="1" l="1"/>
  <c r="O1083" i="1" s="1"/>
  <c r="N1084" i="1" l="1"/>
  <c r="O1084" i="1" s="1"/>
  <c r="N1085" i="1" l="1"/>
  <c r="O1085" i="1" s="1"/>
  <c r="N1086" i="1" l="1"/>
  <c r="O1086" i="1" s="1"/>
  <c r="N1087" i="1" l="1"/>
  <c r="O1087" i="1" s="1"/>
  <c r="N1088" i="1" l="1"/>
  <c r="O1088" i="1" s="1"/>
  <c r="N1089" i="1" l="1"/>
  <c r="O1089" i="1" s="1"/>
  <c r="N1090" i="1" l="1"/>
  <c r="O1090" i="1" s="1"/>
  <c r="N1091" i="1" l="1"/>
  <c r="O1091" i="1" s="1"/>
  <c r="N1092" i="1" l="1"/>
  <c r="O1092" i="1" s="1"/>
  <c r="N1093" i="1" l="1"/>
  <c r="O1093" i="1" s="1"/>
  <c r="N1094" i="1" l="1"/>
  <c r="O1094" i="1" s="1"/>
  <c r="N1095" i="1" l="1"/>
  <c r="O1095" i="1" s="1"/>
  <c r="N1096" i="1" l="1"/>
  <c r="O1096" i="1" s="1"/>
  <c r="N1097" i="1" l="1"/>
  <c r="O1097" i="1" s="1"/>
  <c r="N1098" i="1" l="1"/>
  <c r="O1098" i="1" s="1"/>
  <c r="N1099" i="1" l="1"/>
  <c r="O1099" i="1" s="1"/>
  <c r="N1100" i="1" l="1"/>
  <c r="O1100" i="1" s="1"/>
  <c r="N1101" i="1" l="1"/>
  <c r="O1101" i="1" s="1"/>
  <c r="N1102" i="1" l="1"/>
  <c r="O1102" i="1" s="1"/>
  <c r="N1103" i="1" l="1"/>
  <c r="O1103" i="1" s="1"/>
  <c r="N1104" i="1" l="1"/>
  <c r="O1104" i="1" s="1"/>
  <c r="N1105" i="1" l="1"/>
  <c r="O1105" i="1" s="1"/>
  <c r="N1106" i="1" l="1"/>
  <c r="O1106" i="1" s="1"/>
  <c r="N1107" i="1" l="1"/>
  <c r="O1107" i="1" s="1"/>
  <c r="N1108" i="1" l="1"/>
  <c r="O1108" i="1" s="1"/>
  <c r="N1109" i="1" l="1"/>
  <c r="O1109" i="1" s="1"/>
  <c r="N1110" i="1" l="1"/>
  <c r="O1110" i="1" s="1"/>
  <c r="N1111" i="1" l="1"/>
  <c r="O1111" i="1" s="1"/>
  <c r="N1112" i="1" l="1"/>
  <c r="O1112" i="1" s="1"/>
  <c r="N1113" i="1" l="1"/>
  <c r="O1113" i="1" s="1"/>
  <c r="N1114" i="1" l="1"/>
  <c r="O1114" i="1" s="1"/>
  <c r="N1115" i="1" l="1"/>
  <c r="O1115" i="1" s="1"/>
  <c r="N1116" i="1" l="1"/>
  <c r="O1116" i="1" s="1"/>
  <c r="N1117" i="1" l="1"/>
  <c r="O1117" i="1" s="1"/>
  <c r="N1118" i="1" l="1"/>
  <c r="O1118" i="1" s="1"/>
  <c r="N1119" i="1" l="1"/>
  <c r="O1119" i="1" s="1"/>
  <c r="N1120" i="1" l="1"/>
  <c r="O1120" i="1" s="1"/>
  <c r="N1121" i="1" l="1"/>
  <c r="O1121" i="1" s="1"/>
  <c r="N1122" i="1" l="1"/>
  <c r="O1122" i="1" s="1"/>
  <c r="N1123" i="1" l="1"/>
  <c r="O1123" i="1" s="1"/>
  <c r="N1124" i="1" l="1"/>
  <c r="O1124" i="1" s="1"/>
  <c r="N1125" i="1" l="1"/>
  <c r="O1125" i="1" s="1"/>
  <c r="N1126" i="1" l="1"/>
  <c r="O1126" i="1" s="1"/>
  <c r="N1127" i="1" l="1"/>
  <c r="O1127" i="1" s="1"/>
  <c r="N1128" i="1" l="1"/>
  <c r="O1128" i="1" s="1"/>
  <c r="N1129" i="1" l="1"/>
  <c r="O1129" i="1" s="1"/>
  <c r="N1130" i="1" l="1"/>
  <c r="O1130" i="1" s="1"/>
  <c r="N1131" i="1" l="1"/>
  <c r="O1131" i="1" s="1"/>
  <c r="N1132" i="1" l="1"/>
  <c r="O1132" i="1" s="1"/>
  <c r="N1133" i="1" l="1"/>
  <c r="O1133" i="1" s="1"/>
  <c r="N1134" i="1" l="1"/>
  <c r="O1134" i="1" s="1"/>
  <c r="N1135" i="1" l="1"/>
  <c r="O1135" i="1" s="1"/>
  <c r="N1136" i="1" l="1"/>
  <c r="O1136" i="1" s="1"/>
  <c r="N1137" i="1" l="1"/>
  <c r="O1137" i="1" s="1"/>
  <c r="N1138" i="1" l="1"/>
  <c r="O1138" i="1" s="1"/>
  <c r="N1139" i="1" l="1"/>
  <c r="O1139" i="1" s="1"/>
  <c r="N1140" i="1" l="1"/>
  <c r="O1140" i="1" s="1"/>
  <c r="N1141" i="1" l="1"/>
  <c r="O1141" i="1" s="1"/>
  <c r="N1142" i="1" l="1"/>
  <c r="O1142" i="1" s="1"/>
  <c r="N1143" i="1" l="1"/>
  <c r="O1143" i="1" s="1"/>
  <c r="N1144" i="1" l="1"/>
  <c r="O1144" i="1" s="1"/>
  <c r="N1145" i="1" l="1"/>
  <c r="O1145" i="1" s="1"/>
  <c r="N1146" i="1" l="1"/>
  <c r="O1146" i="1" s="1"/>
  <c r="N1147" i="1" l="1"/>
  <c r="O1147" i="1" s="1"/>
  <c r="N1148" i="1" l="1"/>
  <c r="O1148" i="1" s="1"/>
  <c r="N1149" i="1" l="1"/>
  <c r="O1149" i="1" s="1"/>
  <c r="N1150" i="1" l="1"/>
  <c r="O1150" i="1" s="1"/>
  <c r="N1151" i="1" l="1"/>
  <c r="O1151" i="1" s="1"/>
  <c r="N1152" i="1" l="1"/>
  <c r="O1152" i="1" s="1"/>
  <c r="N1153" i="1" l="1"/>
  <c r="O1153" i="1" s="1"/>
  <c r="N1154" i="1" l="1"/>
  <c r="O1154" i="1" s="1"/>
  <c r="N1155" i="1" l="1"/>
  <c r="O1155" i="1" s="1"/>
  <c r="N1156" i="1" l="1"/>
  <c r="O1156" i="1" s="1"/>
  <c r="N1157" i="1" l="1"/>
  <c r="O1157" i="1" s="1"/>
  <c r="N1158" i="1" l="1"/>
  <c r="O1158" i="1" s="1"/>
  <c r="N1159" i="1" l="1"/>
  <c r="O1159" i="1" s="1"/>
  <c r="N1160" i="1" l="1"/>
  <c r="O1160" i="1" s="1"/>
  <c r="N1161" i="1" l="1"/>
  <c r="O1161" i="1" s="1"/>
  <c r="N1162" i="1" l="1"/>
  <c r="O1162" i="1" s="1"/>
  <c r="N1163" i="1" l="1"/>
  <c r="O1163" i="1" s="1"/>
  <c r="N1164" i="1" l="1"/>
  <c r="O1164" i="1" s="1"/>
  <c r="N1165" i="1" l="1"/>
  <c r="O1165" i="1" s="1"/>
  <c r="N1166" i="1" l="1"/>
  <c r="O1166" i="1" s="1"/>
  <c r="N1167" i="1" l="1"/>
  <c r="O1167" i="1" s="1"/>
  <c r="N1168" i="1" l="1"/>
  <c r="O1168" i="1" s="1"/>
  <c r="N1169" i="1" l="1"/>
  <c r="O1169" i="1" s="1"/>
  <c r="N1170" i="1" l="1"/>
  <c r="O1170" i="1" s="1"/>
  <c r="N1171" i="1" l="1"/>
  <c r="O1171" i="1" s="1"/>
  <c r="N1172" i="1" l="1"/>
  <c r="O1172" i="1" s="1"/>
  <c r="N1173" i="1" l="1"/>
  <c r="O1173" i="1" s="1"/>
  <c r="N1174" i="1" l="1"/>
  <c r="O1174" i="1" s="1"/>
  <c r="N1175" i="1" l="1"/>
  <c r="O1175" i="1" s="1"/>
  <c r="N1176" i="1" l="1"/>
  <c r="O1176" i="1" s="1"/>
  <c r="N1177" i="1" l="1"/>
  <c r="O1177" i="1" s="1"/>
  <c r="N1178" i="1" l="1"/>
  <c r="O1178" i="1" s="1"/>
  <c r="N1179" i="1" l="1"/>
  <c r="O1179" i="1" s="1"/>
  <c r="N1180" i="1" l="1"/>
  <c r="O1180" i="1" s="1"/>
  <c r="N1181" i="1" l="1"/>
  <c r="O1181" i="1" s="1"/>
  <c r="N1182" i="1" l="1"/>
  <c r="O1182" i="1" s="1"/>
  <c r="N1183" i="1" l="1"/>
  <c r="O1183" i="1" s="1"/>
  <c r="N1184" i="1" l="1"/>
  <c r="O1184" i="1" s="1"/>
  <c r="N1185" i="1" l="1"/>
  <c r="O1185" i="1" s="1"/>
  <c r="N1186" i="1" l="1"/>
  <c r="O1186" i="1" s="1"/>
  <c r="N1187" i="1" l="1"/>
  <c r="O1187" i="1" s="1"/>
  <c r="N1188" i="1" l="1"/>
  <c r="O1188" i="1" s="1"/>
  <c r="N1189" i="1" l="1"/>
  <c r="O1189" i="1" s="1"/>
  <c r="N1190" i="1" l="1"/>
  <c r="O1190" i="1" s="1"/>
  <c r="N1191" i="1" l="1"/>
  <c r="O1191" i="1" s="1"/>
  <c r="N1192" i="1" l="1"/>
  <c r="O1192" i="1" s="1"/>
  <c r="N1193" i="1" l="1"/>
  <c r="O1193" i="1" s="1"/>
  <c r="N1194" i="1" l="1"/>
  <c r="O1194" i="1" s="1"/>
  <c r="N1195" i="1" l="1"/>
  <c r="O1195" i="1" s="1"/>
  <c r="N1196" i="1" l="1"/>
  <c r="O1196" i="1" s="1"/>
  <c r="N1197" i="1" l="1"/>
  <c r="O1197" i="1" s="1"/>
  <c r="N1198" i="1" l="1"/>
  <c r="O1198" i="1" s="1"/>
  <c r="N1199" i="1" l="1"/>
  <c r="O1199" i="1" s="1"/>
  <c r="N1200" i="1" l="1"/>
  <c r="O1200" i="1" s="1"/>
  <c r="N1201" i="1" l="1"/>
  <c r="O1201" i="1" s="1"/>
  <c r="N1202" i="1" l="1"/>
  <c r="O1202" i="1" s="1"/>
  <c r="N1203" i="1" l="1"/>
  <c r="O1203" i="1" s="1"/>
  <c r="N1204" i="1" l="1"/>
  <c r="O1204" i="1" s="1"/>
  <c r="N1205" i="1" l="1"/>
  <c r="O1205" i="1" s="1"/>
  <c r="N1206" i="1" l="1"/>
  <c r="O1206" i="1" s="1"/>
  <c r="N1207" i="1" l="1"/>
  <c r="O1207" i="1" s="1"/>
  <c r="N1208" i="1" l="1"/>
  <c r="O1208" i="1" s="1"/>
  <c r="N1209" i="1" l="1"/>
  <c r="O1209" i="1" s="1"/>
  <c r="N1210" i="1" l="1"/>
  <c r="O1210" i="1" s="1"/>
  <c r="N1211" i="1" l="1"/>
  <c r="O1211" i="1" s="1"/>
  <c r="N1212" i="1" l="1"/>
  <c r="O1212" i="1" s="1"/>
  <c r="N1213" i="1" l="1"/>
  <c r="O1213" i="1" s="1"/>
  <c r="N1214" i="1" l="1"/>
  <c r="O1214" i="1" s="1"/>
  <c r="N1215" i="1" l="1"/>
  <c r="O1215" i="1" s="1"/>
  <c r="N1216" i="1" l="1"/>
  <c r="O1216" i="1" s="1"/>
  <c r="N1217" i="1" l="1"/>
  <c r="O1217" i="1" s="1"/>
  <c r="N1218" i="1" l="1"/>
  <c r="O1218" i="1" s="1"/>
  <c r="N1219" i="1" l="1"/>
  <c r="O1219" i="1" s="1"/>
  <c r="N1220" i="1" l="1"/>
  <c r="O1220" i="1" s="1"/>
  <c r="N1221" i="1" l="1"/>
  <c r="O1221" i="1" s="1"/>
  <c r="N1222" i="1" l="1"/>
  <c r="O1222" i="1" s="1"/>
  <c r="N1223" i="1" l="1"/>
  <c r="O1223" i="1" s="1"/>
  <c r="N1224" i="1" l="1"/>
  <c r="O1224" i="1" s="1"/>
  <c r="N1225" i="1" l="1"/>
  <c r="O1225" i="1" s="1"/>
  <c r="N1226" i="1" l="1"/>
  <c r="O1226" i="1" s="1"/>
  <c r="N1227" i="1" l="1"/>
  <c r="O1227" i="1" s="1"/>
  <c r="N1228" i="1" l="1"/>
  <c r="O1228" i="1" s="1"/>
  <c r="N1229" i="1" l="1"/>
  <c r="O1229" i="1" s="1"/>
  <c r="N1230" i="1" l="1"/>
  <c r="O1230" i="1" s="1"/>
  <c r="N1231" i="1" l="1"/>
  <c r="O1231" i="1" s="1"/>
  <c r="N1232" i="1" l="1"/>
  <c r="O1232" i="1" s="1"/>
  <c r="N1233" i="1" l="1"/>
  <c r="O1233" i="1" s="1"/>
  <c r="N1234" i="1" l="1"/>
  <c r="O1234" i="1" s="1"/>
  <c r="N1235" i="1" l="1"/>
  <c r="O1235" i="1" s="1"/>
  <c r="N1236" i="1" l="1"/>
  <c r="O1236" i="1" s="1"/>
  <c r="N1237" i="1" l="1"/>
  <c r="O1237" i="1" s="1"/>
  <c r="N1238" i="1" l="1"/>
  <c r="O1238" i="1" s="1"/>
  <c r="N1239" i="1" l="1"/>
  <c r="O1239" i="1" s="1"/>
  <c r="N1240" i="1" l="1"/>
  <c r="O1240" i="1" s="1"/>
  <c r="N1241" i="1" l="1"/>
  <c r="O1241" i="1" s="1"/>
  <c r="N1242" i="1" l="1"/>
  <c r="O1242" i="1" s="1"/>
  <c r="N1243" i="1" l="1"/>
  <c r="O1243" i="1" s="1"/>
  <c r="N1244" i="1" l="1"/>
  <c r="O1244" i="1" s="1"/>
  <c r="N1245" i="1" l="1"/>
  <c r="O1245" i="1" s="1"/>
  <c r="N1246" i="1" l="1"/>
  <c r="O1246" i="1" s="1"/>
  <c r="N1247" i="1" l="1"/>
  <c r="O1247" i="1" s="1"/>
  <c r="N1248" i="1" l="1"/>
  <c r="O1248" i="1" s="1"/>
  <c r="N1249" i="1" l="1"/>
  <c r="O1249" i="1" s="1"/>
  <c r="N1250" i="1" l="1"/>
  <c r="O1250" i="1" s="1"/>
  <c r="N1251" i="1" l="1"/>
  <c r="O1251" i="1" s="1"/>
  <c r="N1252" i="1" l="1"/>
  <c r="O1252" i="1" s="1"/>
  <c r="N1253" i="1" l="1"/>
  <c r="O1253" i="1" s="1"/>
  <c r="N1254" i="1" l="1"/>
  <c r="O1254" i="1" s="1"/>
  <c r="N1255" i="1" l="1"/>
  <c r="O1255" i="1" s="1"/>
  <c r="N1256" i="1" l="1"/>
  <c r="O1256" i="1" s="1"/>
  <c r="N1257" i="1" l="1"/>
  <c r="O1257" i="1" s="1"/>
  <c r="N1258" i="1" l="1"/>
  <c r="O1258" i="1" s="1"/>
  <c r="N1259" i="1" l="1"/>
  <c r="O1259" i="1" s="1"/>
  <c r="N1260" i="1" l="1"/>
  <c r="O1260" i="1" s="1"/>
  <c r="N1261" i="1" l="1"/>
  <c r="O1261" i="1" s="1"/>
  <c r="N1262" i="1" l="1"/>
  <c r="O1262" i="1" s="1"/>
  <c r="N1263" i="1" l="1"/>
  <c r="O1263" i="1" s="1"/>
  <c r="N1264" i="1" l="1"/>
  <c r="O1264" i="1" s="1"/>
  <c r="N1265" i="1" l="1"/>
  <c r="O1265" i="1" s="1"/>
  <c r="N1266" i="1" l="1"/>
  <c r="O1266" i="1" s="1"/>
  <c r="N1267" i="1" l="1"/>
  <c r="O1267" i="1" s="1"/>
  <c r="N1268" i="1" l="1"/>
  <c r="O1268" i="1" s="1"/>
  <c r="N1269" i="1" l="1"/>
  <c r="O1269" i="1" s="1"/>
  <c r="N1270" i="1" l="1"/>
  <c r="O1270" i="1" s="1"/>
  <c r="N1271" i="1" l="1"/>
  <c r="O1271" i="1" s="1"/>
  <c r="N1272" i="1" l="1"/>
  <c r="O1272" i="1" s="1"/>
  <c r="N1273" i="1" l="1"/>
  <c r="O1273" i="1" s="1"/>
  <c r="N1274" i="1" l="1"/>
  <c r="O1274" i="1" s="1"/>
  <c r="N1275" i="1" l="1"/>
  <c r="O1275" i="1" s="1"/>
  <c r="N1276" i="1" l="1"/>
  <c r="O1276" i="1" s="1"/>
  <c r="N1277" i="1" l="1"/>
  <c r="O1277" i="1" s="1"/>
  <c r="N1278" i="1" l="1"/>
  <c r="O1278" i="1" s="1"/>
  <c r="N1279" i="1" l="1"/>
  <c r="O1279" i="1" s="1"/>
  <c r="N1280" i="1" l="1"/>
  <c r="O1280" i="1" s="1"/>
  <c r="N1281" i="1" l="1"/>
  <c r="O1281" i="1" s="1"/>
  <c r="N1282" i="1" l="1"/>
  <c r="O1282" i="1" s="1"/>
  <c r="N1283" i="1" l="1"/>
  <c r="O1283" i="1" s="1"/>
  <c r="N1284" i="1" l="1"/>
  <c r="O1284" i="1" s="1"/>
  <c r="N1285" i="1" l="1"/>
  <c r="O1285" i="1" s="1"/>
  <c r="N1286" i="1" l="1"/>
  <c r="O1286" i="1" s="1"/>
  <c r="N1287" i="1" l="1"/>
  <c r="O1287" i="1" s="1"/>
  <c r="N1288" i="1" l="1"/>
  <c r="O1288" i="1" s="1"/>
  <c r="N1289" i="1" l="1"/>
  <c r="O1289" i="1" s="1"/>
  <c r="N1290" i="1" l="1"/>
  <c r="O1290" i="1" s="1"/>
  <c r="N1291" i="1" l="1"/>
  <c r="O1291" i="1" s="1"/>
  <c r="N1292" i="1" l="1"/>
  <c r="O1292" i="1" s="1"/>
  <c r="N1293" i="1" l="1"/>
  <c r="O1293" i="1" s="1"/>
  <c r="N1294" i="1" l="1"/>
  <c r="O1294" i="1" s="1"/>
  <c r="N1295" i="1" l="1"/>
  <c r="O1295" i="1" s="1"/>
  <c r="N1296" i="1" l="1"/>
  <c r="O1296" i="1" s="1"/>
  <c r="N1297" i="1" l="1"/>
  <c r="O1297" i="1" s="1"/>
  <c r="N1298" i="1" l="1"/>
  <c r="O1298" i="1" s="1"/>
  <c r="N1299" i="1" l="1"/>
  <c r="O1299" i="1" s="1"/>
  <c r="N1300" i="1" l="1"/>
  <c r="O1300" i="1" s="1"/>
  <c r="N1301" i="1" l="1"/>
  <c r="O1301" i="1" s="1"/>
  <c r="N1302" i="1" l="1"/>
  <c r="O1302" i="1" s="1"/>
  <c r="N1303" i="1" l="1"/>
  <c r="O1303" i="1" s="1"/>
  <c r="N1304" i="1" l="1"/>
  <c r="O1304" i="1" s="1"/>
  <c r="N1305" i="1" l="1"/>
  <c r="O1305" i="1" s="1"/>
  <c r="N1306" i="1" l="1"/>
  <c r="O1306" i="1" s="1"/>
  <c r="N1307" i="1" l="1"/>
  <c r="O1307" i="1" s="1"/>
  <c r="N1308" i="1" l="1"/>
  <c r="O1308" i="1" s="1"/>
  <c r="N1309" i="1" l="1"/>
  <c r="O1309" i="1" s="1"/>
  <c r="N1310" i="1" l="1"/>
  <c r="O1310" i="1" s="1"/>
  <c r="N1311" i="1" l="1"/>
  <c r="O1311" i="1" s="1"/>
  <c r="N1312" i="1" l="1"/>
  <c r="O1312" i="1" s="1"/>
  <c r="N1313" i="1" l="1"/>
  <c r="O1313" i="1" s="1"/>
  <c r="N1314" i="1" l="1"/>
  <c r="O1314" i="1" s="1"/>
  <c r="N1315" i="1" l="1"/>
  <c r="O1315" i="1" s="1"/>
  <c r="N1316" i="1" l="1"/>
  <c r="O1316" i="1" s="1"/>
  <c r="N1317" i="1" l="1"/>
  <c r="O1317" i="1" s="1"/>
  <c r="N1318" i="1" l="1"/>
  <c r="O1318" i="1" s="1"/>
  <c r="N1319" i="1" l="1"/>
  <c r="O1319" i="1" s="1"/>
  <c r="N1320" i="1" l="1"/>
  <c r="O1320" i="1" s="1"/>
  <c r="N1321" i="1" l="1"/>
  <c r="O1321" i="1" s="1"/>
  <c r="N1322" i="1" l="1"/>
  <c r="O1322" i="1" s="1"/>
  <c r="N1323" i="1" l="1"/>
  <c r="O1323" i="1" s="1"/>
  <c r="N1324" i="1" l="1"/>
  <c r="O1324" i="1" s="1"/>
  <c r="N1325" i="1" l="1"/>
  <c r="O1325" i="1" s="1"/>
  <c r="N1326" i="1" l="1"/>
  <c r="O1326" i="1" s="1"/>
  <c r="N1327" i="1" l="1"/>
  <c r="O1327" i="1" s="1"/>
  <c r="N1328" i="1" l="1"/>
  <c r="O1328" i="1" s="1"/>
  <c r="N1329" i="1" l="1"/>
  <c r="O1329" i="1" s="1"/>
  <c r="N1330" i="1" l="1"/>
  <c r="O1330" i="1" s="1"/>
  <c r="N1331" i="1" l="1"/>
  <c r="O1331" i="1" s="1"/>
  <c r="N1332" i="1" l="1"/>
  <c r="O1332" i="1" s="1"/>
  <c r="N1333" i="1" l="1"/>
  <c r="O1333" i="1" s="1"/>
  <c r="N1334" i="1" l="1"/>
  <c r="O1334" i="1" s="1"/>
  <c r="N1335" i="1" l="1"/>
  <c r="O1335" i="1" s="1"/>
  <c r="N1336" i="1" l="1"/>
  <c r="O1336" i="1" s="1"/>
  <c r="N1337" i="1" l="1"/>
  <c r="O1337" i="1" s="1"/>
  <c r="N1338" i="1" l="1"/>
  <c r="O1338" i="1" s="1"/>
  <c r="N1339" i="1" l="1"/>
  <c r="O1339" i="1" s="1"/>
  <c r="N1340" i="1" l="1"/>
  <c r="O1340" i="1" s="1"/>
  <c r="N1341" i="1" l="1"/>
  <c r="O1341" i="1" s="1"/>
  <c r="N1342" i="1" l="1"/>
  <c r="O1342" i="1" s="1"/>
  <c r="N1343" i="1" l="1"/>
  <c r="O1343" i="1" s="1"/>
  <c r="N1344" i="1" l="1"/>
  <c r="O1344" i="1" s="1"/>
  <c r="N1345" i="1" l="1"/>
  <c r="O1345" i="1" s="1"/>
  <c r="N1346" i="1" l="1"/>
  <c r="O1346" i="1" s="1"/>
  <c r="N1347" i="1" l="1"/>
  <c r="O1347" i="1" s="1"/>
  <c r="N1348" i="1" l="1"/>
  <c r="O1348" i="1" s="1"/>
  <c r="N1349" i="1" l="1"/>
  <c r="O1349" i="1" s="1"/>
  <c r="N1350" i="1" l="1"/>
  <c r="O1350" i="1" s="1"/>
  <c r="N1351" i="1" l="1"/>
  <c r="O1351" i="1" s="1"/>
  <c r="N1352" i="1" l="1"/>
  <c r="O1352" i="1" s="1"/>
  <c r="N1353" i="1" l="1"/>
  <c r="O1353" i="1" s="1"/>
  <c r="N1354" i="1" l="1"/>
  <c r="O1354" i="1" s="1"/>
  <c r="N1355" i="1" l="1"/>
  <c r="O1355" i="1" s="1"/>
  <c r="N1356" i="1" l="1"/>
  <c r="O1356" i="1" s="1"/>
  <c r="N1357" i="1" l="1"/>
  <c r="O1357" i="1" s="1"/>
  <c r="N1358" i="1" l="1"/>
  <c r="O1358" i="1" s="1"/>
  <c r="N1359" i="1" l="1"/>
  <c r="O1359" i="1" s="1"/>
  <c r="N1360" i="1" l="1"/>
  <c r="O1360" i="1" s="1"/>
  <c r="N1361" i="1" l="1"/>
  <c r="O1361" i="1" s="1"/>
  <c r="N1362" i="1" l="1"/>
  <c r="O1362" i="1" s="1"/>
  <c r="N1363" i="1" l="1"/>
  <c r="O1363" i="1" s="1"/>
  <c r="N1364" i="1" l="1"/>
  <c r="O1364" i="1" s="1"/>
  <c r="N1365" i="1" l="1"/>
  <c r="O1365" i="1" s="1"/>
  <c r="N1366" i="1" l="1"/>
  <c r="O1366" i="1" s="1"/>
  <c r="N1367" i="1" l="1"/>
  <c r="O1367" i="1" s="1"/>
  <c r="N1368" i="1" l="1"/>
  <c r="O1368" i="1" s="1"/>
  <c r="N1369" i="1" l="1"/>
  <c r="O1369" i="1" s="1"/>
  <c r="N1370" i="1" l="1"/>
  <c r="O1370" i="1" s="1"/>
  <c r="N1371" i="1" l="1"/>
  <c r="O1371" i="1" s="1"/>
  <c r="N1372" i="1" l="1"/>
  <c r="O1372" i="1" s="1"/>
  <c r="N1373" i="1" l="1"/>
  <c r="O1373" i="1" s="1"/>
  <c r="N1374" i="1" l="1"/>
  <c r="O1374" i="1" s="1"/>
  <c r="N1375" i="1" l="1"/>
  <c r="O1375" i="1" s="1"/>
  <c r="N1376" i="1" l="1"/>
  <c r="O1376" i="1" s="1"/>
  <c r="N1377" i="1" l="1"/>
  <c r="O1377" i="1" s="1"/>
  <c r="N1378" i="1" l="1"/>
  <c r="O1378" i="1" s="1"/>
  <c r="N1379" i="1" l="1"/>
  <c r="O1379" i="1" s="1"/>
  <c r="N1380" i="1" l="1"/>
  <c r="O1380" i="1" s="1"/>
  <c r="N1381" i="1" l="1"/>
  <c r="O1381" i="1" s="1"/>
  <c r="N1382" i="1" l="1"/>
  <c r="O1382" i="1" s="1"/>
  <c r="N1383" i="1" l="1"/>
  <c r="O1383" i="1" s="1"/>
  <c r="N1384" i="1" l="1"/>
  <c r="O1384" i="1" s="1"/>
  <c r="N1385" i="1" l="1"/>
  <c r="O1385" i="1" s="1"/>
  <c r="N1386" i="1" l="1"/>
  <c r="O1386" i="1" s="1"/>
  <c r="N1387" i="1" l="1"/>
  <c r="O1387" i="1" s="1"/>
  <c r="N1388" i="1" l="1"/>
  <c r="O1388" i="1" s="1"/>
  <c r="N1389" i="1" l="1"/>
  <c r="O1389" i="1" s="1"/>
  <c r="N1390" i="1" l="1"/>
  <c r="O1390" i="1" s="1"/>
  <c r="N1391" i="1" l="1"/>
  <c r="O1391" i="1" s="1"/>
  <c r="N1392" i="1" l="1"/>
  <c r="O1392" i="1" s="1"/>
  <c r="N1393" i="1" l="1"/>
  <c r="O1393" i="1" s="1"/>
  <c r="N1394" i="1" l="1"/>
  <c r="O1394" i="1" s="1"/>
  <c r="N1395" i="1" l="1"/>
  <c r="O1395" i="1" s="1"/>
  <c r="N1396" i="1" l="1"/>
  <c r="O1396" i="1" s="1"/>
  <c r="N1397" i="1" l="1"/>
  <c r="O1397" i="1" s="1"/>
  <c r="N1398" i="1" l="1"/>
  <c r="O1398" i="1" s="1"/>
  <c r="N1399" i="1" l="1"/>
  <c r="O1399" i="1" s="1"/>
  <c r="N1400" i="1" l="1"/>
  <c r="O1400" i="1" s="1"/>
  <c r="N1401" i="1" l="1"/>
  <c r="O1401" i="1" s="1"/>
  <c r="N1402" i="1" l="1"/>
  <c r="O1402" i="1" s="1"/>
  <c r="N1403" i="1" l="1"/>
  <c r="O1403" i="1" s="1"/>
  <c r="N1404" i="1" l="1"/>
  <c r="O1404" i="1" s="1"/>
  <c r="N1405" i="1" l="1"/>
  <c r="O1405" i="1" s="1"/>
  <c r="N1406" i="1" l="1"/>
  <c r="O1406" i="1" s="1"/>
  <c r="N1407" i="1" l="1"/>
  <c r="O1407" i="1" s="1"/>
  <c r="N1408" i="1" l="1"/>
  <c r="O1408" i="1" s="1"/>
  <c r="N1409" i="1" l="1"/>
  <c r="O1409" i="1" s="1"/>
  <c r="N1410" i="1" l="1"/>
  <c r="O1410" i="1" s="1"/>
  <c r="N1411" i="1" l="1"/>
  <c r="O1411" i="1" s="1"/>
  <c r="N1412" i="1" l="1"/>
  <c r="O1412" i="1" s="1"/>
  <c r="N1413" i="1" l="1"/>
  <c r="O1413" i="1" s="1"/>
  <c r="N1414" i="1" l="1"/>
  <c r="O1414" i="1" s="1"/>
  <c r="N1415" i="1" l="1"/>
  <c r="O1415" i="1" s="1"/>
  <c r="N1416" i="1" l="1"/>
  <c r="O1416" i="1" s="1"/>
  <c r="N1417" i="1" l="1"/>
  <c r="O1417" i="1" s="1"/>
  <c r="N1418" i="1" l="1"/>
  <c r="O1418" i="1" s="1"/>
  <c r="N1419" i="1" l="1"/>
  <c r="O1419" i="1" s="1"/>
  <c r="N1420" i="1" l="1"/>
  <c r="O1420" i="1" s="1"/>
  <c r="N1421" i="1" l="1"/>
  <c r="O1421" i="1" s="1"/>
  <c r="N1422" i="1" l="1"/>
  <c r="O1422" i="1" s="1"/>
  <c r="N1423" i="1" l="1"/>
  <c r="O1423" i="1" s="1"/>
  <c r="N1424" i="1" l="1"/>
  <c r="O1424" i="1" s="1"/>
  <c r="N1425" i="1" l="1"/>
  <c r="O1425" i="1" s="1"/>
  <c r="N1426" i="1" l="1"/>
  <c r="O1426" i="1" s="1"/>
  <c r="N1427" i="1" l="1"/>
  <c r="O1427" i="1" s="1"/>
  <c r="N1428" i="1" l="1"/>
  <c r="O1428" i="1" s="1"/>
  <c r="N1429" i="1" l="1"/>
  <c r="O1429" i="1" s="1"/>
  <c r="N1430" i="1" l="1"/>
  <c r="O1430" i="1" s="1"/>
  <c r="N1431" i="1" l="1"/>
  <c r="O1431" i="1" s="1"/>
  <c r="N1432" i="1" l="1"/>
  <c r="O1432" i="1" s="1"/>
  <c r="N1433" i="1" l="1"/>
  <c r="O1433" i="1" s="1"/>
  <c r="N1434" i="1" l="1"/>
  <c r="O1434" i="1" s="1"/>
  <c r="N1435" i="1" l="1"/>
  <c r="O1435" i="1" s="1"/>
  <c r="N1436" i="1" l="1"/>
  <c r="O1436" i="1" s="1"/>
  <c r="N1437" i="1" l="1"/>
  <c r="O1437" i="1" s="1"/>
  <c r="N1438" i="1" l="1"/>
  <c r="O1438" i="1" s="1"/>
  <c r="N1439" i="1" l="1"/>
  <c r="O1439" i="1" s="1"/>
  <c r="N1440" i="1" l="1"/>
  <c r="O1440" i="1" s="1"/>
  <c r="N1441" i="1" l="1"/>
  <c r="O1441" i="1" s="1"/>
  <c r="N1442" i="1" l="1"/>
  <c r="O1442" i="1" s="1"/>
  <c r="N1443" i="1" l="1"/>
  <c r="O1443" i="1" s="1"/>
  <c r="N1444" i="1" l="1"/>
  <c r="O1444" i="1" s="1"/>
  <c r="N1445" i="1" l="1"/>
  <c r="O1445" i="1" s="1"/>
  <c r="N1446" i="1" l="1"/>
  <c r="O1446" i="1" s="1"/>
  <c r="N1447" i="1" l="1"/>
  <c r="O1447" i="1" s="1"/>
  <c r="N1448" i="1" l="1"/>
  <c r="O1448" i="1" s="1"/>
  <c r="N1449" i="1" l="1"/>
  <c r="O1449" i="1" s="1"/>
  <c r="N1450" i="1" l="1"/>
  <c r="O1450" i="1" s="1"/>
  <c r="N1451" i="1" l="1"/>
  <c r="O1451" i="1" s="1"/>
  <c r="N1452" i="1" l="1"/>
  <c r="O1452" i="1" s="1"/>
  <c r="N1453" i="1" l="1"/>
  <c r="O1453" i="1" s="1"/>
  <c r="N1454" i="1" l="1"/>
  <c r="O1454" i="1" s="1"/>
  <c r="N1455" i="1" l="1"/>
  <c r="O1455" i="1" s="1"/>
  <c r="N1456" i="1" l="1"/>
  <c r="O1456" i="1" s="1"/>
  <c r="N1457" i="1" l="1"/>
  <c r="O1457" i="1" s="1"/>
  <c r="N1458" i="1" l="1"/>
  <c r="O1458" i="1" s="1"/>
  <c r="N1459" i="1" l="1"/>
  <c r="O1459" i="1" s="1"/>
  <c r="N1460" i="1" l="1"/>
  <c r="O1460" i="1" s="1"/>
  <c r="N1461" i="1" l="1"/>
  <c r="O1461" i="1" s="1"/>
  <c r="N1462" i="1" l="1"/>
  <c r="O1462" i="1" s="1"/>
  <c r="N1463" i="1" l="1"/>
  <c r="O1463" i="1" s="1"/>
  <c r="N1464" i="1" l="1"/>
  <c r="O1464" i="1" s="1"/>
  <c r="N1465" i="1" l="1"/>
  <c r="O1465" i="1" s="1"/>
  <c r="N1466" i="1" l="1"/>
  <c r="O1466" i="1" s="1"/>
  <c r="N1467" i="1" l="1"/>
  <c r="O1467" i="1" s="1"/>
  <c r="N1468" i="1" l="1"/>
  <c r="O1468" i="1" s="1"/>
  <c r="N1469" i="1" l="1"/>
  <c r="O1469" i="1" s="1"/>
  <c r="N1470" i="1" l="1"/>
  <c r="O1470" i="1" s="1"/>
  <c r="N1471" i="1" l="1"/>
  <c r="O1471" i="1" s="1"/>
  <c r="N1472" i="1" l="1"/>
  <c r="O1472" i="1" s="1"/>
  <c r="N1473" i="1" l="1"/>
  <c r="O1473" i="1" s="1"/>
  <c r="N1474" i="1" l="1"/>
  <c r="O1474" i="1" s="1"/>
  <c r="N1475" i="1" l="1"/>
  <c r="O1475" i="1" s="1"/>
  <c r="N1476" i="1" l="1"/>
  <c r="O1476" i="1" s="1"/>
  <c r="N1477" i="1" l="1"/>
  <c r="O1477" i="1" s="1"/>
  <c r="N1478" i="1" l="1"/>
  <c r="O1478" i="1" s="1"/>
  <c r="N1479" i="1" l="1"/>
  <c r="O1479" i="1" s="1"/>
  <c r="N1480" i="1" l="1"/>
  <c r="O1480" i="1" s="1"/>
  <c r="N1481" i="1" l="1"/>
  <c r="O1481" i="1" s="1"/>
  <c r="N1482" i="1" l="1"/>
  <c r="O1482" i="1" s="1"/>
  <c r="N1483" i="1" l="1"/>
  <c r="O1483" i="1" s="1"/>
  <c r="N1484" i="1" l="1"/>
  <c r="O1484" i="1" s="1"/>
  <c r="N1485" i="1" l="1"/>
  <c r="O1485" i="1" s="1"/>
  <c r="N1486" i="1" l="1"/>
  <c r="O1486" i="1" s="1"/>
  <c r="N1487" i="1" l="1"/>
  <c r="O1487" i="1" s="1"/>
  <c r="N1488" i="1" l="1"/>
  <c r="O1488" i="1" s="1"/>
  <c r="N1489" i="1" l="1"/>
  <c r="O1489" i="1" s="1"/>
  <c r="N1490" i="1" l="1"/>
  <c r="O1490" i="1" s="1"/>
  <c r="N1491" i="1" l="1"/>
  <c r="O1491" i="1" s="1"/>
  <c r="N1492" i="1" l="1"/>
  <c r="O1492" i="1" s="1"/>
  <c r="N1493" i="1" l="1"/>
  <c r="O1493" i="1" s="1"/>
  <c r="N1494" i="1" l="1"/>
  <c r="O1494" i="1" s="1"/>
  <c r="N1495" i="1" l="1"/>
  <c r="O1495" i="1" s="1"/>
  <c r="N1496" i="1" l="1"/>
  <c r="O1496" i="1" s="1"/>
  <c r="N1497" i="1" l="1"/>
  <c r="O1497" i="1" s="1"/>
  <c r="N1498" i="1" l="1"/>
  <c r="O1498" i="1" s="1"/>
  <c r="N1499" i="1" l="1"/>
  <c r="O1499" i="1" s="1"/>
  <c r="N1500" i="1" l="1"/>
  <c r="O1500" i="1" s="1"/>
  <c r="N1501" i="1" l="1"/>
  <c r="O1501" i="1" s="1"/>
  <c r="N1502" i="1" l="1"/>
  <c r="O1502" i="1" s="1"/>
  <c r="N1503" i="1" l="1"/>
  <c r="O1503" i="1" s="1"/>
  <c r="N1504" i="1" l="1"/>
  <c r="O1504" i="1" s="1"/>
  <c r="N1505" i="1" l="1"/>
  <c r="O1505" i="1" s="1"/>
  <c r="N1506" i="1" l="1"/>
  <c r="O1506" i="1" s="1"/>
  <c r="N1507" i="1" l="1"/>
  <c r="O1507" i="1" s="1"/>
  <c r="N1508" i="1" l="1"/>
  <c r="O1508" i="1" s="1"/>
  <c r="N1509" i="1" l="1"/>
  <c r="O1509" i="1" s="1"/>
  <c r="N1510" i="1" l="1"/>
  <c r="O1510" i="1" s="1"/>
  <c r="N1511" i="1" l="1"/>
  <c r="O1511" i="1" s="1"/>
  <c r="N1512" i="1" l="1"/>
  <c r="O1512" i="1" s="1"/>
  <c r="N1513" i="1" l="1"/>
  <c r="O1513" i="1" s="1"/>
  <c r="N1514" i="1" l="1"/>
  <c r="O1514" i="1" s="1"/>
  <c r="N1515" i="1" l="1"/>
  <c r="O1515" i="1" s="1"/>
  <c r="N1516" i="1" l="1"/>
  <c r="O1516" i="1" s="1"/>
  <c r="N1517" i="1" l="1"/>
  <c r="O1517" i="1" s="1"/>
  <c r="N1518" i="1" l="1"/>
  <c r="O1518" i="1" s="1"/>
  <c r="N1519" i="1" l="1"/>
  <c r="O1519" i="1" s="1"/>
  <c r="N1520" i="1" l="1"/>
  <c r="O1520" i="1" s="1"/>
  <c r="N1521" i="1" l="1"/>
  <c r="O1521" i="1" s="1"/>
  <c r="N1522" i="1" l="1"/>
  <c r="O1522" i="1" s="1"/>
  <c r="N1523" i="1" l="1"/>
  <c r="O1523" i="1" s="1"/>
  <c r="N1524" i="1" l="1"/>
  <c r="O1524" i="1" s="1"/>
  <c r="N1525" i="1" l="1"/>
  <c r="O1525" i="1" s="1"/>
  <c r="N1526" i="1" l="1"/>
  <c r="O1526" i="1" s="1"/>
  <c r="N1527" i="1" l="1"/>
  <c r="O1527" i="1" s="1"/>
  <c r="N1528" i="1" l="1"/>
  <c r="O1528" i="1" s="1"/>
  <c r="N1529" i="1" l="1"/>
  <c r="O1529" i="1" s="1"/>
  <c r="N1530" i="1" l="1"/>
  <c r="O1530" i="1" s="1"/>
  <c r="N1531" i="1" l="1"/>
  <c r="O1531" i="1" s="1"/>
  <c r="N1532" i="1" l="1"/>
  <c r="O1532" i="1" s="1"/>
  <c r="N1533" i="1" l="1"/>
  <c r="O1533" i="1" s="1"/>
  <c r="N1534" i="1" l="1"/>
  <c r="O1534" i="1" s="1"/>
  <c r="N1535" i="1" l="1"/>
  <c r="O1535" i="1" s="1"/>
  <c r="N1536" i="1" l="1"/>
  <c r="O1536" i="1" s="1"/>
  <c r="N1537" i="1" l="1"/>
  <c r="O1537" i="1" s="1"/>
  <c r="N1538" i="1" l="1"/>
  <c r="O1538" i="1" s="1"/>
  <c r="N1539" i="1" l="1"/>
  <c r="O1539" i="1" s="1"/>
  <c r="N1540" i="1" l="1"/>
  <c r="O1540" i="1" s="1"/>
  <c r="N1541" i="1" l="1"/>
  <c r="O1541" i="1" s="1"/>
  <c r="N1542" i="1" l="1"/>
  <c r="O1542" i="1" s="1"/>
  <c r="N1543" i="1" l="1"/>
  <c r="O1543" i="1" s="1"/>
  <c r="N1544" i="1" l="1"/>
  <c r="O1544" i="1" s="1"/>
  <c r="N1545" i="1" l="1"/>
  <c r="O1545" i="1" s="1"/>
  <c r="N1546" i="1" l="1"/>
  <c r="O1546" i="1" s="1"/>
  <c r="N1547" i="1" l="1"/>
  <c r="O1547" i="1" s="1"/>
  <c r="N1548" i="1" l="1"/>
  <c r="O1548" i="1" s="1"/>
  <c r="N1549" i="1" l="1"/>
  <c r="O1549" i="1" s="1"/>
  <c r="N1550" i="1" l="1"/>
  <c r="O1550" i="1" s="1"/>
  <c r="N1551" i="1" l="1"/>
  <c r="O1551" i="1" s="1"/>
  <c r="N1552" i="1" l="1"/>
  <c r="O1552" i="1" s="1"/>
  <c r="N1553" i="1" l="1"/>
  <c r="O1553" i="1" s="1"/>
  <c r="N1554" i="1" l="1"/>
  <c r="O1554" i="1" s="1"/>
  <c r="N1555" i="1" l="1"/>
  <c r="O1555" i="1" s="1"/>
  <c r="N1556" i="1" l="1"/>
  <c r="O1556" i="1" s="1"/>
  <c r="N1557" i="1" l="1"/>
  <c r="O1557" i="1" s="1"/>
  <c r="N1558" i="1" l="1"/>
  <c r="O1558" i="1" s="1"/>
  <c r="N1559" i="1" l="1"/>
  <c r="O1559" i="1" s="1"/>
  <c r="N1560" i="1" l="1"/>
  <c r="O1560" i="1" s="1"/>
  <c r="N1561" i="1" l="1"/>
  <c r="O1561" i="1" s="1"/>
  <c r="N1562" i="1" l="1"/>
  <c r="O1562" i="1" s="1"/>
  <c r="N1563" i="1" l="1"/>
  <c r="O1563" i="1" s="1"/>
  <c r="N1564" i="1" l="1"/>
  <c r="O1564" i="1" s="1"/>
  <c r="N1565" i="1" l="1"/>
  <c r="O1565" i="1" s="1"/>
  <c r="N1566" i="1" l="1"/>
  <c r="O1566" i="1" s="1"/>
  <c r="N1567" i="1" l="1"/>
  <c r="O1567" i="1" s="1"/>
  <c r="N1568" i="1" l="1"/>
  <c r="O1568" i="1" s="1"/>
  <c r="N1569" i="1" l="1"/>
  <c r="O1569" i="1" s="1"/>
  <c r="N1570" i="1" l="1"/>
  <c r="O1570" i="1" s="1"/>
  <c r="N1571" i="1" l="1"/>
  <c r="O1571" i="1" s="1"/>
  <c r="N1572" i="1" l="1"/>
  <c r="O1572" i="1" s="1"/>
  <c r="N1573" i="1" l="1"/>
  <c r="O1573" i="1" s="1"/>
  <c r="N1574" i="1" l="1"/>
  <c r="O1574" i="1" s="1"/>
  <c r="N1575" i="1" l="1"/>
  <c r="O1575" i="1" s="1"/>
  <c r="N1576" i="1" l="1"/>
  <c r="O1576" i="1" s="1"/>
  <c r="N1577" i="1" l="1"/>
  <c r="O1577" i="1" s="1"/>
  <c r="N1578" i="1" l="1"/>
  <c r="O1578" i="1" s="1"/>
  <c r="N1579" i="1" l="1"/>
  <c r="O1579" i="1" s="1"/>
  <c r="N1580" i="1" l="1"/>
  <c r="O1580" i="1" s="1"/>
  <c r="N1581" i="1" l="1"/>
  <c r="O1581" i="1" s="1"/>
  <c r="N1582" i="1" l="1"/>
  <c r="O1582" i="1" s="1"/>
  <c r="N1583" i="1" l="1"/>
  <c r="O1583" i="1" s="1"/>
  <c r="N1584" i="1" l="1"/>
  <c r="O1584" i="1" s="1"/>
  <c r="N1585" i="1" l="1"/>
  <c r="O1585" i="1" s="1"/>
  <c r="N1586" i="1" l="1"/>
  <c r="O1586" i="1" s="1"/>
  <c r="N1587" i="1" l="1"/>
  <c r="O1587" i="1" s="1"/>
  <c r="N1588" i="1" l="1"/>
  <c r="O1588" i="1" s="1"/>
  <c r="N1589" i="1" l="1"/>
  <c r="O1589" i="1" s="1"/>
  <c r="N1590" i="1" l="1"/>
  <c r="O1590" i="1" s="1"/>
  <c r="N1591" i="1" l="1"/>
  <c r="O1591" i="1" s="1"/>
  <c r="N1592" i="1" l="1"/>
  <c r="O1592" i="1" s="1"/>
  <c r="N1593" i="1" l="1"/>
  <c r="O1593" i="1" s="1"/>
  <c r="N1594" i="1" l="1"/>
  <c r="O1594" i="1" s="1"/>
  <c r="N1595" i="1" l="1"/>
  <c r="O1595" i="1" s="1"/>
  <c r="N1596" i="1" l="1"/>
  <c r="O1596" i="1" s="1"/>
  <c r="N1597" i="1" l="1"/>
  <c r="O1597" i="1" s="1"/>
  <c r="N1598" i="1" l="1"/>
  <c r="O1598" i="1" s="1"/>
  <c r="N1599" i="1" l="1"/>
  <c r="O1599" i="1" s="1"/>
  <c r="N1600" i="1" l="1"/>
  <c r="O1600" i="1" s="1"/>
  <c r="N1601" i="1" l="1"/>
  <c r="O1601" i="1" s="1"/>
  <c r="N1602" i="1" l="1"/>
  <c r="O1602" i="1" s="1"/>
  <c r="N1603" i="1" l="1"/>
  <c r="O1603" i="1" s="1"/>
  <c r="N1604" i="1" l="1"/>
  <c r="O1604" i="1" s="1"/>
  <c r="N1605" i="1" l="1"/>
  <c r="O1605" i="1" s="1"/>
  <c r="N1606" i="1" l="1"/>
  <c r="O1606" i="1" s="1"/>
  <c r="N1607" i="1" l="1"/>
  <c r="O1607" i="1" s="1"/>
  <c r="N1608" i="1" l="1"/>
  <c r="O1608" i="1" s="1"/>
  <c r="N1609" i="1" l="1"/>
  <c r="O1609" i="1" s="1"/>
  <c r="N1610" i="1" l="1"/>
  <c r="O1610" i="1" s="1"/>
  <c r="N1611" i="1" l="1"/>
  <c r="O1611" i="1" s="1"/>
  <c r="N1612" i="1" l="1"/>
  <c r="O1612" i="1" s="1"/>
  <c r="N1613" i="1" l="1"/>
  <c r="O1613" i="1" s="1"/>
  <c r="N1614" i="1" l="1"/>
  <c r="O1614" i="1" s="1"/>
  <c r="N1615" i="1" l="1"/>
  <c r="O1615" i="1" s="1"/>
  <c r="N1616" i="1" l="1"/>
  <c r="O1616" i="1" s="1"/>
  <c r="N1617" i="1" l="1"/>
  <c r="O1617" i="1" s="1"/>
  <c r="N1618" i="1" l="1"/>
  <c r="O1618" i="1" s="1"/>
  <c r="N1619" i="1" l="1"/>
  <c r="O1619" i="1" s="1"/>
  <c r="N1620" i="1" l="1"/>
  <c r="O1620" i="1" s="1"/>
  <c r="N1621" i="1" l="1"/>
  <c r="O1621" i="1" s="1"/>
  <c r="N1622" i="1" l="1"/>
  <c r="O1622" i="1" s="1"/>
  <c r="N1623" i="1" l="1"/>
  <c r="O1623" i="1" s="1"/>
  <c r="N1624" i="1" l="1"/>
  <c r="O1624" i="1" s="1"/>
  <c r="N1625" i="1" l="1"/>
  <c r="O1625" i="1" s="1"/>
  <c r="N1626" i="1" l="1"/>
  <c r="O1626" i="1" s="1"/>
  <c r="N1627" i="1" l="1"/>
  <c r="O1627" i="1" s="1"/>
  <c r="N1628" i="1" l="1"/>
  <c r="O1628" i="1" s="1"/>
  <c r="N1629" i="1" l="1"/>
  <c r="O1629" i="1" s="1"/>
  <c r="N1630" i="1" l="1"/>
  <c r="O1630" i="1" s="1"/>
  <c r="N1631" i="1" l="1"/>
  <c r="O1631" i="1" s="1"/>
  <c r="N1632" i="1" l="1"/>
  <c r="O1632" i="1" s="1"/>
  <c r="N1633" i="1" l="1"/>
  <c r="O1633" i="1" s="1"/>
  <c r="N1634" i="1" l="1"/>
  <c r="O1634" i="1" s="1"/>
  <c r="N1635" i="1" l="1"/>
  <c r="O1635" i="1" s="1"/>
  <c r="N1636" i="1" l="1"/>
  <c r="O1636" i="1" s="1"/>
  <c r="N1637" i="1" l="1"/>
  <c r="O1637" i="1" s="1"/>
  <c r="N1638" i="1" l="1"/>
  <c r="O1638" i="1" s="1"/>
  <c r="N1639" i="1" l="1"/>
  <c r="O1639" i="1" s="1"/>
  <c r="N1640" i="1" l="1"/>
  <c r="O1640" i="1" s="1"/>
  <c r="N1641" i="1" l="1"/>
  <c r="O1641" i="1" s="1"/>
  <c r="N1642" i="1" l="1"/>
  <c r="O1642" i="1" s="1"/>
  <c r="N1643" i="1" l="1"/>
  <c r="O1643" i="1" s="1"/>
  <c r="N1644" i="1" l="1"/>
  <c r="O1644" i="1" s="1"/>
  <c r="N1645" i="1" l="1"/>
  <c r="O1645" i="1" s="1"/>
  <c r="N1646" i="1" l="1"/>
  <c r="O1646" i="1" s="1"/>
  <c r="N1647" i="1" l="1"/>
  <c r="O1647" i="1" s="1"/>
  <c r="N1648" i="1" l="1"/>
  <c r="O1648" i="1" s="1"/>
  <c r="N1649" i="1" l="1"/>
  <c r="O1649" i="1" s="1"/>
  <c r="N1650" i="1" l="1"/>
  <c r="O1650" i="1" s="1"/>
  <c r="N1651" i="1" l="1"/>
  <c r="O1651" i="1" s="1"/>
  <c r="N1652" i="1" l="1"/>
  <c r="O1652" i="1" s="1"/>
  <c r="N1653" i="1" l="1"/>
  <c r="O1653" i="1" s="1"/>
  <c r="N1654" i="1" l="1"/>
  <c r="O1654" i="1" s="1"/>
  <c r="N1655" i="1" l="1"/>
  <c r="O1655" i="1" s="1"/>
  <c r="N1656" i="1" l="1"/>
  <c r="O1656" i="1" s="1"/>
  <c r="N1657" i="1" l="1"/>
  <c r="O1657" i="1" s="1"/>
  <c r="N1658" i="1" l="1"/>
  <c r="O1658" i="1" s="1"/>
  <c r="N1659" i="1" l="1"/>
  <c r="O1659" i="1" s="1"/>
  <c r="N1660" i="1" l="1"/>
  <c r="O1660" i="1" s="1"/>
  <c r="N1661" i="1" l="1"/>
  <c r="O1661" i="1" s="1"/>
  <c r="N1662" i="1" l="1"/>
  <c r="O1662" i="1" s="1"/>
  <c r="N1663" i="1" l="1"/>
  <c r="O1663" i="1" s="1"/>
  <c r="N1664" i="1" l="1"/>
  <c r="O1664" i="1" s="1"/>
  <c r="N1665" i="1" l="1"/>
  <c r="O1665" i="1" s="1"/>
  <c r="N1666" i="1" l="1"/>
  <c r="O1666" i="1" s="1"/>
  <c r="N1667" i="1" l="1"/>
  <c r="O1667" i="1" s="1"/>
  <c r="N1668" i="1" l="1"/>
  <c r="O1668" i="1" s="1"/>
  <c r="N1669" i="1" l="1"/>
  <c r="O1669" i="1" s="1"/>
  <c r="N1670" i="1" l="1"/>
  <c r="O1670" i="1" s="1"/>
  <c r="N1671" i="1" l="1"/>
  <c r="O1671" i="1" s="1"/>
  <c r="N1672" i="1" l="1"/>
  <c r="O1672" i="1" s="1"/>
  <c r="N1673" i="1" l="1"/>
  <c r="O1673" i="1" s="1"/>
  <c r="N1674" i="1" l="1"/>
  <c r="O1674" i="1" s="1"/>
  <c r="N1675" i="1" l="1"/>
  <c r="O1675" i="1" s="1"/>
  <c r="N1676" i="1" l="1"/>
  <c r="O1676" i="1" s="1"/>
  <c r="N1677" i="1" l="1"/>
  <c r="O1677" i="1" s="1"/>
  <c r="N1678" i="1" l="1"/>
  <c r="O1678" i="1" s="1"/>
  <c r="N1679" i="1" l="1"/>
  <c r="O1679" i="1" s="1"/>
  <c r="N1680" i="1" l="1"/>
  <c r="O1680" i="1" s="1"/>
  <c r="N1681" i="1" l="1"/>
  <c r="O1681" i="1" s="1"/>
  <c r="N1682" i="1" l="1"/>
  <c r="O1682" i="1" s="1"/>
  <c r="N1683" i="1" l="1"/>
  <c r="O1683" i="1" s="1"/>
  <c r="N1684" i="1" l="1"/>
  <c r="O1684" i="1" s="1"/>
  <c r="N1685" i="1" l="1"/>
  <c r="O1685" i="1" s="1"/>
  <c r="N1686" i="1" l="1"/>
  <c r="O1686" i="1" s="1"/>
  <c r="N1687" i="1" l="1"/>
  <c r="O1687" i="1" s="1"/>
  <c r="N1688" i="1" l="1"/>
  <c r="O1688" i="1" s="1"/>
  <c r="N1689" i="1" l="1"/>
  <c r="O1689" i="1" s="1"/>
  <c r="N1690" i="1" l="1"/>
  <c r="O1690" i="1" s="1"/>
  <c r="N1691" i="1" l="1"/>
  <c r="O1691" i="1" s="1"/>
  <c r="N1692" i="1" l="1"/>
  <c r="O1692" i="1" s="1"/>
  <c r="N1693" i="1" l="1"/>
  <c r="O1693" i="1" s="1"/>
  <c r="N1694" i="1" l="1"/>
  <c r="O1694" i="1" s="1"/>
  <c r="N1695" i="1" l="1"/>
  <c r="O1695" i="1" s="1"/>
  <c r="N1696" i="1" l="1"/>
  <c r="O1696" i="1" s="1"/>
  <c r="N1697" i="1" l="1"/>
  <c r="O1697" i="1" s="1"/>
  <c r="N1698" i="1" l="1"/>
  <c r="O1698" i="1" s="1"/>
  <c r="N1699" i="1" l="1"/>
  <c r="O1699" i="1" s="1"/>
  <c r="N1700" i="1" l="1"/>
  <c r="O1700" i="1" s="1"/>
  <c r="N1701" i="1" l="1"/>
  <c r="O1701" i="1" s="1"/>
  <c r="N1702" i="1" l="1"/>
  <c r="O1702" i="1" s="1"/>
  <c r="N1703" i="1" l="1"/>
  <c r="O1703" i="1" s="1"/>
  <c r="N1704" i="1" l="1"/>
  <c r="O1704" i="1" s="1"/>
  <c r="N1705" i="1" l="1"/>
  <c r="O1705" i="1" s="1"/>
  <c r="N1706" i="1" l="1"/>
  <c r="O1706" i="1" s="1"/>
  <c r="N1707" i="1" l="1"/>
  <c r="O1707" i="1" s="1"/>
  <c r="N1708" i="1" l="1"/>
  <c r="O1708" i="1" s="1"/>
  <c r="N1709" i="1" l="1"/>
  <c r="O1709" i="1" s="1"/>
  <c r="N1710" i="1" l="1"/>
  <c r="O1710" i="1" s="1"/>
  <c r="N1711" i="1" l="1"/>
  <c r="O1711" i="1" s="1"/>
  <c r="N1712" i="1" l="1"/>
  <c r="O1712" i="1" s="1"/>
  <c r="N1713" i="1" l="1"/>
  <c r="O1713" i="1" s="1"/>
  <c r="N1714" i="1" l="1"/>
  <c r="O1714" i="1" s="1"/>
  <c r="N1715" i="1" l="1"/>
  <c r="O1715" i="1" s="1"/>
  <c r="N1716" i="1" l="1"/>
  <c r="O1716" i="1" s="1"/>
  <c r="N1717" i="1" l="1"/>
  <c r="O1717" i="1" s="1"/>
  <c r="N1718" i="1" l="1"/>
  <c r="O1718" i="1" s="1"/>
  <c r="N1719" i="1" l="1"/>
  <c r="O1719" i="1" s="1"/>
  <c r="N1720" i="1" l="1"/>
  <c r="O1720" i="1" s="1"/>
  <c r="N1721" i="1" l="1"/>
  <c r="O1721" i="1" s="1"/>
  <c r="N1722" i="1" l="1"/>
  <c r="O1722" i="1" s="1"/>
  <c r="N1723" i="1" l="1"/>
  <c r="O1723" i="1" s="1"/>
  <c r="N1724" i="1" l="1"/>
  <c r="O1724" i="1" s="1"/>
  <c r="N1725" i="1" l="1"/>
  <c r="O1725" i="1" s="1"/>
  <c r="N1726" i="1" l="1"/>
  <c r="O1726" i="1" s="1"/>
  <c r="N1727" i="1" l="1"/>
  <c r="O1727" i="1" s="1"/>
  <c r="N1728" i="1" l="1"/>
  <c r="O1728" i="1" s="1"/>
  <c r="N1729" i="1" l="1"/>
  <c r="O1729" i="1" s="1"/>
  <c r="N1730" i="1" l="1"/>
  <c r="O1730" i="1" s="1"/>
  <c r="N1731" i="1" l="1"/>
  <c r="O1731" i="1" s="1"/>
  <c r="N1732" i="1" l="1"/>
  <c r="O1732" i="1" s="1"/>
  <c r="N1733" i="1" l="1"/>
  <c r="O1733" i="1" s="1"/>
  <c r="N1734" i="1" l="1"/>
  <c r="O1734" i="1" s="1"/>
  <c r="N1735" i="1" l="1"/>
  <c r="O1735" i="1" s="1"/>
  <c r="N1736" i="1" l="1"/>
  <c r="O1736" i="1" s="1"/>
  <c r="N1737" i="1" l="1"/>
  <c r="O1737" i="1" s="1"/>
  <c r="N1738" i="1" l="1"/>
  <c r="O1738" i="1" s="1"/>
  <c r="N1739" i="1" l="1"/>
  <c r="O1739" i="1" s="1"/>
  <c r="N1740" i="1" l="1"/>
  <c r="O1740" i="1" s="1"/>
  <c r="N1741" i="1" l="1"/>
  <c r="O1741" i="1" s="1"/>
  <c r="N1742" i="1" l="1"/>
  <c r="O1742" i="1" s="1"/>
  <c r="N1743" i="1" l="1"/>
  <c r="O1743" i="1" s="1"/>
  <c r="N1744" i="1" l="1"/>
  <c r="O1744" i="1" s="1"/>
  <c r="N1745" i="1" l="1"/>
  <c r="O1745" i="1" s="1"/>
  <c r="N1746" i="1" l="1"/>
  <c r="O1746" i="1" s="1"/>
  <c r="N1747" i="1" l="1"/>
  <c r="O1747" i="1" s="1"/>
  <c r="N1748" i="1" l="1"/>
  <c r="O1748" i="1" s="1"/>
  <c r="N1749" i="1" l="1"/>
  <c r="O1749" i="1" s="1"/>
  <c r="N1750" i="1" l="1"/>
  <c r="O1750" i="1" s="1"/>
  <c r="N1751" i="1" l="1"/>
  <c r="O1751" i="1" s="1"/>
  <c r="N1752" i="1" l="1"/>
  <c r="O1752" i="1" s="1"/>
  <c r="N1753" i="1" l="1"/>
  <c r="O1753" i="1" s="1"/>
  <c r="N1754" i="1" l="1"/>
  <c r="O1754" i="1" s="1"/>
  <c r="N1755" i="1" l="1"/>
  <c r="O1755" i="1" s="1"/>
  <c r="N1756" i="1" l="1"/>
  <c r="O1756" i="1" s="1"/>
  <c r="N1757" i="1" l="1"/>
  <c r="O1757" i="1" s="1"/>
  <c r="N1758" i="1" l="1"/>
  <c r="O1758" i="1" s="1"/>
  <c r="N1759" i="1" l="1"/>
  <c r="O1759" i="1" s="1"/>
  <c r="N1760" i="1" l="1"/>
  <c r="O1760" i="1" s="1"/>
  <c r="N1761" i="1" l="1"/>
  <c r="O1761" i="1" s="1"/>
  <c r="N1762" i="1" l="1"/>
  <c r="O1762" i="1" s="1"/>
  <c r="N1763" i="1" l="1"/>
  <c r="O1763" i="1" s="1"/>
  <c r="N1764" i="1" l="1"/>
  <c r="O1764" i="1" s="1"/>
  <c r="N1765" i="1" l="1"/>
  <c r="O1765" i="1" s="1"/>
  <c r="N1766" i="1" l="1"/>
  <c r="O1766" i="1" s="1"/>
  <c r="N1767" i="1" l="1"/>
  <c r="O1767" i="1" s="1"/>
  <c r="N1768" i="1" l="1"/>
  <c r="O1768" i="1" s="1"/>
  <c r="N1769" i="1" l="1"/>
  <c r="O1769" i="1" s="1"/>
  <c r="N1770" i="1" l="1"/>
  <c r="O1770" i="1" s="1"/>
  <c r="N1771" i="1" l="1"/>
  <c r="O1771" i="1" s="1"/>
  <c r="N1772" i="1" l="1"/>
  <c r="O1772" i="1" s="1"/>
  <c r="N1773" i="1" l="1"/>
  <c r="O1773" i="1" s="1"/>
  <c r="N1774" i="1" l="1"/>
  <c r="O1774" i="1" s="1"/>
  <c r="N1775" i="1" l="1"/>
  <c r="O1775" i="1" s="1"/>
  <c r="N1776" i="1" l="1"/>
  <c r="O1776" i="1" s="1"/>
  <c r="N1777" i="1" l="1"/>
  <c r="O1777" i="1" s="1"/>
  <c r="N1778" i="1" l="1"/>
  <c r="O1778" i="1" s="1"/>
  <c r="N1779" i="1" l="1"/>
  <c r="O1779" i="1" s="1"/>
  <c r="N1780" i="1" l="1"/>
  <c r="O1780" i="1" s="1"/>
  <c r="N1781" i="1" l="1"/>
  <c r="O1781" i="1" s="1"/>
  <c r="N1782" i="1" l="1"/>
  <c r="O1782" i="1" s="1"/>
  <c r="N1783" i="1" l="1"/>
  <c r="O1783" i="1" s="1"/>
  <c r="N1784" i="1" l="1"/>
  <c r="O1784" i="1" s="1"/>
  <c r="N1785" i="1" l="1"/>
  <c r="O1785" i="1" s="1"/>
  <c r="N1786" i="1" l="1"/>
  <c r="O1786" i="1" s="1"/>
  <c r="N1787" i="1" l="1"/>
  <c r="O1787" i="1" s="1"/>
  <c r="N1788" i="1" l="1"/>
  <c r="O1788" i="1" s="1"/>
  <c r="N1789" i="1" l="1"/>
  <c r="O1789" i="1" s="1"/>
  <c r="N1790" i="1" l="1"/>
  <c r="O1790" i="1" s="1"/>
  <c r="N1791" i="1" l="1"/>
  <c r="O1791" i="1" s="1"/>
  <c r="N1792" i="1" l="1"/>
  <c r="O1792" i="1" s="1"/>
  <c r="N1793" i="1" l="1"/>
  <c r="O1793" i="1" s="1"/>
  <c r="N1794" i="1" l="1"/>
  <c r="O1794" i="1" s="1"/>
  <c r="N1795" i="1" l="1"/>
  <c r="O1795" i="1" s="1"/>
  <c r="N1796" i="1" l="1"/>
  <c r="O1796" i="1" s="1"/>
  <c r="N1797" i="1" l="1"/>
  <c r="O1797" i="1" s="1"/>
  <c r="N1798" i="1" l="1"/>
  <c r="O1798" i="1" s="1"/>
  <c r="N1799" i="1" l="1"/>
  <c r="O1799" i="1" s="1"/>
  <c r="N1800" i="1" l="1"/>
  <c r="O1800" i="1" s="1"/>
  <c r="N1801" i="1" l="1"/>
  <c r="O1801" i="1" s="1"/>
  <c r="N1802" i="1" l="1"/>
  <c r="O1802" i="1" s="1"/>
  <c r="N1803" i="1" l="1"/>
  <c r="O1803" i="1" s="1"/>
  <c r="N1804" i="1" l="1"/>
  <c r="O1804" i="1" s="1"/>
  <c r="N1805" i="1" l="1"/>
  <c r="O1805" i="1" s="1"/>
  <c r="N1806" i="1" l="1"/>
  <c r="O1806" i="1" s="1"/>
  <c r="N1807" i="1" l="1"/>
  <c r="O1807" i="1" s="1"/>
  <c r="N1808" i="1" l="1"/>
  <c r="O1808" i="1" s="1"/>
  <c r="N1809" i="1" l="1"/>
  <c r="O1809" i="1" s="1"/>
  <c r="N1810" i="1" l="1"/>
  <c r="O1810" i="1" s="1"/>
  <c r="N1811" i="1" l="1"/>
  <c r="O1811" i="1" s="1"/>
  <c r="N1812" i="1" l="1"/>
  <c r="O1812" i="1" s="1"/>
  <c r="N1813" i="1" l="1"/>
  <c r="O1813" i="1" s="1"/>
  <c r="N1814" i="1" l="1"/>
  <c r="O1814" i="1" s="1"/>
  <c r="N1815" i="1" l="1"/>
  <c r="O1815" i="1" s="1"/>
  <c r="N1816" i="1" l="1"/>
  <c r="O1816" i="1" s="1"/>
  <c r="N1817" i="1" l="1"/>
  <c r="O1817" i="1" s="1"/>
  <c r="N1818" i="1" l="1"/>
  <c r="O1818" i="1" s="1"/>
  <c r="N1819" i="1" l="1"/>
  <c r="O1819" i="1" s="1"/>
  <c r="N1820" i="1" l="1"/>
  <c r="O1820" i="1" s="1"/>
  <c r="N1821" i="1" l="1"/>
  <c r="O1821" i="1" s="1"/>
  <c r="N1822" i="1" l="1"/>
  <c r="O1822" i="1" s="1"/>
  <c r="N1823" i="1" l="1"/>
  <c r="O1823" i="1" s="1"/>
  <c r="N1824" i="1" l="1"/>
  <c r="O1824" i="1" s="1"/>
  <c r="N1825" i="1" l="1"/>
  <c r="O1825" i="1" s="1"/>
  <c r="N1826" i="1" l="1"/>
  <c r="O1826" i="1" s="1"/>
  <c r="N1827" i="1" l="1"/>
  <c r="O1827" i="1" s="1"/>
  <c r="N1828" i="1" l="1"/>
  <c r="O1828" i="1" s="1"/>
  <c r="N1829" i="1" l="1"/>
  <c r="O1829" i="1" s="1"/>
  <c r="N1830" i="1" l="1"/>
  <c r="O1830" i="1" s="1"/>
  <c r="N1831" i="1" l="1"/>
  <c r="O1831" i="1" s="1"/>
  <c r="N1832" i="1" l="1"/>
  <c r="O1832" i="1" s="1"/>
  <c r="N1833" i="1" l="1"/>
  <c r="O1833" i="1" s="1"/>
  <c r="N1834" i="1" l="1"/>
  <c r="O1834" i="1" s="1"/>
  <c r="N1835" i="1" l="1"/>
  <c r="O1835" i="1" s="1"/>
  <c r="N1836" i="1" l="1"/>
  <c r="O1836" i="1" s="1"/>
  <c r="N1837" i="1" l="1"/>
  <c r="O1837" i="1" s="1"/>
  <c r="N1838" i="1" l="1"/>
  <c r="O1838" i="1" s="1"/>
  <c r="N1839" i="1" l="1"/>
  <c r="O1839" i="1" s="1"/>
  <c r="N1840" i="1" l="1"/>
  <c r="O1840" i="1" s="1"/>
  <c r="N1841" i="1" l="1"/>
  <c r="O1841" i="1" s="1"/>
  <c r="N1842" i="1" l="1"/>
  <c r="O1842" i="1" s="1"/>
  <c r="N1843" i="1" l="1"/>
  <c r="O1843" i="1" s="1"/>
  <c r="N1844" i="1" l="1"/>
  <c r="O1844" i="1" s="1"/>
  <c r="N1845" i="1" l="1"/>
  <c r="O1845" i="1" s="1"/>
  <c r="N1846" i="1" l="1"/>
  <c r="O1846" i="1" s="1"/>
  <c r="N1847" i="1" l="1"/>
  <c r="O1847" i="1" s="1"/>
  <c r="N1848" i="1" l="1"/>
  <c r="O1848" i="1" s="1"/>
  <c r="N1849" i="1" l="1"/>
  <c r="O1849" i="1" s="1"/>
  <c r="N1850" i="1" l="1"/>
  <c r="O1850" i="1" s="1"/>
  <c r="N1851" i="1" l="1"/>
  <c r="O1851" i="1" s="1"/>
  <c r="N1852" i="1" l="1"/>
  <c r="O1852" i="1" s="1"/>
  <c r="N1853" i="1" l="1"/>
  <c r="O1853" i="1" s="1"/>
  <c r="N1854" i="1" l="1"/>
  <c r="O1854" i="1" s="1"/>
  <c r="N1855" i="1" l="1"/>
  <c r="O1855" i="1" s="1"/>
  <c r="N1856" i="1" l="1"/>
  <c r="O1856" i="1" s="1"/>
  <c r="N1857" i="1" l="1"/>
  <c r="O1857" i="1" s="1"/>
  <c r="N1858" i="1" l="1"/>
  <c r="O1858" i="1" s="1"/>
  <c r="N1859" i="1" l="1"/>
  <c r="O1859" i="1" s="1"/>
  <c r="N1860" i="1" l="1"/>
  <c r="O1860" i="1" s="1"/>
  <c r="N1861" i="1" l="1"/>
  <c r="O1861" i="1" s="1"/>
  <c r="N1862" i="1" l="1"/>
  <c r="O1862" i="1" s="1"/>
  <c r="N1863" i="1" l="1"/>
  <c r="O1863" i="1" s="1"/>
  <c r="N1864" i="1" l="1"/>
  <c r="O1864" i="1" s="1"/>
  <c r="N1865" i="1" l="1"/>
  <c r="O1865" i="1" s="1"/>
  <c r="N1866" i="1" l="1"/>
  <c r="O1866" i="1" s="1"/>
  <c r="N1867" i="1" l="1"/>
  <c r="O1867" i="1" s="1"/>
  <c r="N1868" i="1" l="1"/>
  <c r="O1868" i="1" s="1"/>
  <c r="N1869" i="1" l="1"/>
  <c r="O1869" i="1" s="1"/>
  <c r="N1870" i="1" l="1"/>
  <c r="O1870" i="1" s="1"/>
  <c r="N1871" i="1" l="1"/>
  <c r="O1871" i="1" s="1"/>
  <c r="N1872" i="1" l="1"/>
  <c r="O1872" i="1" s="1"/>
  <c r="N1873" i="1" l="1"/>
  <c r="O1873" i="1" s="1"/>
  <c r="N1874" i="1" l="1"/>
  <c r="O1874" i="1" s="1"/>
  <c r="N1875" i="1" l="1"/>
  <c r="O1875" i="1" s="1"/>
  <c r="N1876" i="1" l="1"/>
  <c r="O1876" i="1" s="1"/>
  <c r="N1877" i="1" l="1"/>
  <c r="O1877" i="1" s="1"/>
  <c r="N1878" i="1" l="1"/>
  <c r="O1878" i="1" s="1"/>
  <c r="N1879" i="1" l="1"/>
  <c r="O1879" i="1" s="1"/>
  <c r="N1880" i="1" l="1"/>
  <c r="O1880" i="1" s="1"/>
  <c r="N1881" i="1" l="1"/>
  <c r="O1881" i="1" s="1"/>
  <c r="N1883" i="1" l="1"/>
  <c r="O1883" i="1" s="1"/>
  <c r="N1882" i="1"/>
  <c r="O1882" i="1" s="1"/>
  <c r="N1884" i="1" l="1"/>
  <c r="O1884" i="1" s="1"/>
  <c r="N1885" i="1" l="1"/>
  <c r="O1885" i="1" s="1"/>
  <c r="N1886" i="1" l="1"/>
  <c r="O1886" i="1" s="1"/>
  <c r="N1887" i="1" l="1"/>
  <c r="O1887" i="1" s="1"/>
  <c r="N1888" i="1" l="1"/>
  <c r="O1888" i="1" s="1"/>
  <c r="N1889" i="1" l="1"/>
  <c r="O1889" i="1" s="1"/>
  <c r="N1890" i="1" l="1"/>
  <c r="O1890" i="1" s="1"/>
  <c r="N1891" i="1" l="1"/>
  <c r="O1891" i="1" s="1"/>
  <c r="N1892" i="1" l="1"/>
  <c r="O1892" i="1" s="1"/>
  <c r="N1893" i="1" l="1"/>
  <c r="O1893" i="1" s="1"/>
  <c r="N1894" i="1" l="1"/>
  <c r="O1894" i="1" s="1"/>
  <c r="N1895" i="1" l="1"/>
  <c r="O1895" i="1" s="1"/>
  <c r="N1896" i="1" l="1"/>
  <c r="O1896" i="1" s="1"/>
  <c r="N1897" i="1" l="1"/>
  <c r="O1897" i="1" s="1"/>
  <c r="N1898" i="1" l="1"/>
  <c r="O1898" i="1" s="1"/>
  <c r="N1899" i="1" l="1"/>
  <c r="O1899" i="1" s="1"/>
  <c r="N1900" i="1" l="1"/>
  <c r="O1900" i="1" s="1"/>
  <c r="N1901" i="1" l="1"/>
  <c r="O1901" i="1" s="1"/>
  <c r="N1902" i="1" l="1"/>
  <c r="O1902" i="1" s="1"/>
  <c r="N1903" i="1" l="1"/>
  <c r="O1903" i="1" s="1"/>
  <c r="N1904" i="1" l="1"/>
  <c r="O1904" i="1" s="1"/>
  <c r="N1905" i="1" l="1"/>
  <c r="O1905" i="1" s="1"/>
  <c r="N1906" i="1" l="1"/>
  <c r="O1906" i="1" s="1"/>
  <c r="N1907" i="1" l="1"/>
  <c r="O1907" i="1" s="1"/>
  <c r="N1908" i="1" l="1"/>
  <c r="O1908" i="1" s="1"/>
  <c r="N1909" i="1" l="1"/>
  <c r="O1909" i="1" s="1"/>
  <c r="N1910" i="1" l="1"/>
  <c r="O1910" i="1" s="1"/>
  <c r="N1911" i="1" l="1"/>
  <c r="O1911" i="1" s="1"/>
  <c r="N1912" i="1" l="1"/>
  <c r="O1912" i="1" s="1"/>
  <c r="N1913" i="1" l="1"/>
  <c r="O1913" i="1" s="1"/>
  <c r="N1914" i="1" l="1"/>
  <c r="O1914" i="1" s="1"/>
  <c r="N1915" i="1" l="1"/>
  <c r="O1915" i="1" s="1"/>
  <c r="N1916" i="1" l="1"/>
  <c r="O1916" i="1" s="1"/>
  <c r="N1917" i="1" l="1"/>
  <c r="O1917" i="1" s="1"/>
  <c r="N1918" i="1" l="1"/>
  <c r="O1918" i="1" s="1"/>
  <c r="N1919" i="1" l="1"/>
  <c r="O1919" i="1" s="1"/>
  <c r="N1920" i="1" l="1"/>
  <c r="O1920" i="1" s="1"/>
  <c r="N1921" i="1" l="1"/>
  <c r="O1921" i="1" s="1"/>
  <c r="N1922" i="1" l="1"/>
  <c r="O1922" i="1" s="1"/>
  <c r="N1923" i="1" l="1"/>
  <c r="O1923" i="1" s="1"/>
  <c r="N1924" i="1" l="1"/>
  <c r="O1924" i="1" s="1"/>
  <c r="N1925" i="1" l="1"/>
  <c r="O1925" i="1" s="1"/>
  <c r="N1926" i="1" l="1"/>
  <c r="O1926" i="1" s="1"/>
  <c r="N1927" i="1" l="1"/>
  <c r="O1927" i="1" s="1"/>
  <c r="N1928" i="1" l="1"/>
  <c r="O1928" i="1" s="1"/>
  <c r="N1929" i="1" l="1"/>
  <c r="O1929" i="1" s="1"/>
  <c r="N1930" i="1" l="1"/>
  <c r="O1930" i="1" s="1"/>
  <c r="N1931" i="1" l="1"/>
  <c r="O1931" i="1" s="1"/>
  <c r="N1932" i="1" l="1"/>
  <c r="O1932" i="1" s="1"/>
  <c r="N1933" i="1" l="1"/>
  <c r="O1933" i="1" s="1"/>
  <c r="N1934" i="1" l="1"/>
  <c r="O1934" i="1" s="1"/>
  <c r="N1935" i="1" l="1"/>
  <c r="O1935" i="1" s="1"/>
  <c r="N1936" i="1" l="1"/>
  <c r="O1936" i="1" s="1"/>
  <c r="N1937" i="1" l="1"/>
  <c r="O1937" i="1" s="1"/>
  <c r="N1938" i="1" l="1"/>
  <c r="O1938" i="1" s="1"/>
  <c r="N1939" i="1" l="1"/>
  <c r="O1939" i="1" s="1"/>
  <c r="N1940" i="1" l="1"/>
  <c r="O1940" i="1" s="1"/>
  <c r="N1941" i="1" l="1"/>
  <c r="O1941" i="1" s="1"/>
  <c r="N1942" i="1" l="1"/>
  <c r="O1942" i="1" s="1"/>
  <c r="N1943" i="1" l="1"/>
  <c r="O1943" i="1" s="1"/>
  <c r="N1944" i="1" l="1"/>
  <c r="O1944" i="1" s="1"/>
  <c r="N1945" i="1" l="1"/>
  <c r="O1945" i="1" s="1"/>
  <c r="N1946" i="1" l="1"/>
  <c r="O1946" i="1" s="1"/>
  <c r="N1947" i="1" l="1"/>
  <c r="O1947" i="1" s="1"/>
  <c r="N1948" i="1" l="1"/>
  <c r="O1948" i="1" s="1"/>
  <c r="N1949" i="1" l="1"/>
  <c r="O1949" i="1" s="1"/>
  <c r="N1950" i="1" l="1"/>
  <c r="O1950" i="1" s="1"/>
  <c r="N1951" i="1" l="1"/>
  <c r="O1951" i="1" s="1"/>
  <c r="N1952" i="1" l="1"/>
  <c r="O1952" i="1" s="1"/>
  <c r="N1953" i="1" l="1"/>
  <c r="O1953" i="1" s="1"/>
  <c r="N1954" i="1" l="1"/>
  <c r="O1954" i="1" s="1"/>
  <c r="N1955" i="1" l="1"/>
  <c r="O1955" i="1" s="1"/>
  <c r="N1956" i="1" l="1"/>
  <c r="O1956" i="1" s="1"/>
  <c r="N1957" i="1" l="1"/>
  <c r="O1957" i="1" s="1"/>
  <c r="N1958" i="1" l="1"/>
  <c r="O1958" i="1" s="1"/>
  <c r="N1959" i="1" l="1"/>
  <c r="O1959" i="1" s="1"/>
  <c r="N1960" i="1" l="1"/>
  <c r="O1960" i="1" s="1"/>
  <c r="N1961" i="1" l="1"/>
  <c r="O1961" i="1" s="1"/>
  <c r="N1962" i="1" l="1"/>
  <c r="O1962" i="1" s="1"/>
  <c r="N1963" i="1" l="1"/>
  <c r="O1963" i="1" s="1"/>
  <c r="N1964" i="1" l="1"/>
  <c r="O1964" i="1" s="1"/>
  <c r="N1965" i="1" l="1"/>
  <c r="O1965" i="1" s="1"/>
  <c r="N1966" i="1" l="1"/>
  <c r="O1966" i="1" s="1"/>
  <c r="N1967" i="1" l="1"/>
  <c r="O1967" i="1" s="1"/>
  <c r="N1968" i="1" l="1"/>
  <c r="O1968" i="1" s="1"/>
  <c r="N1969" i="1" l="1"/>
  <c r="O1969" i="1" s="1"/>
  <c r="N1970" i="1" l="1"/>
  <c r="O1970" i="1" s="1"/>
  <c r="N1971" i="1" l="1"/>
  <c r="O1971" i="1" s="1"/>
  <c r="N1972" i="1" l="1"/>
  <c r="O1972" i="1" s="1"/>
  <c r="N1973" i="1" l="1"/>
  <c r="O1973" i="1" s="1"/>
  <c r="N1974" i="1" l="1"/>
  <c r="O1974" i="1" s="1"/>
  <c r="N1975" i="1" l="1"/>
  <c r="O1975" i="1" s="1"/>
  <c r="N1976" i="1" l="1"/>
  <c r="O1976" i="1" s="1"/>
  <c r="N1977" i="1" l="1"/>
  <c r="O1977" i="1" s="1"/>
  <c r="N1978" i="1" l="1"/>
  <c r="O1978" i="1" s="1"/>
  <c r="N1979" i="1" l="1"/>
  <c r="O1979" i="1" s="1"/>
  <c r="N1980" i="1" l="1"/>
  <c r="O1980" i="1" s="1"/>
  <c r="N1981" i="1" l="1"/>
  <c r="O1981" i="1" s="1"/>
  <c r="N1982" i="1" l="1"/>
  <c r="O1982" i="1" s="1"/>
  <c r="N1983" i="1" l="1"/>
  <c r="O1983" i="1" s="1"/>
  <c r="N1984" i="1" l="1"/>
  <c r="O1984" i="1" s="1"/>
  <c r="N1985" i="1" l="1"/>
  <c r="O1985" i="1" s="1"/>
  <c r="N1986" i="1" l="1"/>
  <c r="O1986" i="1" s="1"/>
  <c r="N1987" i="1" l="1"/>
  <c r="O1987" i="1" s="1"/>
  <c r="N1988" i="1" l="1"/>
  <c r="O1988" i="1" s="1"/>
  <c r="N1989" i="1" l="1"/>
  <c r="O1989" i="1" s="1"/>
  <c r="N1990" i="1" l="1"/>
  <c r="O1990" i="1" s="1"/>
  <c r="N1991" i="1" l="1"/>
  <c r="O1991" i="1" s="1"/>
  <c r="N1992" i="1" l="1"/>
  <c r="O1992" i="1" s="1"/>
  <c r="N1993" i="1" l="1"/>
  <c r="O1993" i="1" s="1"/>
  <c r="N1994" i="1" l="1"/>
  <c r="O1994" i="1" s="1"/>
  <c r="N1995" i="1" l="1"/>
  <c r="O1995" i="1" s="1"/>
  <c r="N1996" i="1" l="1"/>
  <c r="O1996" i="1" s="1"/>
  <c r="N1997" i="1" l="1"/>
  <c r="O1997" i="1" s="1"/>
  <c r="N1998" i="1" l="1"/>
  <c r="O1998" i="1" s="1"/>
  <c r="N1999" i="1" l="1"/>
  <c r="O1999" i="1" s="1"/>
  <c r="N2000" i="1" l="1"/>
  <c r="O2000" i="1" s="1"/>
  <c r="N2001" i="1" l="1"/>
  <c r="O2001" i="1" s="1"/>
  <c r="N2002" i="1" l="1"/>
  <c r="O2002" i="1" s="1"/>
  <c r="N2003" i="1" l="1"/>
  <c r="O2003" i="1" s="1"/>
  <c r="N2004" i="1" l="1"/>
  <c r="O2004" i="1" s="1"/>
  <c r="N2005" i="1" l="1"/>
  <c r="O2005" i="1" s="1"/>
  <c r="N2006" i="1" l="1"/>
  <c r="O2006" i="1" s="1"/>
  <c r="N2007" i="1" l="1"/>
  <c r="O2007" i="1" s="1"/>
  <c r="N2008" i="1" l="1"/>
  <c r="O2008" i="1" s="1"/>
  <c r="N2009" i="1" l="1"/>
  <c r="O2009" i="1" s="1"/>
  <c r="N2010" i="1" l="1"/>
  <c r="O2010" i="1" s="1"/>
  <c r="N2011" i="1" l="1"/>
  <c r="O2011" i="1" s="1"/>
  <c r="N2012" i="1" l="1"/>
  <c r="O2012" i="1" s="1"/>
  <c r="N2013" i="1" l="1"/>
  <c r="O2013" i="1" s="1"/>
  <c r="N2014" i="1" l="1"/>
  <c r="O2014" i="1" s="1"/>
  <c r="N2015" i="1" l="1"/>
  <c r="O2015" i="1" s="1"/>
  <c r="N2016" i="1" l="1"/>
  <c r="O2016" i="1" s="1"/>
  <c r="N2017" i="1" l="1"/>
  <c r="O2017" i="1" s="1"/>
  <c r="N2018" i="1" l="1"/>
  <c r="O2018" i="1" s="1"/>
  <c r="N2019" i="1" l="1"/>
  <c r="O2019" i="1" s="1"/>
  <c r="N2020" i="1" l="1"/>
  <c r="O2020" i="1" s="1"/>
  <c r="N2021" i="1" l="1"/>
  <c r="O2021" i="1" s="1"/>
  <c r="N2022" i="1" l="1"/>
  <c r="O2022" i="1" s="1"/>
  <c r="N2023" i="1" l="1"/>
  <c r="O2023" i="1" s="1"/>
  <c r="N2024" i="1" l="1"/>
  <c r="O2024" i="1" s="1"/>
  <c r="N2025" i="1" l="1"/>
  <c r="O2025" i="1" s="1"/>
  <c r="N2026" i="1" l="1"/>
  <c r="O2026" i="1" s="1"/>
  <c r="N2027" i="1" l="1"/>
  <c r="O2027" i="1" s="1"/>
  <c r="N2028" i="1" l="1"/>
  <c r="O2028" i="1" s="1"/>
  <c r="N2029" i="1" l="1"/>
  <c r="O2029" i="1" s="1"/>
  <c r="N2030" i="1" l="1"/>
  <c r="O2030" i="1" s="1"/>
  <c r="N2031" i="1" l="1"/>
  <c r="O2031" i="1" s="1"/>
  <c r="N2032" i="1" l="1"/>
  <c r="O2032" i="1" s="1"/>
  <c r="N2033" i="1" l="1"/>
  <c r="O2033" i="1" s="1"/>
  <c r="N2034" i="1" l="1"/>
  <c r="O2034" i="1" s="1"/>
  <c r="N2035" i="1" l="1"/>
  <c r="O2035" i="1" s="1"/>
  <c r="N2036" i="1" l="1"/>
  <c r="O2036" i="1" s="1"/>
  <c r="N2037" i="1" l="1"/>
  <c r="O2037" i="1" s="1"/>
  <c r="N2038" i="1" l="1"/>
  <c r="O2038" i="1" s="1"/>
  <c r="N2039" i="1" l="1"/>
  <c r="O2039" i="1" s="1"/>
  <c r="N2040" i="1" l="1"/>
  <c r="O2040" i="1" s="1"/>
  <c r="N2041" i="1" l="1"/>
  <c r="O2041" i="1" s="1"/>
  <c r="N2042" i="1" l="1"/>
  <c r="O2042" i="1" s="1"/>
  <c r="N2043" i="1" l="1"/>
  <c r="O2043" i="1" s="1"/>
  <c r="N2044" i="1" l="1"/>
  <c r="O2044" i="1" s="1"/>
  <c r="N2045" i="1" l="1"/>
  <c r="O2045" i="1" s="1"/>
  <c r="N2046" i="1" l="1"/>
  <c r="O2046" i="1" s="1"/>
  <c r="N2047" i="1" l="1"/>
  <c r="O2047" i="1" s="1"/>
  <c r="N2048" i="1" l="1"/>
  <c r="O2048" i="1" s="1"/>
  <c r="N2049" i="1" l="1"/>
  <c r="O2049" i="1" s="1"/>
  <c r="N2050" i="1" l="1"/>
  <c r="O2050" i="1" s="1"/>
  <c r="N2051" i="1" l="1"/>
  <c r="O2051" i="1" s="1"/>
  <c r="N2052" i="1" l="1"/>
  <c r="O2052" i="1" s="1"/>
  <c r="N2053" i="1" l="1"/>
  <c r="O2053" i="1" s="1"/>
  <c r="N2054" i="1" l="1"/>
  <c r="O2054" i="1" s="1"/>
  <c r="N2055" i="1" l="1"/>
  <c r="O2055" i="1" s="1"/>
  <c r="N2056" i="1" l="1"/>
  <c r="O2056" i="1" s="1"/>
  <c r="N2057" i="1" l="1"/>
  <c r="O2057" i="1" s="1"/>
  <c r="N2058" i="1" l="1"/>
  <c r="O2058" i="1" s="1"/>
  <c r="N2059" i="1" l="1"/>
  <c r="O2059" i="1" s="1"/>
  <c r="N2060" i="1" l="1"/>
  <c r="O2060" i="1" s="1"/>
  <c r="N2061" i="1" l="1"/>
  <c r="O2061" i="1" s="1"/>
  <c r="N2062" i="1" l="1"/>
  <c r="O2062" i="1" s="1"/>
  <c r="N2063" i="1" l="1"/>
  <c r="O2063" i="1" s="1"/>
  <c r="N2064" i="1" l="1"/>
  <c r="O2064" i="1" s="1"/>
  <c r="N2065" i="1" l="1"/>
  <c r="O2065" i="1" s="1"/>
  <c r="N2066" i="1" l="1"/>
  <c r="O2066" i="1" s="1"/>
  <c r="N2067" i="1" l="1"/>
  <c r="O2067" i="1" s="1"/>
  <c r="N2068" i="1" l="1"/>
  <c r="O2068" i="1" s="1"/>
  <c r="N2069" i="1" l="1"/>
  <c r="O2069" i="1" s="1"/>
  <c r="N2070" i="1" l="1"/>
  <c r="O2070" i="1" s="1"/>
  <c r="N2071" i="1" l="1"/>
  <c r="O2071" i="1" s="1"/>
  <c r="N2072" i="1" l="1"/>
  <c r="O2072" i="1" s="1"/>
  <c r="N2073" i="1" l="1"/>
  <c r="O2073" i="1" s="1"/>
  <c r="N2074" i="1" l="1"/>
  <c r="O2074" i="1" s="1"/>
  <c r="N2075" i="1" l="1"/>
  <c r="O2075" i="1" s="1"/>
  <c r="N2076" i="1" l="1"/>
  <c r="O2076" i="1" s="1"/>
  <c r="N2077" i="1" l="1"/>
  <c r="O2077" i="1" s="1"/>
  <c r="N2078" i="1" l="1"/>
  <c r="O2078" i="1" s="1"/>
  <c r="N2079" i="1" l="1"/>
  <c r="O2079" i="1" s="1"/>
  <c r="N2080" i="1" l="1"/>
  <c r="O2080" i="1" s="1"/>
  <c r="N2081" i="1" l="1"/>
  <c r="O2081" i="1" s="1"/>
  <c r="N2082" i="1" l="1"/>
  <c r="O2082" i="1" s="1"/>
  <c r="N2083" i="1" l="1"/>
  <c r="O2083" i="1" s="1"/>
  <c r="N2084" i="1" l="1"/>
  <c r="O2084" i="1" s="1"/>
  <c r="N2085" i="1" l="1"/>
  <c r="O2085" i="1" s="1"/>
  <c r="N2086" i="1" l="1"/>
  <c r="O2086" i="1" s="1"/>
  <c r="N2087" i="1" l="1"/>
  <c r="O2087" i="1" s="1"/>
  <c r="N2088" i="1" l="1"/>
  <c r="O2088" i="1" s="1"/>
  <c r="N2089" i="1" l="1"/>
  <c r="O2089" i="1" s="1"/>
  <c r="N2090" i="1" l="1"/>
  <c r="O2090" i="1" s="1"/>
  <c r="N2091" i="1" l="1"/>
  <c r="O2091" i="1" s="1"/>
  <c r="N2092" i="1" l="1"/>
  <c r="O2092" i="1" s="1"/>
  <c r="N2093" i="1" l="1"/>
  <c r="O2093" i="1" s="1"/>
  <c r="N2094" i="1" l="1"/>
  <c r="O2094" i="1" s="1"/>
  <c r="N2095" i="1" l="1"/>
  <c r="O2095" i="1" s="1"/>
  <c r="N2096" i="1" l="1"/>
  <c r="O2096" i="1" s="1"/>
  <c r="N2097" i="1" l="1"/>
  <c r="O2097" i="1" s="1"/>
  <c r="N2098" i="1" l="1"/>
  <c r="O2098" i="1" s="1"/>
  <c r="N2099" i="1" l="1"/>
  <c r="O2099" i="1" s="1"/>
  <c r="N2100" i="1" l="1"/>
  <c r="O2100" i="1" s="1"/>
  <c r="N2101" i="1" l="1"/>
  <c r="O2101" i="1" s="1"/>
  <c r="N2102" i="1" l="1"/>
  <c r="O2102" i="1" s="1"/>
  <c r="N2103" i="1" l="1"/>
  <c r="O2103" i="1" s="1"/>
  <c r="N2104" i="1" l="1"/>
  <c r="O2104" i="1" s="1"/>
  <c r="N2105" i="1" l="1"/>
  <c r="O2105" i="1" s="1"/>
  <c r="N2106" i="1" l="1"/>
  <c r="O2106" i="1" s="1"/>
  <c r="N2107" i="1" l="1"/>
  <c r="O2107" i="1" s="1"/>
  <c r="N2108" i="1" l="1"/>
  <c r="O2108" i="1" s="1"/>
  <c r="N2109" i="1" l="1"/>
  <c r="O2109" i="1" s="1"/>
  <c r="N2110" i="1" l="1"/>
  <c r="O2110" i="1" s="1"/>
  <c r="N2111" i="1" l="1"/>
  <c r="O2111" i="1" s="1"/>
  <c r="N2112" i="1" l="1"/>
  <c r="O2112" i="1" s="1"/>
  <c r="N2113" i="1" l="1"/>
  <c r="O2113" i="1" s="1"/>
  <c r="N2114" i="1" l="1"/>
  <c r="O2114" i="1" s="1"/>
  <c r="N2115" i="1" l="1"/>
  <c r="O2115" i="1" s="1"/>
  <c r="N2116" i="1" l="1"/>
  <c r="O2116" i="1" s="1"/>
  <c r="N2117" i="1" l="1"/>
  <c r="O2117" i="1" s="1"/>
  <c r="N2118" i="1" l="1"/>
  <c r="O2118" i="1" s="1"/>
  <c r="N2119" i="1" l="1"/>
  <c r="O2119" i="1" s="1"/>
  <c r="N2120" i="1" l="1"/>
  <c r="O2120" i="1" s="1"/>
  <c r="N2121" i="1" l="1"/>
  <c r="O2121" i="1" s="1"/>
  <c r="N2122" i="1" l="1"/>
  <c r="O2122" i="1" s="1"/>
  <c r="N2123" i="1" l="1"/>
  <c r="O2123" i="1" s="1"/>
  <c r="N2124" i="1" l="1"/>
  <c r="O2124" i="1" s="1"/>
  <c r="N2125" i="1" l="1"/>
  <c r="O2125" i="1" s="1"/>
  <c r="N2126" i="1" l="1"/>
  <c r="O2126" i="1" s="1"/>
  <c r="N2127" i="1" l="1"/>
  <c r="O2127" i="1" s="1"/>
  <c r="N2128" i="1" l="1"/>
  <c r="O2128" i="1" s="1"/>
  <c r="N2129" i="1" l="1"/>
  <c r="O2129" i="1" s="1"/>
  <c r="N2130" i="1" l="1"/>
  <c r="O2130" i="1" s="1"/>
  <c r="N2131" i="1" l="1"/>
  <c r="O2131" i="1" s="1"/>
  <c r="N2132" i="1" l="1"/>
  <c r="O2132" i="1" s="1"/>
  <c r="N2133" i="1" l="1"/>
  <c r="O2133" i="1" s="1"/>
  <c r="N2134" i="1" l="1"/>
  <c r="O2134" i="1" s="1"/>
  <c r="N2135" i="1" l="1"/>
  <c r="O2135" i="1" s="1"/>
  <c r="N2136" i="1" l="1"/>
  <c r="O2136" i="1" s="1"/>
  <c r="N2137" i="1" l="1"/>
  <c r="O2137" i="1" s="1"/>
  <c r="N2138" i="1" l="1"/>
  <c r="O2138" i="1" s="1"/>
  <c r="N2139" i="1" l="1"/>
  <c r="O2139" i="1" s="1"/>
  <c r="N2140" i="1" l="1"/>
  <c r="O2140" i="1" s="1"/>
  <c r="N2141" i="1" l="1"/>
  <c r="O2141" i="1" s="1"/>
  <c r="N2142" i="1" l="1"/>
  <c r="O2142" i="1" s="1"/>
  <c r="N2143" i="1" l="1"/>
  <c r="O2143" i="1" s="1"/>
  <c r="N2144" i="1" l="1"/>
  <c r="O2144" i="1" s="1"/>
  <c r="N2145" i="1" l="1"/>
  <c r="O2145" i="1" s="1"/>
  <c r="N2146" i="1" l="1"/>
  <c r="O2146" i="1" s="1"/>
  <c r="N2147" i="1" l="1"/>
  <c r="O2147" i="1" s="1"/>
  <c r="N2148" i="1" l="1"/>
  <c r="O2148" i="1" s="1"/>
  <c r="N2149" i="1" l="1"/>
  <c r="O2149" i="1" s="1"/>
  <c r="N2150" i="1" l="1"/>
  <c r="O2150" i="1" s="1"/>
  <c r="N2151" i="1" l="1"/>
  <c r="O2151" i="1" s="1"/>
  <c r="N2152" i="1" l="1"/>
  <c r="O2152" i="1" s="1"/>
  <c r="N2153" i="1" l="1"/>
  <c r="O2153" i="1" s="1"/>
  <c r="N2154" i="1" l="1"/>
  <c r="O2154" i="1" s="1"/>
  <c r="N2155" i="1" l="1"/>
  <c r="O2155" i="1" s="1"/>
  <c r="N2156" i="1" l="1"/>
  <c r="O2156" i="1" s="1"/>
  <c r="N2157" i="1" l="1"/>
  <c r="O2157" i="1" s="1"/>
  <c r="N2158" i="1" l="1"/>
  <c r="O2158" i="1" s="1"/>
  <c r="N2159" i="1" l="1"/>
  <c r="O2159" i="1" s="1"/>
  <c r="N2160" i="1" l="1"/>
  <c r="O2160" i="1" s="1"/>
  <c r="N2161" i="1" l="1"/>
  <c r="O2161" i="1" s="1"/>
  <c r="N2162" i="1" l="1"/>
  <c r="O2162" i="1" s="1"/>
  <c r="N2163" i="1" l="1"/>
  <c r="O2163" i="1" s="1"/>
  <c r="N2164" i="1" l="1"/>
  <c r="O2164" i="1" s="1"/>
  <c r="N2165" i="1" l="1"/>
  <c r="O2165" i="1" s="1"/>
  <c r="N2166" i="1" l="1"/>
  <c r="O2166" i="1" s="1"/>
  <c r="N2167" i="1" l="1"/>
  <c r="O2167" i="1" s="1"/>
  <c r="N2168" i="1" l="1"/>
  <c r="O2168" i="1" s="1"/>
  <c r="N2169" i="1" l="1"/>
  <c r="O2169" i="1" s="1"/>
  <c r="N2170" i="1" l="1"/>
  <c r="O2170" i="1" s="1"/>
  <c r="N2171" i="1" l="1"/>
  <c r="O2171" i="1" s="1"/>
  <c r="N2172" i="1" l="1"/>
  <c r="O2172" i="1" s="1"/>
  <c r="N2173" i="1" l="1"/>
  <c r="O2173" i="1" s="1"/>
  <c r="N2174" i="1" l="1"/>
  <c r="O2174" i="1" s="1"/>
  <c r="N2175" i="1" l="1"/>
  <c r="O2175" i="1" s="1"/>
  <c r="N2176" i="1" l="1"/>
  <c r="O2176" i="1" s="1"/>
  <c r="N2177" i="1" l="1"/>
  <c r="O2177" i="1" s="1"/>
  <c r="N2178" i="1" l="1"/>
  <c r="O2178" i="1" s="1"/>
  <c r="N2179" i="1" l="1"/>
  <c r="O2179" i="1" s="1"/>
  <c r="N2180" i="1" l="1"/>
  <c r="O2180" i="1" s="1"/>
  <c r="N2181" i="1" l="1"/>
  <c r="O2181" i="1" s="1"/>
  <c r="N2182" i="1" l="1"/>
  <c r="O2182" i="1" s="1"/>
  <c r="N2183" i="1" l="1"/>
  <c r="O2183" i="1" s="1"/>
  <c r="N2184" i="1" l="1"/>
  <c r="O2184" i="1" s="1"/>
  <c r="N2185" i="1" l="1"/>
  <c r="O2185" i="1" s="1"/>
  <c r="N2186" i="1" l="1"/>
  <c r="O2186" i="1" s="1"/>
  <c r="N2187" i="1" l="1"/>
  <c r="O2187" i="1" s="1"/>
  <c r="N2188" i="1" l="1"/>
  <c r="O2188" i="1" s="1"/>
  <c r="N2189" i="1" l="1"/>
  <c r="O2189" i="1" s="1"/>
  <c r="N2190" i="1" l="1"/>
  <c r="O2190" i="1" s="1"/>
  <c r="N2191" i="1" l="1"/>
  <c r="O2191" i="1" s="1"/>
  <c r="N2192" i="1" l="1"/>
  <c r="O2192" i="1" s="1"/>
  <c r="N2193" i="1" l="1"/>
  <c r="O2193" i="1" s="1"/>
  <c r="N2194" i="1" l="1"/>
  <c r="O2194" i="1" s="1"/>
  <c r="N2195" i="1" l="1"/>
  <c r="O2195" i="1" s="1"/>
  <c r="N2196" i="1" l="1"/>
  <c r="O2196" i="1" s="1"/>
  <c r="N2197" i="1" l="1"/>
  <c r="O2197" i="1" s="1"/>
  <c r="N2198" i="1" l="1"/>
  <c r="O2198" i="1" s="1"/>
  <c r="N2199" i="1" l="1"/>
  <c r="O2199" i="1" s="1"/>
  <c r="N2200" i="1" l="1"/>
  <c r="O2200" i="1" s="1"/>
  <c r="N2201" i="1" l="1"/>
  <c r="O2201" i="1" s="1"/>
  <c r="N2202" i="1" l="1"/>
  <c r="O2202" i="1" s="1"/>
  <c r="N2203" i="1" l="1"/>
  <c r="O2203" i="1" s="1"/>
  <c r="N2204" i="1" l="1"/>
  <c r="O2204" i="1" s="1"/>
  <c r="N2205" i="1" l="1"/>
  <c r="O2205" i="1" s="1"/>
  <c r="N2206" i="1" l="1"/>
  <c r="O2206" i="1" s="1"/>
  <c r="N2207" i="1" l="1"/>
  <c r="O2207" i="1" s="1"/>
  <c r="N2208" i="1" l="1"/>
  <c r="O2208" i="1" s="1"/>
  <c r="N2209" i="1" l="1"/>
  <c r="O2209" i="1" s="1"/>
  <c r="N2210" i="1" l="1"/>
  <c r="O2210" i="1" s="1"/>
  <c r="N2211" i="1" l="1"/>
  <c r="O2211" i="1" s="1"/>
  <c r="N2212" i="1" l="1"/>
  <c r="O2212" i="1" s="1"/>
  <c r="N2213" i="1" l="1"/>
  <c r="O2213" i="1" s="1"/>
  <c r="N2214" i="1" l="1"/>
  <c r="O2214" i="1" s="1"/>
  <c r="N2215" i="1" l="1"/>
  <c r="O2215" i="1" s="1"/>
  <c r="N2216" i="1" l="1"/>
  <c r="O2216" i="1" s="1"/>
  <c r="N2217" i="1" l="1"/>
  <c r="O2217" i="1" s="1"/>
  <c r="N2218" i="1" l="1"/>
  <c r="O2218" i="1" s="1"/>
  <c r="N2219" i="1" l="1"/>
  <c r="O2219" i="1" s="1"/>
  <c r="N2220" i="1" l="1"/>
  <c r="O2220" i="1" s="1"/>
  <c r="N2221" i="1" l="1"/>
  <c r="O2221" i="1" s="1"/>
  <c r="N2222" i="1" l="1"/>
  <c r="O2222" i="1" s="1"/>
  <c r="N2223" i="1" l="1"/>
  <c r="O2223" i="1" s="1"/>
  <c r="N2224" i="1" l="1"/>
  <c r="O2224" i="1" s="1"/>
  <c r="N2225" i="1" l="1"/>
  <c r="O2225" i="1" s="1"/>
  <c r="N2226" i="1" l="1"/>
  <c r="O2226" i="1" s="1"/>
  <c r="N2227" i="1" l="1"/>
  <c r="O2227" i="1" s="1"/>
  <c r="N2228" i="1" l="1"/>
  <c r="O2228" i="1" s="1"/>
  <c r="N2229" i="1" l="1"/>
  <c r="O2229" i="1" s="1"/>
  <c r="N2230" i="1" l="1"/>
  <c r="O2230" i="1" s="1"/>
  <c r="N2231" i="1" l="1"/>
  <c r="O2231" i="1" s="1"/>
  <c r="N2232" i="1" l="1"/>
  <c r="O2232" i="1" s="1"/>
  <c r="N2233" i="1" l="1"/>
  <c r="O2233" i="1" s="1"/>
  <c r="N2234" i="1" l="1"/>
  <c r="O2234" i="1" s="1"/>
  <c r="N2235" i="1" l="1"/>
  <c r="O2235" i="1" s="1"/>
  <c r="N2236" i="1" l="1"/>
  <c r="O2236" i="1" s="1"/>
  <c r="N2237" i="1" l="1"/>
  <c r="O2237" i="1" s="1"/>
  <c r="N2238" i="1" l="1"/>
  <c r="O2238" i="1" s="1"/>
  <c r="N2239" i="1" l="1"/>
  <c r="O2239" i="1" s="1"/>
  <c r="N2240" i="1" l="1"/>
  <c r="O2240" i="1" s="1"/>
  <c r="N2241" i="1" l="1"/>
  <c r="O2241" i="1" s="1"/>
  <c r="N2242" i="1" l="1"/>
  <c r="O2242" i="1" s="1"/>
  <c r="N2243" i="1" l="1"/>
  <c r="O2243" i="1" s="1"/>
  <c r="N2244" i="1" l="1"/>
  <c r="O2244" i="1" s="1"/>
  <c r="N2245" i="1" l="1"/>
  <c r="O2245" i="1" s="1"/>
  <c r="N2246" i="1" l="1"/>
  <c r="O2246" i="1" s="1"/>
  <c r="N2247" i="1" l="1"/>
  <c r="O2247" i="1" s="1"/>
  <c r="N2248" i="1" l="1"/>
  <c r="O2248" i="1" s="1"/>
  <c r="N2249" i="1" l="1"/>
  <c r="O2249" i="1" s="1"/>
  <c r="N2250" i="1" l="1"/>
  <c r="O2250" i="1" s="1"/>
  <c r="N2251" i="1" l="1"/>
  <c r="O2251" i="1" s="1"/>
  <c r="N2252" i="1" l="1"/>
  <c r="O2252" i="1" s="1"/>
  <c r="N2253" i="1" l="1"/>
  <c r="O2253" i="1" s="1"/>
  <c r="N2254" i="1" l="1"/>
  <c r="O2254" i="1" s="1"/>
  <c r="N2255" i="1" l="1"/>
  <c r="O2255" i="1" s="1"/>
  <c r="N2256" i="1" l="1"/>
  <c r="O2256" i="1" s="1"/>
  <c r="N2257" i="1" l="1"/>
  <c r="O2257" i="1" s="1"/>
  <c r="N2258" i="1" l="1"/>
  <c r="O2258" i="1" s="1"/>
  <c r="N2259" i="1" l="1"/>
  <c r="O2259" i="1" s="1"/>
  <c r="N2260" i="1" l="1"/>
  <c r="O2260" i="1" s="1"/>
  <c r="N2261" i="1" l="1"/>
  <c r="O2261" i="1" s="1"/>
  <c r="N2262" i="1" l="1"/>
  <c r="O2262" i="1" s="1"/>
  <c r="N2263" i="1" l="1"/>
  <c r="O2263" i="1" s="1"/>
  <c r="N2264" i="1" l="1"/>
  <c r="O2264" i="1" s="1"/>
  <c r="N2265" i="1" l="1"/>
  <c r="O2265" i="1" s="1"/>
  <c r="N2266" i="1" l="1"/>
  <c r="O2266" i="1" s="1"/>
  <c r="N2267" i="1" l="1"/>
  <c r="O2267" i="1" s="1"/>
  <c r="N2268" i="1" l="1"/>
  <c r="O2268" i="1" s="1"/>
  <c r="N2269" i="1" l="1"/>
  <c r="O2269" i="1" s="1"/>
  <c r="N2270" i="1" l="1"/>
  <c r="O2270" i="1" s="1"/>
  <c r="N2271" i="1" l="1"/>
  <c r="O2271" i="1" s="1"/>
  <c r="N2272" i="1" l="1"/>
  <c r="O2272" i="1" s="1"/>
  <c r="N2273" i="1" l="1"/>
  <c r="O2273" i="1" s="1"/>
  <c r="N2274" i="1" l="1"/>
  <c r="O2274" i="1" s="1"/>
  <c r="N2275" i="1" l="1"/>
  <c r="O2275" i="1" s="1"/>
  <c r="N2276" i="1" l="1"/>
  <c r="O2276" i="1" s="1"/>
  <c r="N2277" i="1" l="1"/>
  <c r="O2277" i="1" s="1"/>
  <c r="N2278" i="1" l="1"/>
  <c r="O2278" i="1" s="1"/>
  <c r="N2279" i="1" l="1"/>
  <c r="O2279" i="1" s="1"/>
  <c r="N2280" i="1" l="1"/>
  <c r="O2280" i="1" s="1"/>
  <c r="N2281" i="1" l="1"/>
  <c r="O2281" i="1" s="1"/>
  <c r="N2282" i="1" l="1"/>
  <c r="O2282" i="1" s="1"/>
  <c r="N2283" i="1" l="1"/>
  <c r="O2283" i="1" s="1"/>
  <c r="N2284" i="1" l="1"/>
  <c r="O2284" i="1" s="1"/>
  <c r="N2285" i="1" l="1"/>
  <c r="O2285" i="1" s="1"/>
  <c r="N2286" i="1" l="1"/>
  <c r="O2286" i="1" s="1"/>
  <c r="N2287" i="1" l="1"/>
  <c r="O2287" i="1" s="1"/>
  <c r="N2288" i="1" l="1"/>
  <c r="O2288" i="1" s="1"/>
  <c r="N2289" i="1" l="1"/>
  <c r="O2289" i="1" s="1"/>
  <c r="N2290" i="1" l="1"/>
  <c r="O2290" i="1" s="1"/>
  <c r="N2291" i="1" l="1"/>
  <c r="O2291" i="1" s="1"/>
  <c r="N2292" i="1" l="1"/>
  <c r="O2292" i="1" s="1"/>
  <c r="N2293" i="1" l="1"/>
  <c r="O2293" i="1" s="1"/>
  <c r="N2294" i="1" l="1"/>
  <c r="O2294" i="1" s="1"/>
  <c r="N2295" i="1" l="1"/>
  <c r="O2295" i="1" s="1"/>
  <c r="N2296" i="1" l="1"/>
  <c r="O2296" i="1" s="1"/>
  <c r="N2297" i="1" l="1"/>
  <c r="O2297" i="1" s="1"/>
  <c r="N2298" i="1" l="1"/>
  <c r="O2298" i="1" s="1"/>
  <c r="N2299" i="1" l="1"/>
  <c r="O2299" i="1" s="1"/>
  <c r="N2300" i="1" l="1"/>
  <c r="O2300" i="1" s="1"/>
  <c r="N2301" i="1" l="1"/>
  <c r="O2301" i="1" s="1"/>
  <c r="N2302" i="1" l="1"/>
  <c r="O2302" i="1" s="1"/>
  <c r="N2303" i="1" l="1"/>
  <c r="O2303" i="1" s="1"/>
  <c r="N2304" i="1" l="1"/>
  <c r="O2304" i="1" s="1"/>
  <c r="N2305" i="1" l="1"/>
  <c r="O2305" i="1" s="1"/>
  <c r="N2306" i="1" l="1"/>
  <c r="O2306" i="1" s="1"/>
  <c r="N2307" i="1" l="1"/>
  <c r="O2307" i="1" s="1"/>
  <c r="N2308" i="1" l="1"/>
  <c r="O2308" i="1" s="1"/>
  <c r="N2309" i="1" l="1"/>
  <c r="O2309" i="1" s="1"/>
  <c r="N2310" i="1" l="1"/>
  <c r="O2310" i="1" s="1"/>
  <c r="N2311" i="1" l="1"/>
  <c r="O2311" i="1" s="1"/>
  <c r="N2312" i="1" l="1"/>
  <c r="O2312" i="1" s="1"/>
  <c r="N2313" i="1" l="1"/>
  <c r="O2313" i="1" s="1"/>
  <c r="N2314" i="1" l="1"/>
  <c r="O2314" i="1" s="1"/>
  <c r="N2315" i="1" l="1"/>
  <c r="O2315" i="1" s="1"/>
  <c r="N2316" i="1" l="1"/>
  <c r="O2316" i="1" s="1"/>
  <c r="N2317" i="1" l="1"/>
  <c r="O2317" i="1" s="1"/>
  <c r="N2318" i="1" l="1"/>
  <c r="O2318" i="1" s="1"/>
  <c r="N2319" i="1" l="1"/>
  <c r="O2319" i="1" s="1"/>
  <c r="N2320" i="1" l="1"/>
  <c r="O2320" i="1" s="1"/>
  <c r="N2321" i="1" l="1"/>
  <c r="O2321" i="1" s="1"/>
  <c r="N2322" i="1" l="1"/>
  <c r="O2322" i="1" s="1"/>
  <c r="N2323" i="1" l="1"/>
  <c r="O2323" i="1" s="1"/>
  <c r="N2324" i="1" l="1"/>
  <c r="O2324" i="1" s="1"/>
  <c r="N2325" i="1" l="1"/>
  <c r="O2325" i="1" s="1"/>
  <c r="N2326" i="1" l="1"/>
  <c r="O2326" i="1" s="1"/>
  <c r="N2327" i="1" l="1"/>
  <c r="O2327" i="1" s="1"/>
  <c r="N2328" i="1" l="1"/>
  <c r="O2328" i="1" s="1"/>
  <c r="N2329" i="1" l="1"/>
  <c r="O2329" i="1" s="1"/>
  <c r="N2330" i="1" l="1"/>
  <c r="O2330" i="1" s="1"/>
  <c r="N2331" i="1" l="1"/>
  <c r="O2331" i="1" s="1"/>
  <c r="N2332" i="1" l="1"/>
  <c r="O2332" i="1" s="1"/>
  <c r="N2333" i="1" l="1"/>
  <c r="O2333" i="1" s="1"/>
  <c r="N2334" i="1" l="1"/>
  <c r="O2334" i="1" s="1"/>
  <c r="N2335" i="1" l="1"/>
  <c r="O2335" i="1" s="1"/>
  <c r="N2336" i="1" l="1"/>
  <c r="O2336" i="1" s="1"/>
  <c r="N2337" i="1" l="1"/>
  <c r="O2337" i="1" s="1"/>
  <c r="N2338" i="1" l="1"/>
  <c r="O2338" i="1" s="1"/>
  <c r="N2339" i="1" l="1"/>
  <c r="O2339" i="1" s="1"/>
  <c r="N2340" i="1" l="1"/>
  <c r="O2340" i="1" s="1"/>
  <c r="N2341" i="1" l="1"/>
  <c r="O2341" i="1" s="1"/>
  <c r="N2342" i="1" l="1"/>
  <c r="O2342" i="1" s="1"/>
  <c r="N2343" i="1" l="1"/>
  <c r="O2343" i="1" s="1"/>
  <c r="N2344" i="1" l="1"/>
  <c r="O2344" i="1" s="1"/>
  <c r="N2345" i="1" l="1"/>
  <c r="O2345" i="1" s="1"/>
  <c r="N2346" i="1" l="1"/>
  <c r="O2346" i="1" s="1"/>
  <c r="N2347" i="1" l="1"/>
  <c r="O2347" i="1" s="1"/>
  <c r="N2348" i="1" l="1"/>
  <c r="O2348" i="1" s="1"/>
  <c r="N2349" i="1" l="1"/>
  <c r="O2349" i="1" s="1"/>
  <c r="N2350" i="1" l="1"/>
  <c r="O2350" i="1" s="1"/>
  <c r="N2351" i="1" l="1"/>
  <c r="O2351" i="1" s="1"/>
  <c r="N2352" i="1" l="1"/>
  <c r="O2352" i="1" s="1"/>
  <c r="N2353" i="1" l="1"/>
  <c r="O2353" i="1" s="1"/>
  <c r="N2354" i="1" l="1"/>
  <c r="O2354" i="1" s="1"/>
  <c r="N2355" i="1" l="1"/>
  <c r="O2355" i="1" s="1"/>
  <c r="N2356" i="1" l="1"/>
  <c r="O2356" i="1" s="1"/>
  <c r="N2357" i="1" l="1"/>
  <c r="O2357" i="1" s="1"/>
  <c r="N2358" i="1" l="1"/>
  <c r="O2358" i="1" s="1"/>
  <c r="N2359" i="1" l="1"/>
  <c r="O2359" i="1" s="1"/>
  <c r="N2360" i="1" l="1"/>
  <c r="O2360" i="1" s="1"/>
  <c r="N2361" i="1" l="1"/>
  <c r="O2361" i="1" s="1"/>
  <c r="N2362" i="1" l="1"/>
  <c r="O2362" i="1" s="1"/>
  <c r="N2363" i="1" l="1"/>
  <c r="O2363" i="1" s="1"/>
  <c r="N2364" i="1" l="1"/>
  <c r="O2364" i="1" s="1"/>
  <c r="N2365" i="1" l="1"/>
  <c r="O2365" i="1" s="1"/>
  <c r="N2366" i="1" l="1"/>
  <c r="O2366" i="1" s="1"/>
  <c r="N2367" i="1" l="1"/>
  <c r="O2367" i="1" s="1"/>
  <c r="N2368" i="1" l="1"/>
  <c r="O2368" i="1" s="1"/>
  <c r="N2369" i="1" l="1"/>
  <c r="O2369" i="1" s="1"/>
  <c r="N2370" i="1" l="1"/>
  <c r="O2370" i="1" s="1"/>
  <c r="N2371" i="1" l="1"/>
  <c r="O2371" i="1" s="1"/>
  <c r="N2372" i="1" l="1"/>
  <c r="O2372" i="1" s="1"/>
  <c r="N2373" i="1" l="1"/>
  <c r="O2373" i="1" s="1"/>
  <c r="N2374" i="1" l="1"/>
  <c r="O2374" i="1" s="1"/>
  <c r="N2375" i="1" l="1"/>
  <c r="O2375" i="1" s="1"/>
  <c r="N2376" i="1" l="1"/>
  <c r="O2376" i="1" s="1"/>
  <c r="N2377" i="1" l="1"/>
  <c r="O2377" i="1" s="1"/>
  <c r="N2378" i="1" l="1"/>
  <c r="O2378" i="1" s="1"/>
  <c r="N2379" i="1" l="1"/>
  <c r="O2379" i="1" s="1"/>
  <c r="N2380" i="1" l="1"/>
  <c r="O2380" i="1" s="1"/>
  <c r="N2381" i="1" l="1"/>
  <c r="O2381" i="1" s="1"/>
  <c r="N2382" i="1" l="1"/>
  <c r="O2382" i="1" s="1"/>
  <c r="N2383" i="1" l="1"/>
  <c r="O2383" i="1" s="1"/>
  <c r="N2384" i="1" l="1"/>
  <c r="O2384" i="1" s="1"/>
  <c r="N2385" i="1" l="1"/>
  <c r="O2385" i="1" s="1"/>
  <c r="N2386" i="1" l="1"/>
  <c r="O2386" i="1" s="1"/>
  <c r="N2387" i="1" l="1"/>
  <c r="O2387" i="1" s="1"/>
  <c r="N2388" i="1" l="1"/>
  <c r="O2388" i="1" s="1"/>
  <c r="N2389" i="1" l="1"/>
  <c r="O2389" i="1" s="1"/>
  <c r="N2390" i="1" l="1"/>
  <c r="O2390" i="1" s="1"/>
  <c r="N2391" i="1" l="1"/>
  <c r="O2391" i="1" s="1"/>
  <c r="N2392" i="1" l="1"/>
  <c r="O2392" i="1" s="1"/>
  <c r="N2393" i="1" l="1"/>
  <c r="O2393" i="1" s="1"/>
  <c r="N2394" i="1" l="1"/>
  <c r="O2394" i="1" s="1"/>
  <c r="N2395" i="1" l="1"/>
  <c r="O2395" i="1" s="1"/>
  <c r="N2396" i="1" l="1"/>
  <c r="O2396" i="1" s="1"/>
  <c r="N2397" i="1" l="1"/>
  <c r="O2397" i="1" s="1"/>
  <c r="N2398" i="1" l="1"/>
  <c r="O2398" i="1" s="1"/>
  <c r="N2399" i="1" l="1"/>
  <c r="O2399" i="1" s="1"/>
  <c r="N2400" i="1" l="1"/>
  <c r="O2400" i="1" s="1"/>
  <c r="N2401" i="1" l="1"/>
  <c r="O2401" i="1" s="1"/>
  <c r="N2402" i="1" l="1"/>
  <c r="O2402" i="1" s="1"/>
  <c r="N2403" i="1" l="1"/>
  <c r="O2403" i="1" s="1"/>
  <c r="N2404" i="1" l="1"/>
  <c r="O2404" i="1" s="1"/>
  <c r="N2405" i="1" l="1"/>
  <c r="O2405" i="1" s="1"/>
  <c r="N2406" i="1" l="1"/>
  <c r="O2406" i="1" s="1"/>
  <c r="N2407" i="1" l="1"/>
  <c r="O2407" i="1" s="1"/>
  <c r="N2408" i="1" l="1"/>
  <c r="O2408" i="1" s="1"/>
  <c r="N2409" i="1" l="1"/>
  <c r="O2409" i="1" s="1"/>
  <c r="N2410" i="1" l="1"/>
  <c r="O2410" i="1" s="1"/>
  <c r="N2411" i="1" l="1"/>
  <c r="O2411" i="1" s="1"/>
  <c r="N2412" i="1" l="1"/>
  <c r="O2412" i="1" s="1"/>
  <c r="N2413" i="1" l="1"/>
  <c r="O2413" i="1" s="1"/>
  <c r="N2414" i="1" l="1"/>
  <c r="O2414" i="1" s="1"/>
  <c r="N2415" i="1" l="1"/>
  <c r="O2415" i="1" s="1"/>
  <c r="N2416" i="1" l="1"/>
  <c r="O2416" i="1" s="1"/>
  <c r="N2417" i="1" l="1"/>
  <c r="O2417" i="1" s="1"/>
  <c r="N2418" i="1" l="1"/>
  <c r="O2418" i="1" s="1"/>
  <c r="N2419" i="1" l="1"/>
  <c r="O2419" i="1" s="1"/>
  <c r="N2420" i="1" l="1"/>
  <c r="O2420" i="1" s="1"/>
  <c r="N2421" i="1" l="1"/>
  <c r="O2421" i="1" s="1"/>
  <c r="N2422" i="1" l="1"/>
  <c r="O2422" i="1" s="1"/>
  <c r="N2423" i="1" l="1"/>
  <c r="O2423" i="1" s="1"/>
  <c r="N2424" i="1" l="1"/>
  <c r="O2424" i="1" s="1"/>
  <c r="N2425" i="1" l="1"/>
  <c r="O2425" i="1" s="1"/>
  <c r="N2426" i="1" l="1"/>
  <c r="O2426" i="1" s="1"/>
  <c r="N2427" i="1" l="1"/>
  <c r="O2427" i="1" s="1"/>
  <c r="N2428" i="1" l="1"/>
  <c r="O2428" i="1" s="1"/>
  <c r="N2429" i="1" l="1"/>
  <c r="O2429" i="1" s="1"/>
  <c r="N2430" i="1" l="1"/>
  <c r="O2430" i="1" s="1"/>
  <c r="N2431" i="1" l="1"/>
  <c r="O2431" i="1" s="1"/>
  <c r="N2432" i="1" l="1"/>
  <c r="O2432" i="1" s="1"/>
  <c r="N2433" i="1" l="1"/>
  <c r="O2433" i="1" s="1"/>
  <c r="N2434" i="1" l="1"/>
  <c r="O2434" i="1" s="1"/>
  <c r="N2435" i="1" l="1"/>
  <c r="O2435" i="1" s="1"/>
  <c r="N2436" i="1" l="1"/>
  <c r="O2436" i="1" s="1"/>
  <c r="N2437" i="1" l="1"/>
  <c r="O2437" i="1" s="1"/>
  <c r="N2438" i="1" l="1"/>
  <c r="O2438" i="1" s="1"/>
  <c r="N2439" i="1" l="1"/>
  <c r="O2439" i="1" s="1"/>
  <c r="N2440" i="1" l="1"/>
  <c r="O2440" i="1" s="1"/>
  <c r="N2441" i="1" l="1"/>
  <c r="O2441" i="1" s="1"/>
  <c r="N2442" i="1" l="1"/>
  <c r="O2442" i="1" s="1"/>
  <c r="N2443" i="1" l="1"/>
  <c r="O2443" i="1" s="1"/>
  <c r="N2444" i="1" l="1"/>
  <c r="O2444" i="1" s="1"/>
  <c r="N2445" i="1" l="1"/>
  <c r="O2445" i="1" s="1"/>
  <c r="N2446" i="1" l="1"/>
  <c r="O2446" i="1" s="1"/>
  <c r="N2447" i="1" l="1"/>
  <c r="O2447" i="1" s="1"/>
  <c r="N2448" i="1" l="1"/>
  <c r="O2448" i="1" s="1"/>
  <c r="N2449" i="1" l="1"/>
  <c r="O2449" i="1" s="1"/>
  <c r="N2450" i="1" l="1"/>
  <c r="O2450" i="1" s="1"/>
  <c r="N2451" i="1" l="1"/>
  <c r="O2451" i="1" s="1"/>
  <c r="N2452" i="1" l="1"/>
  <c r="O2452" i="1" s="1"/>
  <c r="N2453" i="1" l="1"/>
  <c r="O2453" i="1" s="1"/>
  <c r="N2454" i="1" l="1"/>
  <c r="O2454" i="1" s="1"/>
  <c r="N2455" i="1" l="1"/>
  <c r="O2455" i="1" s="1"/>
  <c r="N2456" i="1" l="1"/>
  <c r="O2456" i="1" s="1"/>
  <c r="N2457" i="1" l="1"/>
  <c r="O2457" i="1" s="1"/>
  <c r="N2458" i="1" l="1"/>
  <c r="O2458" i="1" s="1"/>
  <c r="N2459" i="1" l="1"/>
  <c r="O2459" i="1" s="1"/>
  <c r="N2460" i="1" l="1"/>
  <c r="O2460" i="1" s="1"/>
  <c r="N2461" i="1" l="1"/>
  <c r="O2461" i="1" s="1"/>
  <c r="N2462" i="1" l="1"/>
  <c r="O2462" i="1" s="1"/>
  <c r="N2463" i="1" l="1"/>
  <c r="O2463" i="1" s="1"/>
  <c r="N2464" i="1" l="1"/>
  <c r="O2464" i="1" s="1"/>
  <c r="N2465" i="1" l="1"/>
  <c r="O2465" i="1" s="1"/>
  <c r="N2466" i="1" l="1"/>
  <c r="O2466" i="1" s="1"/>
  <c r="N2467" i="1" l="1"/>
  <c r="O2467" i="1" s="1"/>
  <c r="N2468" i="1" l="1"/>
  <c r="O2468" i="1" s="1"/>
  <c r="N2469" i="1" l="1"/>
  <c r="O2469" i="1" s="1"/>
  <c r="N2470" i="1" l="1"/>
  <c r="O2470" i="1" s="1"/>
  <c r="N2471" i="1" l="1"/>
  <c r="O2471" i="1" s="1"/>
  <c r="N2472" i="1" l="1"/>
  <c r="O2472" i="1" s="1"/>
  <c r="N2473" i="1" l="1"/>
  <c r="O2473" i="1" s="1"/>
  <c r="N2474" i="1" l="1"/>
  <c r="O2474" i="1" s="1"/>
  <c r="N2475" i="1" l="1"/>
  <c r="O2475" i="1" s="1"/>
  <c r="N2476" i="1" l="1"/>
  <c r="O2476" i="1" s="1"/>
  <c r="N2477" i="1" l="1"/>
  <c r="O2477" i="1" s="1"/>
  <c r="N2478" i="1" l="1"/>
  <c r="O2478" i="1" s="1"/>
  <c r="N2479" i="1" l="1"/>
  <c r="O2479" i="1" s="1"/>
  <c r="N2480" i="1" l="1"/>
  <c r="O2480" i="1" s="1"/>
  <c r="N2481" i="1" l="1"/>
  <c r="O2481" i="1" s="1"/>
  <c r="N2482" i="1" l="1"/>
  <c r="O2482" i="1" s="1"/>
  <c r="N2483" i="1" l="1"/>
  <c r="O2483" i="1" s="1"/>
  <c r="N2484" i="1" l="1"/>
  <c r="O2484" i="1" s="1"/>
  <c r="N2485" i="1" l="1"/>
  <c r="O2485" i="1" s="1"/>
  <c r="N2486" i="1" l="1"/>
  <c r="O2486" i="1" s="1"/>
  <c r="N2487" i="1" l="1"/>
  <c r="O2487" i="1" s="1"/>
  <c r="N2488" i="1" l="1"/>
  <c r="O2488" i="1" s="1"/>
  <c r="N2489" i="1" l="1"/>
  <c r="O2489" i="1" s="1"/>
  <c r="N2490" i="1" l="1"/>
  <c r="O2490" i="1" s="1"/>
  <c r="N2491" i="1" l="1"/>
  <c r="O2491" i="1" s="1"/>
  <c r="N2492" i="1" l="1"/>
  <c r="O2492" i="1" s="1"/>
  <c r="N2493" i="1" l="1"/>
  <c r="O2493" i="1" s="1"/>
  <c r="N2494" i="1" l="1"/>
  <c r="O2494" i="1" s="1"/>
  <c r="N2495" i="1" l="1"/>
  <c r="O2495" i="1" s="1"/>
  <c r="N2496" i="1" l="1"/>
  <c r="O2496" i="1" s="1"/>
  <c r="N2497" i="1" l="1"/>
  <c r="O2497" i="1" s="1"/>
  <c r="N2498" i="1" l="1"/>
  <c r="O2498" i="1" s="1"/>
  <c r="N2499" i="1" l="1"/>
  <c r="O2499" i="1" s="1"/>
  <c r="N2500" i="1" l="1"/>
  <c r="O2500" i="1" s="1"/>
  <c r="N2501" i="1" l="1"/>
  <c r="O2501" i="1" s="1"/>
  <c r="N2502" i="1" l="1"/>
  <c r="O2502" i="1" s="1"/>
  <c r="N2503" i="1" l="1"/>
  <c r="O2503" i="1" s="1"/>
  <c r="N2504" i="1" l="1"/>
  <c r="O2504" i="1" s="1"/>
  <c r="N2505" i="1" l="1"/>
  <c r="O2505" i="1" s="1"/>
  <c r="N2506" i="1" l="1"/>
  <c r="O2506" i="1" s="1"/>
  <c r="N2507" i="1" l="1"/>
  <c r="O2507" i="1" s="1"/>
  <c r="N2508" i="1" l="1"/>
  <c r="O2508" i="1" s="1"/>
  <c r="N2509" i="1" l="1"/>
  <c r="O2509" i="1" s="1"/>
  <c r="N2510" i="1" l="1"/>
  <c r="O2510" i="1" s="1"/>
  <c r="N2511" i="1" l="1"/>
  <c r="O2511" i="1" s="1"/>
  <c r="N2512" i="1" l="1"/>
  <c r="O2512" i="1" s="1"/>
  <c r="N2513" i="1" l="1"/>
  <c r="O2513" i="1" s="1"/>
  <c r="N2514" i="1" l="1"/>
  <c r="O2514" i="1" s="1"/>
  <c r="N2515" i="1" l="1"/>
  <c r="O2515" i="1" s="1"/>
  <c r="N2516" i="1" l="1"/>
  <c r="O2516" i="1" s="1"/>
  <c r="N2517" i="1" l="1"/>
  <c r="O2517" i="1" s="1"/>
  <c r="N2518" i="1" l="1"/>
  <c r="O2518" i="1" s="1"/>
  <c r="N2519" i="1" l="1"/>
  <c r="O2519" i="1" s="1"/>
  <c r="N2520" i="1" l="1"/>
  <c r="O2520" i="1" s="1"/>
  <c r="N2521" i="1" l="1"/>
  <c r="O2521" i="1" s="1"/>
  <c r="N2522" i="1" l="1"/>
  <c r="O2522" i="1" s="1"/>
  <c r="N2523" i="1" l="1"/>
  <c r="O2523" i="1" s="1"/>
  <c r="N2524" i="1" l="1"/>
  <c r="O2524" i="1" s="1"/>
  <c r="N2525" i="1" l="1"/>
  <c r="O2525" i="1" s="1"/>
  <c r="N2526" i="1" l="1"/>
  <c r="O2526" i="1" s="1"/>
  <c r="N2527" i="1" l="1"/>
  <c r="O2527" i="1" s="1"/>
  <c r="N2528" i="1" l="1"/>
  <c r="O2528" i="1" s="1"/>
  <c r="N2529" i="1" l="1"/>
  <c r="O2529" i="1" s="1"/>
  <c r="N2530" i="1" l="1"/>
  <c r="O2530" i="1" s="1"/>
  <c r="N2531" i="1" l="1"/>
  <c r="O2531" i="1" s="1"/>
  <c r="N2532" i="1" l="1"/>
  <c r="O2532" i="1" s="1"/>
  <c r="N2533" i="1" l="1"/>
  <c r="O2533" i="1" s="1"/>
  <c r="N2534" i="1" l="1"/>
  <c r="O2534" i="1" s="1"/>
  <c r="N2535" i="1" l="1"/>
  <c r="O2535" i="1" s="1"/>
  <c r="N2536" i="1" l="1"/>
  <c r="O2536" i="1" s="1"/>
  <c r="N2537" i="1" l="1"/>
  <c r="O2537" i="1" s="1"/>
  <c r="N2538" i="1" l="1"/>
  <c r="O2538" i="1" s="1"/>
  <c r="N2539" i="1" l="1"/>
  <c r="O2539" i="1" s="1"/>
  <c r="N2540" i="1" l="1"/>
  <c r="O2540" i="1" s="1"/>
  <c r="N2541" i="1" l="1"/>
  <c r="O2541" i="1" s="1"/>
  <c r="N2542" i="1" l="1"/>
  <c r="O2542" i="1" s="1"/>
  <c r="N2543" i="1" l="1"/>
  <c r="O2543" i="1" s="1"/>
  <c r="N2544" i="1" l="1"/>
  <c r="O2544" i="1" s="1"/>
  <c r="N2545" i="1" l="1"/>
  <c r="O2545" i="1" s="1"/>
  <c r="N2546" i="1" l="1"/>
  <c r="O2546" i="1" s="1"/>
  <c r="N2547" i="1" l="1"/>
  <c r="O2547" i="1" s="1"/>
  <c r="N2548" i="1" l="1"/>
  <c r="O2548" i="1" s="1"/>
  <c r="N2549" i="1" l="1"/>
  <c r="O2549" i="1" s="1"/>
  <c r="N2550" i="1" l="1"/>
  <c r="O2550" i="1" s="1"/>
  <c r="N2551" i="1" l="1"/>
  <c r="O2551" i="1" s="1"/>
  <c r="N2552" i="1" l="1"/>
  <c r="O2552" i="1" s="1"/>
  <c r="N2553" i="1" l="1"/>
  <c r="O2553" i="1" s="1"/>
  <c r="N2554" i="1" l="1"/>
  <c r="O2554" i="1" s="1"/>
  <c r="N2555" i="1" l="1"/>
  <c r="O2555" i="1" s="1"/>
  <c r="N2556" i="1" l="1"/>
  <c r="O2556" i="1" s="1"/>
  <c r="N2557" i="1" l="1"/>
  <c r="O2557" i="1" s="1"/>
  <c r="N2558" i="1" l="1"/>
  <c r="O2558" i="1" s="1"/>
  <c r="N2559" i="1" l="1"/>
  <c r="O2559" i="1" s="1"/>
  <c r="N2560" i="1" l="1"/>
  <c r="O2560" i="1" s="1"/>
  <c r="N2561" i="1" l="1"/>
  <c r="O2561" i="1" s="1"/>
  <c r="N2562" i="1" l="1"/>
  <c r="O2562" i="1" s="1"/>
  <c r="N2563" i="1" l="1"/>
  <c r="O2563" i="1" s="1"/>
  <c r="N2564" i="1" l="1"/>
  <c r="O2564" i="1" s="1"/>
  <c r="N2565" i="1" l="1"/>
  <c r="O2565" i="1" s="1"/>
  <c r="N2566" i="1" l="1"/>
  <c r="O2566" i="1" s="1"/>
  <c r="N2567" i="1" l="1"/>
  <c r="O2567" i="1" s="1"/>
  <c r="N2568" i="1" l="1"/>
  <c r="O2568" i="1" s="1"/>
  <c r="N2569" i="1" l="1"/>
  <c r="O2569" i="1" s="1"/>
  <c r="N2570" i="1" l="1"/>
  <c r="O2570" i="1" s="1"/>
  <c r="N2571" i="1" l="1"/>
  <c r="O2571" i="1" s="1"/>
  <c r="N2572" i="1" l="1"/>
  <c r="O2572" i="1" s="1"/>
  <c r="N2573" i="1" l="1"/>
  <c r="O2573" i="1" s="1"/>
  <c r="N2574" i="1" l="1"/>
  <c r="O2574" i="1" s="1"/>
  <c r="N2575" i="1" l="1"/>
  <c r="O2575" i="1" s="1"/>
  <c r="N2576" i="1" l="1"/>
  <c r="O2576" i="1" s="1"/>
  <c r="N2577" i="1" l="1"/>
  <c r="O2577" i="1" s="1"/>
  <c r="N2578" i="1" l="1"/>
  <c r="O2578" i="1" s="1"/>
  <c r="N2579" i="1" l="1"/>
  <c r="O2579" i="1" s="1"/>
  <c r="N2580" i="1" l="1"/>
  <c r="O2580" i="1" s="1"/>
  <c r="N2581" i="1" l="1"/>
  <c r="O2581" i="1" s="1"/>
  <c r="N2582" i="1" l="1"/>
  <c r="O2582" i="1" s="1"/>
  <c r="N2583" i="1" l="1"/>
  <c r="O2583" i="1" s="1"/>
  <c r="N2584" i="1" l="1"/>
  <c r="O2584" i="1" s="1"/>
  <c r="N2585" i="1" l="1"/>
  <c r="O2585" i="1" s="1"/>
  <c r="N2586" i="1" l="1"/>
  <c r="O2586" i="1" s="1"/>
  <c r="N2587" i="1" l="1"/>
  <c r="O2587" i="1" s="1"/>
  <c r="N2588" i="1" l="1"/>
  <c r="O2588" i="1" s="1"/>
  <c r="N2589" i="1" l="1"/>
  <c r="O2589" i="1" s="1"/>
  <c r="N2590" i="1" l="1"/>
  <c r="O2590" i="1" s="1"/>
  <c r="N2591" i="1" l="1"/>
  <c r="O2591" i="1" s="1"/>
  <c r="N2592" i="1" l="1"/>
  <c r="O2592" i="1" s="1"/>
  <c r="N2593" i="1" l="1"/>
  <c r="O2593" i="1" s="1"/>
  <c r="N2594" i="1" l="1"/>
  <c r="O2594" i="1" s="1"/>
  <c r="N2595" i="1" l="1"/>
  <c r="O2595" i="1" s="1"/>
  <c r="N2596" i="1" l="1"/>
  <c r="O2596" i="1" s="1"/>
  <c r="N2597" i="1" l="1"/>
  <c r="O2597" i="1" s="1"/>
  <c r="N2598" i="1" l="1"/>
  <c r="O2598" i="1" s="1"/>
  <c r="N2599" i="1" l="1"/>
  <c r="O2599" i="1" s="1"/>
  <c r="N2600" i="1" l="1"/>
  <c r="O2600" i="1" s="1"/>
  <c r="N2601" i="1" l="1"/>
  <c r="O2601" i="1" s="1"/>
  <c r="N2602" i="1" l="1"/>
  <c r="O2602" i="1" s="1"/>
  <c r="N2603" i="1" l="1"/>
  <c r="O2603" i="1" s="1"/>
  <c r="N2604" i="1" l="1"/>
  <c r="O2604" i="1" s="1"/>
  <c r="N2605" i="1" l="1"/>
  <c r="O2605" i="1" s="1"/>
  <c r="N2606" i="1" l="1"/>
  <c r="O2606" i="1" s="1"/>
  <c r="N2607" i="1" l="1"/>
  <c r="O2607" i="1" s="1"/>
  <c r="N2608" i="1" l="1"/>
  <c r="O2608" i="1" s="1"/>
  <c r="N2609" i="1" l="1"/>
  <c r="O2609" i="1" s="1"/>
  <c r="N2610" i="1" l="1"/>
  <c r="O2610" i="1" s="1"/>
  <c r="N2611" i="1" l="1"/>
  <c r="O2611" i="1" s="1"/>
  <c r="N2612" i="1" l="1"/>
  <c r="O2612" i="1" s="1"/>
  <c r="N2613" i="1" l="1"/>
  <c r="O2613" i="1" s="1"/>
  <c r="N2614" i="1" l="1"/>
  <c r="O2614" i="1" s="1"/>
  <c r="N2615" i="1" l="1"/>
  <c r="O2615" i="1" s="1"/>
  <c r="N2616" i="1" l="1"/>
  <c r="O2616" i="1" s="1"/>
  <c r="N2617" i="1" l="1"/>
  <c r="O2617" i="1" s="1"/>
  <c r="N2618" i="1" l="1"/>
  <c r="O2618" i="1" s="1"/>
  <c r="N2619" i="1" l="1"/>
  <c r="O2619" i="1" s="1"/>
  <c r="N2620" i="1" l="1"/>
  <c r="O2620" i="1" s="1"/>
  <c r="N2621" i="1" l="1"/>
  <c r="O2621" i="1" s="1"/>
  <c r="N2622" i="1" l="1"/>
  <c r="O2622" i="1" s="1"/>
  <c r="N2623" i="1" l="1"/>
  <c r="O2623" i="1" s="1"/>
  <c r="N2624" i="1" l="1"/>
  <c r="O2624" i="1" s="1"/>
  <c r="N2625" i="1" l="1"/>
  <c r="O2625" i="1" s="1"/>
  <c r="N2626" i="1" l="1"/>
  <c r="O2626" i="1" s="1"/>
  <c r="N2627" i="1" l="1"/>
  <c r="O2627" i="1" s="1"/>
  <c r="N2628" i="1" l="1"/>
  <c r="O2628" i="1" s="1"/>
  <c r="N2629" i="1" l="1"/>
  <c r="O2629" i="1" s="1"/>
  <c r="N2630" i="1" l="1"/>
  <c r="O2630" i="1" s="1"/>
  <c r="N2631" i="1" l="1"/>
  <c r="O2631" i="1" s="1"/>
  <c r="N2632" i="1" l="1"/>
  <c r="O2632" i="1" s="1"/>
  <c r="N2633" i="1" l="1"/>
  <c r="O2633" i="1" s="1"/>
  <c r="N2634" i="1" l="1"/>
  <c r="O2634" i="1" s="1"/>
  <c r="N2635" i="1" l="1"/>
  <c r="O2635" i="1" s="1"/>
  <c r="N2636" i="1" l="1"/>
  <c r="O2636" i="1" s="1"/>
  <c r="N2637" i="1" l="1"/>
  <c r="O2637" i="1" s="1"/>
  <c r="N2638" i="1" l="1"/>
  <c r="O2638" i="1" s="1"/>
  <c r="N2639" i="1" l="1"/>
  <c r="O2639" i="1" s="1"/>
  <c r="N2640" i="1" l="1"/>
  <c r="O2640" i="1" s="1"/>
  <c r="N2641" i="1" l="1"/>
  <c r="O2641" i="1" s="1"/>
  <c r="N2642" i="1" l="1"/>
  <c r="O2642" i="1" s="1"/>
  <c r="N2643" i="1" l="1"/>
  <c r="O2643" i="1" s="1"/>
  <c r="N2644" i="1" l="1"/>
  <c r="O2644" i="1" s="1"/>
  <c r="N2645" i="1" l="1"/>
  <c r="O2645" i="1" s="1"/>
  <c r="N2646" i="1" l="1"/>
  <c r="O2646" i="1" s="1"/>
  <c r="N2647" i="1" l="1"/>
  <c r="O2647" i="1" s="1"/>
  <c r="N2648" i="1" l="1"/>
  <c r="O2648" i="1" s="1"/>
  <c r="N2649" i="1" l="1"/>
  <c r="O2649" i="1" s="1"/>
  <c r="N2650" i="1" l="1"/>
  <c r="O2650" i="1" s="1"/>
  <c r="N2651" i="1" l="1"/>
  <c r="O2651" i="1" s="1"/>
  <c r="N2652" i="1" l="1"/>
  <c r="O2652" i="1" s="1"/>
  <c r="N2653" i="1" l="1"/>
  <c r="O2653" i="1" s="1"/>
  <c r="N2654" i="1" l="1"/>
  <c r="O2654" i="1" s="1"/>
  <c r="N2655" i="1" l="1"/>
  <c r="O2655" i="1" s="1"/>
  <c r="N2656" i="1" l="1"/>
  <c r="O2656" i="1" s="1"/>
  <c r="N2657" i="1" l="1"/>
  <c r="O2657" i="1" s="1"/>
  <c r="N2658" i="1" l="1"/>
  <c r="O2658" i="1" s="1"/>
  <c r="N2659" i="1" l="1"/>
  <c r="O2659" i="1" s="1"/>
  <c r="N2660" i="1" l="1"/>
  <c r="O2660" i="1" s="1"/>
  <c r="N2661" i="1" l="1"/>
  <c r="O2661" i="1" s="1"/>
  <c r="N2662" i="1" l="1"/>
  <c r="O2662" i="1" s="1"/>
  <c r="N2663" i="1" l="1"/>
  <c r="O2663" i="1" s="1"/>
  <c r="N2664" i="1" l="1"/>
  <c r="O2664" i="1" s="1"/>
  <c r="N2665" i="1" l="1"/>
  <c r="O2665" i="1" s="1"/>
  <c r="N2666" i="1" l="1"/>
  <c r="O2666" i="1" s="1"/>
  <c r="N2667" i="1" l="1"/>
  <c r="O2667" i="1" s="1"/>
  <c r="N2668" i="1" l="1"/>
  <c r="O2668" i="1" s="1"/>
  <c r="N2669" i="1" l="1"/>
  <c r="O2669" i="1" s="1"/>
  <c r="N2670" i="1" l="1"/>
  <c r="O2670" i="1" s="1"/>
  <c r="N2671" i="1" l="1"/>
  <c r="O2671" i="1" s="1"/>
  <c r="N2672" i="1" l="1"/>
  <c r="O2672" i="1" s="1"/>
  <c r="N2673" i="1" l="1"/>
  <c r="O2673" i="1" s="1"/>
  <c r="N2674" i="1" l="1"/>
  <c r="O2674" i="1" s="1"/>
  <c r="N2675" i="1" l="1"/>
  <c r="O2675" i="1" s="1"/>
  <c r="N2676" i="1" l="1"/>
  <c r="O2676" i="1" s="1"/>
  <c r="N2677" i="1" l="1"/>
  <c r="O2677" i="1" s="1"/>
  <c r="N2678" i="1" l="1"/>
  <c r="O2678" i="1" s="1"/>
  <c r="N2679" i="1" l="1"/>
  <c r="O2679" i="1" s="1"/>
  <c r="N2680" i="1" l="1"/>
  <c r="O2680" i="1" s="1"/>
  <c r="N2681" i="1" l="1"/>
  <c r="O2681" i="1" s="1"/>
  <c r="N2682" i="1" l="1"/>
  <c r="O2682" i="1" s="1"/>
  <c r="N2683" i="1" l="1"/>
  <c r="O2683" i="1" s="1"/>
  <c r="N2684" i="1" l="1"/>
  <c r="O2684" i="1" s="1"/>
  <c r="N2685" i="1" l="1"/>
  <c r="O2685" i="1" s="1"/>
  <c r="N2686" i="1" l="1"/>
  <c r="O2686" i="1" s="1"/>
  <c r="N2687" i="1" l="1"/>
  <c r="O2687" i="1" s="1"/>
  <c r="N2688" i="1" l="1"/>
  <c r="O2688" i="1" s="1"/>
  <c r="N2689" i="1" l="1"/>
  <c r="O2689" i="1" s="1"/>
  <c r="N2690" i="1" l="1"/>
  <c r="O2690" i="1" s="1"/>
  <c r="N2691" i="1" l="1"/>
  <c r="O2691" i="1" s="1"/>
  <c r="N2692" i="1" l="1"/>
  <c r="O2692" i="1" s="1"/>
  <c r="N2693" i="1" l="1"/>
  <c r="O2693" i="1" s="1"/>
  <c r="N2694" i="1" l="1"/>
  <c r="O2694" i="1" s="1"/>
  <c r="N2695" i="1" l="1"/>
  <c r="O2695" i="1" s="1"/>
  <c r="N2696" i="1" l="1"/>
  <c r="O2696" i="1" s="1"/>
  <c r="N2697" i="1" l="1"/>
  <c r="O2697" i="1" s="1"/>
  <c r="N2698" i="1" l="1"/>
  <c r="O2698" i="1" s="1"/>
  <c r="N2699" i="1" l="1"/>
  <c r="O2699" i="1" s="1"/>
  <c r="N2700" i="1" l="1"/>
  <c r="O2700" i="1" s="1"/>
  <c r="N2701" i="1" l="1"/>
  <c r="O2701" i="1" s="1"/>
  <c r="N2702" i="1" l="1"/>
  <c r="O2702" i="1" s="1"/>
  <c r="N2703" i="1" l="1"/>
  <c r="O2703" i="1" s="1"/>
  <c r="N2704" i="1" l="1"/>
  <c r="O2704" i="1" s="1"/>
  <c r="N2705" i="1" l="1"/>
  <c r="O2705" i="1" s="1"/>
  <c r="N2706" i="1" l="1"/>
  <c r="O2706" i="1" s="1"/>
  <c r="N2707" i="1" l="1"/>
  <c r="O2707" i="1" s="1"/>
  <c r="N2708" i="1" l="1"/>
  <c r="O2708" i="1" s="1"/>
  <c r="N2709" i="1" l="1"/>
  <c r="O2709" i="1" s="1"/>
  <c r="N2710" i="1" l="1"/>
  <c r="O2710" i="1" s="1"/>
  <c r="N2711" i="1" l="1"/>
  <c r="O2711" i="1" s="1"/>
  <c r="N2712" i="1" l="1"/>
  <c r="O2712" i="1" s="1"/>
  <c r="N2713" i="1" l="1"/>
  <c r="O2713" i="1" s="1"/>
  <c r="N2714" i="1" l="1"/>
  <c r="O2714" i="1" s="1"/>
  <c r="N2715" i="1" l="1"/>
  <c r="O2715" i="1" s="1"/>
  <c r="N2716" i="1" l="1"/>
  <c r="O2716" i="1" s="1"/>
  <c r="N2717" i="1" l="1"/>
  <c r="O2717" i="1" s="1"/>
  <c r="N2718" i="1" l="1"/>
  <c r="O2718" i="1" s="1"/>
  <c r="N2719" i="1" l="1"/>
  <c r="O2719" i="1" s="1"/>
  <c r="N2720" i="1" l="1"/>
  <c r="O2720" i="1" s="1"/>
  <c r="N2721" i="1" l="1"/>
  <c r="O2721" i="1" s="1"/>
  <c r="N2722" i="1" l="1"/>
  <c r="O2722" i="1" s="1"/>
  <c r="N2723" i="1" l="1"/>
  <c r="O2723" i="1" s="1"/>
  <c r="N2724" i="1" l="1"/>
  <c r="O2724" i="1" s="1"/>
  <c r="N2725" i="1" l="1"/>
  <c r="O2725" i="1" s="1"/>
  <c r="N2726" i="1" l="1"/>
  <c r="O2726" i="1" s="1"/>
  <c r="N2727" i="1" l="1"/>
  <c r="O2727" i="1" s="1"/>
  <c r="N2728" i="1" l="1"/>
  <c r="O2728" i="1" s="1"/>
  <c r="N2729" i="1" l="1"/>
  <c r="O2729" i="1" s="1"/>
  <c r="N2730" i="1" l="1"/>
  <c r="O2730" i="1" s="1"/>
  <c r="N2731" i="1" l="1"/>
  <c r="O2731" i="1" s="1"/>
  <c r="N2732" i="1" l="1"/>
  <c r="O2732" i="1" s="1"/>
  <c r="N2733" i="1" l="1"/>
  <c r="O2733" i="1" s="1"/>
  <c r="N2734" i="1" l="1"/>
  <c r="O2734" i="1" s="1"/>
  <c r="N2735" i="1" l="1"/>
  <c r="O2735" i="1" s="1"/>
  <c r="N2736" i="1" l="1"/>
  <c r="O2736" i="1" s="1"/>
  <c r="N2737" i="1" l="1"/>
  <c r="O2737" i="1" s="1"/>
  <c r="N2738" i="1" l="1"/>
  <c r="O2738" i="1" s="1"/>
  <c r="N2739" i="1" l="1"/>
  <c r="O2739" i="1" s="1"/>
  <c r="N2740" i="1" l="1"/>
  <c r="O2740" i="1" s="1"/>
  <c r="N2741" i="1" l="1"/>
  <c r="O2741" i="1" s="1"/>
  <c r="N2742" i="1" l="1"/>
  <c r="O2742" i="1" s="1"/>
  <c r="N2743" i="1" l="1"/>
  <c r="O2743" i="1" s="1"/>
  <c r="N2744" i="1" l="1"/>
  <c r="O2744" i="1" s="1"/>
  <c r="N2745" i="1" l="1"/>
  <c r="O2745" i="1" s="1"/>
  <c r="N2746" i="1" l="1"/>
  <c r="O2746" i="1" s="1"/>
  <c r="N2747" i="1" l="1"/>
  <c r="O2747" i="1" s="1"/>
  <c r="N2748" i="1" l="1"/>
  <c r="O2748" i="1" s="1"/>
  <c r="N2749" i="1" l="1"/>
  <c r="O2749" i="1" s="1"/>
  <c r="N2750" i="1" l="1"/>
  <c r="O2750" i="1" s="1"/>
  <c r="N2751" i="1" l="1"/>
  <c r="O2751" i="1" s="1"/>
  <c r="N2752" i="1" l="1"/>
  <c r="O2752" i="1" s="1"/>
  <c r="N2753" i="1" l="1"/>
  <c r="O2753" i="1" s="1"/>
  <c r="N2754" i="1" l="1"/>
  <c r="O2754" i="1" s="1"/>
  <c r="N2755" i="1" l="1"/>
  <c r="O2755" i="1" s="1"/>
  <c r="N2756" i="1" l="1"/>
  <c r="O2756" i="1" s="1"/>
  <c r="N2757" i="1" l="1"/>
  <c r="O2757" i="1" s="1"/>
  <c r="N2758" i="1" l="1"/>
  <c r="O2758" i="1" s="1"/>
  <c r="N2759" i="1" l="1"/>
  <c r="O2759" i="1" s="1"/>
  <c r="N2760" i="1" l="1"/>
  <c r="O2760" i="1" s="1"/>
  <c r="N2761" i="1" l="1"/>
  <c r="O2761" i="1" s="1"/>
  <c r="N2762" i="1" l="1"/>
  <c r="O2762" i="1" s="1"/>
  <c r="N2763" i="1" l="1"/>
  <c r="O2763" i="1" s="1"/>
  <c r="N2764" i="1" l="1"/>
  <c r="O2764" i="1" s="1"/>
  <c r="N2765" i="1" l="1"/>
  <c r="O2765" i="1" s="1"/>
  <c r="N2766" i="1" l="1"/>
  <c r="O2766" i="1" s="1"/>
  <c r="N2767" i="1" l="1"/>
  <c r="O2767" i="1" s="1"/>
  <c r="N2768" i="1" l="1"/>
  <c r="O2768" i="1" s="1"/>
  <c r="N2769" i="1" l="1"/>
  <c r="O2769" i="1" s="1"/>
  <c r="N2770" i="1" l="1"/>
  <c r="O2770" i="1" s="1"/>
  <c r="N2771" i="1" l="1"/>
  <c r="O2771" i="1" s="1"/>
  <c r="N2772" i="1" l="1"/>
  <c r="O2772" i="1" s="1"/>
  <c r="N2773" i="1" l="1"/>
  <c r="O2773" i="1" s="1"/>
  <c r="N2774" i="1" l="1"/>
  <c r="O2774" i="1" s="1"/>
  <c r="N2775" i="1" l="1"/>
  <c r="O2775" i="1" s="1"/>
  <c r="N2776" i="1" l="1"/>
  <c r="O2776" i="1" s="1"/>
  <c r="N2777" i="1" l="1"/>
  <c r="O2777" i="1" s="1"/>
  <c r="N2778" i="1" l="1"/>
  <c r="O2778" i="1" s="1"/>
  <c r="N2779" i="1" l="1"/>
  <c r="O2779" i="1" s="1"/>
  <c r="N2780" i="1" l="1"/>
  <c r="O2780" i="1" s="1"/>
  <c r="N2781" i="1" l="1"/>
  <c r="O2781" i="1" s="1"/>
  <c r="N2782" i="1" l="1"/>
  <c r="O2782" i="1" s="1"/>
  <c r="N2783" i="1" l="1"/>
  <c r="O2783" i="1" s="1"/>
  <c r="N2784" i="1" l="1"/>
  <c r="O2784" i="1" s="1"/>
  <c r="N2785" i="1" l="1"/>
  <c r="O2785" i="1" s="1"/>
  <c r="N2786" i="1" l="1"/>
  <c r="O2786" i="1" s="1"/>
  <c r="N2787" i="1" l="1"/>
  <c r="O2787" i="1" s="1"/>
  <c r="N4" i="1"/>
  <c r="N2788" i="1" l="1"/>
  <c r="O2788" i="1" s="1"/>
  <c r="O4" i="1"/>
  <c r="P4" i="1" s="1"/>
  <c r="N2789" i="1" l="1"/>
  <c r="O2789" i="1" s="1"/>
  <c r="Q4" i="1"/>
  <c r="N2790" i="1" l="1"/>
  <c r="O2790" i="1" s="1"/>
  <c r="N6" i="1"/>
  <c r="N5" i="1"/>
  <c r="N9" i="1"/>
  <c r="O9" i="1" s="1"/>
  <c r="N8" i="1"/>
  <c r="O8" i="1" s="1"/>
  <c r="N7" i="1"/>
  <c r="O7" i="1" s="1"/>
  <c r="N2791" i="1" l="1"/>
  <c r="O2791" i="1" s="1"/>
  <c r="O6" i="1"/>
  <c r="O5" i="1"/>
  <c r="P5" i="1" s="1"/>
  <c r="N2792" i="1" l="1"/>
  <c r="O2792" i="1" s="1"/>
  <c r="Q5" i="1"/>
  <c r="P6" i="1"/>
  <c r="N2793" i="1" l="1"/>
  <c r="O2793" i="1" s="1"/>
  <c r="Q6" i="1"/>
  <c r="P7" i="1"/>
  <c r="N2794" i="1" l="1"/>
  <c r="O2794" i="1" s="1"/>
  <c r="Q7" i="1"/>
  <c r="P8" i="1"/>
  <c r="N2795" i="1" l="1"/>
  <c r="O2795" i="1" s="1"/>
  <c r="Q8" i="1"/>
  <c r="P9" i="1"/>
  <c r="N2796" i="1" l="1"/>
  <c r="O2796" i="1" s="1"/>
  <c r="Q9" i="1"/>
  <c r="N2797" i="1" l="1"/>
  <c r="O2797" i="1" s="1"/>
  <c r="N15" i="1"/>
  <c r="O15" i="1" s="1"/>
  <c r="N12" i="1"/>
  <c r="O12" i="1" s="1"/>
  <c r="N11" i="1"/>
  <c r="O11" i="1" s="1"/>
  <c r="N10" i="1"/>
  <c r="N14" i="1"/>
  <c r="O14" i="1" s="1"/>
  <c r="N13" i="1"/>
  <c r="O13" i="1" s="1"/>
  <c r="N2798" i="1" l="1"/>
  <c r="O2798" i="1" s="1"/>
  <c r="N16" i="1"/>
  <c r="O10" i="1"/>
  <c r="P10" i="1" s="1"/>
  <c r="Q10" i="1" s="1"/>
  <c r="N2799" i="1" l="1"/>
  <c r="O2799" i="1" s="1"/>
  <c r="N17" i="1"/>
  <c r="P11" i="1"/>
  <c r="Q11" i="1" s="1"/>
  <c r="O16" i="1"/>
  <c r="N18" i="1"/>
  <c r="O18" i="1" s="1"/>
  <c r="N2800" i="1" l="1"/>
  <c r="O2800" i="1" s="1"/>
  <c r="O17" i="1"/>
  <c r="P12" i="1"/>
  <c r="Q12" i="1" s="1"/>
  <c r="N20" i="1"/>
  <c r="O20" i="1" s="1"/>
  <c r="N19" i="1"/>
  <c r="N2801" i="1" l="1"/>
  <c r="O2801" i="1" s="1"/>
  <c r="O19" i="1"/>
  <c r="P13" i="1"/>
  <c r="Q13" i="1" s="1"/>
  <c r="N2802" i="1" l="1"/>
  <c r="O2802" i="1" s="1"/>
  <c r="P14" i="1"/>
  <c r="P15" i="1" s="1"/>
  <c r="N22" i="1"/>
  <c r="O22" i="1" s="1"/>
  <c r="N21" i="1"/>
  <c r="N2803" i="1" l="1"/>
  <c r="O2803" i="1" s="1"/>
  <c r="Q14" i="1"/>
  <c r="O21" i="1"/>
  <c r="Q15" i="1"/>
  <c r="P16" i="1"/>
  <c r="N2804" i="1" l="1"/>
  <c r="O2804" i="1" s="1"/>
  <c r="P17" i="1"/>
  <c r="Q16" i="1"/>
  <c r="N23" i="1"/>
  <c r="O23" i="1" l="1"/>
  <c r="N2805" i="1"/>
  <c r="O2805" i="1" s="1"/>
  <c r="Q17" i="1"/>
  <c r="P18" i="1"/>
  <c r="N24" i="1"/>
  <c r="O24" i="1" s="1"/>
  <c r="N2806" i="1" l="1"/>
  <c r="O2806" i="1" s="1"/>
  <c r="Q18" i="1"/>
  <c r="P19" i="1"/>
  <c r="N25" i="1"/>
  <c r="O25" i="1" s="1"/>
  <c r="N2807" i="1" l="1"/>
  <c r="O2807" i="1" s="1"/>
  <c r="Q19" i="1"/>
  <c r="P20" i="1"/>
  <c r="N26" i="1"/>
  <c r="O26" i="1" s="1"/>
  <c r="N2808" i="1" l="1"/>
  <c r="O2808" i="1" s="1"/>
  <c r="N28" i="1"/>
  <c r="O28" i="1" s="1"/>
  <c r="Q20" i="1"/>
  <c r="P21" i="1"/>
  <c r="N27" i="1"/>
  <c r="O27" i="1" s="1"/>
  <c r="N2809" i="1" l="1"/>
  <c r="O2809" i="1" s="1"/>
  <c r="N30" i="1"/>
  <c r="Q21" i="1"/>
  <c r="P22" i="1"/>
  <c r="N2810" i="1" l="1"/>
  <c r="O2810" i="1" s="1"/>
  <c r="N29" i="1"/>
  <c r="O29" i="1" s="1"/>
  <c r="O30" i="1"/>
  <c r="Q22" i="1"/>
  <c r="P23" i="1"/>
  <c r="N2811" i="1" l="1"/>
  <c r="O2811" i="1" s="1"/>
  <c r="Q23" i="1"/>
  <c r="P24" i="1"/>
  <c r="N2812" i="1" l="1"/>
  <c r="O2812" i="1" s="1"/>
  <c r="Q24" i="1"/>
  <c r="P25" i="1"/>
  <c r="N2813" i="1" l="1"/>
  <c r="O2813" i="1" s="1"/>
  <c r="Q25" i="1"/>
  <c r="P26" i="1"/>
  <c r="N2814" i="1" l="1"/>
  <c r="O2814" i="1" s="1"/>
  <c r="Q26" i="1"/>
  <c r="P27" i="1"/>
  <c r="N2815" i="1" l="1"/>
  <c r="O2815" i="1" s="1"/>
  <c r="Q27" i="1"/>
  <c r="P28" i="1"/>
  <c r="N2816" i="1" l="1"/>
  <c r="O2816" i="1" s="1"/>
  <c r="Q28" i="1"/>
  <c r="P29" i="1"/>
  <c r="N2817" i="1" l="1"/>
  <c r="O2817" i="1" s="1"/>
  <c r="Q29" i="1"/>
  <c r="P30" i="1"/>
  <c r="N2818" i="1" l="1"/>
  <c r="O2818" i="1" s="1"/>
  <c r="Q30" i="1"/>
  <c r="P31" i="1"/>
  <c r="N2819" i="1" l="1"/>
  <c r="O2819" i="1" s="1"/>
  <c r="Q31" i="1"/>
  <c r="P32" i="1"/>
  <c r="N2820" i="1" l="1"/>
  <c r="O2820" i="1" s="1"/>
  <c r="P33" i="1"/>
  <c r="Q32" i="1"/>
  <c r="N2821" i="1" l="1"/>
  <c r="O2821" i="1" s="1"/>
  <c r="P34" i="1"/>
  <c r="Q33" i="1"/>
  <c r="N2822" i="1" l="1"/>
  <c r="O2822" i="1" s="1"/>
  <c r="Q34" i="1"/>
  <c r="P35" i="1"/>
  <c r="N2823" i="1" l="1"/>
  <c r="O2823" i="1" s="1"/>
  <c r="Q35" i="1"/>
  <c r="P36" i="1"/>
  <c r="N2824" i="1" l="1"/>
  <c r="O2824" i="1" s="1"/>
  <c r="Q36" i="1"/>
  <c r="P37" i="1"/>
  <c r="N2825" i="1" l="1"/>
  <c r="O2825" i="1" s="1"/>
  <c r="Q37" i="1"/>
  <c r="P38" i="1"/>
  <c r="N2826" i="1" l="1"/>
  <c r="O2826" i="1" s="1"/>
  <c r="Q38" i="1"/>
  <c r="P39" i="1"/>
  <c r="N2827" i="1" l="1"/>
  <c r="O2827" i="1" s="1"/>
  <c r="Q39" i="1"/>
  <c r="P40" i="1"/>
  <c r="N2828" i="1" l="1"/>
  <c r="O2828" i="1" s="1"/>
  <c r="Q40" i="1"/>
  <c r="P41" i="1"/>
  <c r="N2829" i="1" l="1"/>
  <c r="O2829" i="1" s="1"/>
  <c r="Q41" i="1"/>
  <c r="P42" i="1"/>
  <c r="N2830" i="1" l="1"/>
  <c r="O2830" i="1" s="1"/>
  <c r="Q42" i="1"/>
  <c r="P43" i="1"/>
  <c r="N2831" i="1" l="1"/>
  <c r="O2831" i="1" s="1"/>
  <c r="Q43" i="1"/>
  <c r="P44" i="1"/>
  <c r="N2832" i="1" l="1"/>
  <c r="O2832" i="1" s="1"/>
  <c r="Q44" i="1"/>
  <c r="P45" i="1"/>
  <c r="N2833" i="1" l="1"/>
  <c r="O2833" i="1" s="1"/>
  <c r="Q45" i="1"/>
  <c r="P46" i="1"/>
  <c r="N2834" i="1" l="1"/>
  <c r="O2834" i="1" s="1"/>
  <c r="Q46" i="1"/>
  <c r="P47" i="1"/>
  <c r="N2835" i="1" l="1"/>
  <c r="O2835" i="1" s="1"/>
  <c r="Q47" i="1"/>
  <c r="P48" i="1"/>
  <c r="N2836" i="1" l="1"/>
  <c r="O2836" i="1" s="1"/>
  <c r="P49" i="1"/>
  <c r="Q48" i="1"/>
  <c r="N2837" i="1" l="1"/>
  <c r="O2837" i="1" s="1"/>
  <c r="P50" i="1"/>
  <c r="Q49" i="1"/>
  <c r="N2838" i="1" l="1"/>
  <c r="O2838" i="1" s="1"/>
  <c r="Q50" i="1"/>
  <c r="P51" i="1"/>
  <c r="N2839" i="1" l="1"/>
  <c r="O2839" i="1" s="1"/>
  <c r="P52" i="1"/>
  <c r="Q51" i="1"/>
  <c r="N2840" i="1" l="1"/>
  <c r="O2840" i="1" s="1"/>
  <c r="Q52" i="1"/>
  <c r="P53" i="1"/>
  <c r="N2841" i="1" l="1"/>
  <c r="O2841" i="1" s="1"/>
  <c r="Q53" i="1"/>
  <c r="P54" i="1"/>
  <c r="N2842" i="1" l="1"/>
  <c r="O2842" i="1" s="1"/>
  <c r="Q54" i="1"/>
  <c r="P55" i="1"/>
  <c r="N2843" i="1" l="1"/>
  <c r="O2843" i="1" s="1"/>
  <c r="Q55" i="1"/>
  <c r="P56" i="1"/>
  <c r="N2844" i="1" l="1"/>
  <c r="O2844" i="1" s="1"/>
  <c r="Q56" i="1"/>
  <c r="P57" i="1"/>
  <c r="N2845" i="1" l="1"/>
  <c r="O2845" i="1" s="1"/>
  <c r="Q57" i="1"/>
  <c r="P58" i="1"/>
  <c r="N2846" i="1" l="1"/>
  <c r="O2846" i="1" s="1"/>
  <c r="Q58" i="1"/>
  <c r="P59" i="1"/>
  <c r="N2847" i="1" l="1"/>
  <c r="O2847" i="1" s="1"/>
  <c r="Q59" i="1"/>
  <c r="P60" i="1"/>
  <c r="N2848" i="1" l="1"/>
  <c r="O2848" i="1" s="1"/>
  <c r="Q60" i="1"/>
  <c r="P61" i="1"/>
  <c r="N2849" i="1" l="1"/>
  <c r="O2849" i="1" s="1"/>
  <c r="Q61" i="1"/>
  <c r="P62" i="1"/>
  <c r="N2850" i="1" l="1"/>
  <c r="O2850" i="1" s="1"/>
  <c r="Q62" i="1"/>
  <c r="P63" i="1"/>
  <c r="N2851" i="1" l="1"/>
  <c r="O2851" i="1" s="1"/>
  <c r="Q63" i="1"/>
  <c r="P64" i="1"/>
  <c r="N2852" i="1" l="1"/>
  <c r="O2852" i="1" s="1"/>
  <c r="Q64" i="1"/>
  <c r="P65" i="1"/>
  <c r="N2853" i="1" l="1"/>
  <c r="O2853" i="1" s="1"/>
  <c r="Q65" i="1"/>
  <c r="P66" i="1"/>
  <c r="N2854" i="1" l="1"/>
  <c r="O2854" i="1" s="1"/>
  <c r="Q66" i="1"/>
  <c r="P67" i="1"/>
  <c r="N2855" i="1" l="1"/>
  <c r="O2855" i="1" s="1"/>
  <c r="Q67" i="1"/>
  <c r="P68" i="1"/>
  <c r="N2856" i="1" l="1"/>
  <c r="O2856" i="1" s="1"/>
  <c r="Q68" i="1"/>
  <c r="P69" i="1"/>
  <c r="N2857" i="1" l="1"/>
  <c r="O2857" i="1" s="1"/>
  <c r="Q69" i="1"/>
  <c r="P70" i="1"/>
  <c r="N2858" i="1" l="1"/>
  <c r="O2858" i="1" s="1"/>
  <c r="Q70" i="1"/>
  <c r="P71" i="1"/>
  <c r="N2859" i="1" l="1"/>
  <c r="O2859" i="1" s="1"/>
  <c r="Q71" i="1"/>
  <c r="P72" i="1"/>
  <c r="N2860" i="1" l="1"/>
  <c r="O2860" i="1" s="1"/>
  <c r="Q72" i="1"/>
  <c r="P73" i="1"/>
  <c r="N2861" i="1" l="1"/>
  <c r="O2861" i="1" s="1"/>
  <c r="Q73" i="1"/>
  <c r="P74" i="1"/>
  <c r="N2862" i="1" l="1"/>
  <c r="O2862" i="1" s="1"/>
  <c r="Q74" i="1"/>
  <c r="P75" i="1"/>
  <c r="N2863" i="1" l="1"/>
  <c r="O2863" i="1" s="1"/>
  <c r="Q75" i="1"/>
  <c r="P76" i="1"/>
  <c r="N2864" i="1" l="1"/>
  <c r="O2864" i="1" s="1"/>
  <c r="Q76" i="1"/>
  <c r="P77" i="1"/>
  <c r="N2865" i="1" l="1"/>
  <c r="O2865" i="1" s="1"/>
  <c r="Q77" i="1"/>
  <c r="P78" i="1"/>
  <c r="N2866" i="1" l="1"/>
  <c r="O2866" i="1" s="1"/>
  <c r="Q78" i="1"/>
  <c r="P79" i="1"/>
  <c r="N2867" i="1" l="1"/>
  <c r="O2867" i="1" s="1"/>
  <c r="Q79" i="1"/>
  <c r="P80" i="1"/>
  <c r="N2868" i="1" l="1"/>
  <c r="O2868" i="1" s="1"/>
  <c r="P81" i="1"/>
  <c r="Q80" i="1"/>
  <c r="N2869" i="1" l="1"/>
  <c r="O2869" i="1" s="1"/>
  <c r="Q81" i="1"/>
  <c r="P82" i="1"/>
  <c r="N2870" i="1" l="1"/>
  <c r="O2870" i="1" s="1"/>
  <c r="Q82" i="1"/>
  <c r="P83" i="1"/>
  <c r="N2871" i="1" l="1"/>
  <c r="O2871" i="1" s="1"/>
  <c r="Q83" i="1"/>
  <c r="P84" i="1"/>
  <c r="N2872" i="1" l="1"/>
  <c r="O2872" i="1" s="1"/>
  <c r="Q84" i="1"/>
  <c r="P85" i="1"/>
  <c r="N2873" i="1" l="1"/>
  <c r="O2873" i="1" s="1"/>
  <c r="Q85" i="1"/>
  <c r="P86" i="1"/>
  <c r="N2874" i="1" l="1"/>
  <c r="O2874" i="1" s="1"/>
  <c r="Q86" i="1"/>
  <c r="P87" i="1"/>
  <c r="N2875" i="1" l="1"/>
  <c r="O2875" i="1" s="1"/>
  <c r="Q87" i="1"/>
  <c r="P88" i="1"/>
  <c r="N2876" i="1" l="1"/>
  <c r="O2876" i="1" s="1"/>
  <c r="Q88" i="1"/>
  <c r="P89" i="1"/>
  <c r="N2877" i="1" l="1"/>
  <c r="O2877" i="1" s="1"/>
  <c r="Q89" i="1"/>
  <c r="P90" i="1"/>
  <c r="N2878" i="1" l="1"/>
  <c r="O2878" i="1" s="1"/>
  <c r="P91" i="1"/>
  <c r="Q90" i="1"/>
  <c r="N2879" i="1" l="1"/>
  <c r="O2879" i="1" s="1"/>
  <c r="Q91" i="1"/>
  <c r="P92" i="1"/>
  <c r="N2880" i="1" l="1"/>
  <c r="O2880" i="1" s="1"/>
  <c r="Q92" i="1"/>
  <c r="P93" i="1"/>
  <c r="N2881" i="1" l="1"/>
  <c r="O2881" i="1" s="1"/>
  <c r="Q93" i="1"/>
  <c r="P94" i="1"/>
  <c r="N2882" i="1" l="1"/>
  <c r="O2882" i="1" s="1"/>
  <c r="Q94" i="1"/>
  <c r="P95" i="1"/>
  <c r="N2883" i="1" l="1"/>
  <c r="O2883" i="1" s="1"/>
  <c r="Q95" i="1"/>
  <c r="P96" i="1"/>
  <c r="N2884" i="1" l="1"/>
  <c r="O2884" i="1" s="1"/>
  <c r="P97" i="1"/>
  <c r="Q96" i="1"/>
  <c r="N2885" i="1" l="1"/>
  <c r="P98" i="1"/>
  <c r="Q97" i="1"/>
  <c r="O2885" i="1" l="1"/>
  <c r="N2886" i="1"/>
  <c r="Q98" i="1"/>
  <c r="P99" i="1"/>
  <c r="O2886" i="1" l="1"/>
  <c r="N2887" i="1"/>
  <c r="Q99" i="1"/>
  <c r="P100" i="1"/>
  <c r="O2887" i="1" l="1"/>
  <c r="N2888" i="1"/>
  <c r="Q100" i="1"/>
  <c r="P101" i="1"/>
  <c r="O2888" i="1" l="1"/>
  <c r="N2889" i="1"/>
  <c r="Q101" i="1"/>
  <c r="P102" i="1"/>
  <c r="O2889" i="1" l="1"/>
  <c r="Q102" i="1"/>
  <c r="P103" i="1"/>
  <c r="N2891" i="1" l="1"/>
  <c r="N2890" i="1"/>
  <c r="Q103" i="1"/>
  <c r="P104" i="1"/>
  <c r="O2891" i="1" l="1"/>
  <c r="O2890" i="1"/>
  <c r="O19" i="2"/>
  <c r="Q19" i="2"/>
  <c r="P19" i="2"/>
  <c r="Q104" i="1"/>
  <c r="P105" i="1"/>
  <c r="Q105" i="1" l="1"/>
  <c r="P106" i="1"/>
  <c r="Q106" i="1" l="1"/>
  <c r="P107" i="1"/>
  <c r="Q107" i="1" l="1"/>
  <c r="P108" i="1"/>
  <c r="Q108" i="1" l="1"/>
  <c r="P109" i="1"/>
  <c r="Q109" i="1" l="1"/>
  <c r="P110" i="1"/>
  <c r="Q110" i="1" l="1"/>
  <c r="P111" i="1"/>
  <c r="Q111" i="1" l="1"/>
  <c r="P112" i="1"/>
  <c r="P113" i="1" l="1"/>
  <c r="Q112" i="1"/>
  <c r="P114" i="1" l="1"/>
  <c r="Q113" i="1"/>
  <c r="P115" i="1" l="1"/>
  <c r="Q114" i="1"/>
  <c r="Q115" i="1" l="1"/>
  <c r="P116" i="1"/>
  <c r="Q116" i="1" l="1"/>
  <c r="P117" i="1"/>
  <c r="Q117" i="1" l="1"/>
  <c r="P118" i="1"/>
  <c r="Q118" i="1" l="1"/>
  <c r="P119" i="1"/>
  <c r="Q119" i="1" l="1"/>
  <c r="P120" i="1"/>
  <c r="Q120" i="1" l="1"/>
  <c r="P121" i="1"/>
  <c r="Q121" i="1" l="1"/>
  <c r="P122" i="1"/>
  <c r="Q122" i="1" l="1"/>
  <c r="P123" i="1"/>
  <c r="Q123" i="1" l="1"/>
  <c r="P124" i="1"/>
  <c r="Q124" i="1" l="1"/>
  <c r="P125" i="1"/>
  <c r="Q125" i="1" l="1"/>
  <c r="P126" i="1"/>
  <c r="Q126" i="1" l="1"/>
  <c r="P127" i="1"/>
  <c r="Q127" i="1" l="1"/>
  <c r="P128" i="1"/>
  <c r="Q128" i="1" l="1"/>
  <c r="P129" i="1"/>
  <c r="Q129" i="1" l="1"/>
  <c r="P130" i="1"/>
  <c r="Q130" i="1" l="1"/>
  <c r="P131" i="1"/>
  <c r="Q131" i="1" l="1"/>
  <c r="P132" i="1"/>
  <c r="Q132" i="1" l="1"/>
  <c r="P133" i="1"/>
  <c r="Q133" i="1" l="1"/>
  <c r="P134" i="1"/>
  <c r="Q134" i="1" l="1"/>
  <c r="P135" i="1"/>
  <c r="Q135" i="1" l="1"/>
  <c r="P136" i="1"/>
  <c r="Q136" i="1" l="1"/>
  <c r="P137" i="1"/>
  <c r="Q137" i="1" l="1"/>
  <c r="P138" i="1"/>
  <c r="Q138" i="1" l="1"/>
  <c r="P139" i="1"/>
  <c r="Q139" i="1" l="1"/>
  <c r="P140" i="1"/>
  <c r="Q140" i="1" l="1"/>
  <c r="P141" i="1"/>
  <c r="Q141" i="1" l="1"/>
  <c r="P142" i="1"/>
  <c r="Q142" i="1" l="1"/>
  <c r="P143" i="1"/>
  <c r="Q143" i="1" l="1"/>
  <c r="P144" i="1"/>
  <c r="P145" i="1" l="1"/>
  <c r="Q144" i="1"/>
  <c r="Q145" i="1" l="1"/>
  <c r="P146" i="1"/>
  <c r="Q146" i="1" l="1"/>
  <c r="P147" i="1"/>
  <c r="Q147" i="1" l="1"/>
  <c r="P148" i="1"/>
  <c r="Q148" i="1" l="1"/>
  <c r="P149" i="1"/>
  <c r="Q149" i="1" l="1"/>
  <c r="P150" i="1"/>
  <c r="Q150" i="1" l="1"/>
  <c r="P151" i="1"/>
  <c r="Q151" i="1" l="1"/>
  <c r="P152" i="1"/>
  <c r="Q152" i="1" l="1"/>
  <c r="P153" i="1"/>
  <c r="Q153" i="1" l="1"/>
  <c r="P154" i="1"/>
  <c r="Q154" i="1" l="1"/>
  <c r="P155" i="1"/>
  <c r="Q155" i="1" l="1"/>
  <c r="P156" i="1"/>
  <c r="Q156" i="1" l="1"/>
  <c r="P157" i="1"/>
  <c r="Q157" i="1" l="1"/>
  <c r="P158" i="1"/>
  <c r="Q158" i="1" l="1"/>
  <c r="P159" i="1"/>
  <c r="Q159" i="1" l="1"/>
  <c r="P160" i="1"/>
  <c r="P161" i="1" l="1"/>
  <c r="Q160" i="1"/>
  <c r="P162" i="1" l="1"/>
  <c r="Q161" i="1"/>
  <c r="Q162" i="1" l="1"/>
  <c r="P163" i="1"/>
  <c r="Q163" i="1" l="1"/>
  <c r="P164" i="1"/>
  <c r="Q164" i="1" l="1"/>
  <c r="P165" i="1"/>
  <c r="Q165" i="1" l="1"/>
  <c r="P166" i="1"/>
  <c r="Q166" i="1" l="1"/>
  <c r="P167" i="1"/>
  <c r="Q167" i="1" l="1"/>
  <c r="P168" i="1"/>
  <c r="Q168" i="1" l="1"/>
  <c r="P169" i="1"/>
  <c r="Q169" i="1" l="1"/>
  <c r="P170" i="1"/>
  <c r="Q170" i="1" l="1"/>
  <c r="P171" i="1"/>
  <c r="Q171" i="1" l="1"/>
  <c r="P172" i="1"/>
  <c r="Q172" i="1" l="1"/>
  <c r="P173" i="1"/>
  <c r="Q173" i="1" l="1"/>
  <c r="P174" i="1"/>
  <c r="Q174" i="1" l="1"/>
  <c r="P175" i="1"/>
  <c r="Q175" i="1" l="1"/>
  <c r="P176" i="1"/>
  <c r="P177" i="1" l="1"/>
  <c r="Q176" i="1"/>
  <c r="P178" i="1" l="1"/>
  <c r="Q177" i="1"/>
  <c r="Q178" i="1" l="1"/>
  <c r="P179" i="1"/>
  <c r="Q179" i="1" l="1"/>
  <c r="P180" i="1"/>
  <c r="Q180" i="1" l="1"/>
  <c r="P181" i="1"/>
  <c r="Q181" i="1" l="1"/>
  <c r="P182" i="1"/>
  <c r="Q182" i="1" l="1"/>
  <c r="P183" i="1"/>
  <c r="Q183" i="1" l="1"/>
  <c r="P184" i="1"/>
  <c r="Q184" i="1" l="1"/>
  <c r="P185" i="1"/>
  <c r="Q185" i="1" l="1"/>
  <c r="P186" i="1"/>
  <c r="Q186" i="1" l="1"/>
  <c r="P187" i="1"/>
  <c r="Q187" i="1" l="1"/>
  <c r="P188" i="1"/>
  <c r="Q188" i="1" l="1"/>
  <c r="P189" i="1"/>
  <c r="Q189" i="1" l="1"/>
  <c r="P190" i="1"/>
  <c r="Q190" i="1" l="1"/>
  <c r="P191" i="1"/>
  <c r="Q191" i="1" l="1"/>
  <c r="P192" i="1"/>
  <c r="Q192" i="1" l="1"/>
  <c r="P193" i="1"/>
  <c r="Q193" i="1" l="1"/>
  <c r="P194" i="1"/>
  <c r="Q194" i="1" l="1"/>
  <c r="P195" i="1"/>
  <c r="Q195" i="1" l="1"/>
  <c r="P196" i="1"/>
  <c r="Q196" i="1" l="1"/>
  <c r="P197" i="1"/>
  <c r="Q197" i="1" l="1"/>
  <c r="P198" i="1"/>
  <c r="Q198" i="1" l="1"/>
  <c r="P199" i="1"/>
  <c r="Q199" i="1" l="1"/>
  <c r="P200" i="1"/>
  <c r="Q200" i="1" l="1"/>
  <c r="P201" i="1"/>
  <c r="Q201" i="1" l="1"/>
  <c r="P202" i="1"/>
  <c r="Q202" i="1" l="1"/>
  <c r="P203" i="1"/>
  <c r="Q203" i="1" l="1"/>
  <c r="P204" i="1"/>
  <c r="Q204" i="1" l="1"/>
  <c r="P205" i="1"/>
  <c r="Q205" i="1" l="1"/>
  <c r="P206" i="1"/>
  <c r="Q206" i="1" l="1"/>
  <c r="P207" i="1"/>
  <c r="Q207" i="1" l="1"/>
  <c r="P208" i="1"/>
  <c r="P209" i="1" l="1"/>
  <c r="Q208" i="1"/>
  <c r="Q209" i="1" l="1"/>
  <c r="P210" i="1"/>
  <c r="Q210" i="1" l="1"/>
  <c r="P211" i="1"/>
  <c r="Q211" i="1" l="1"/>
  <c r="P212" i="1"/>
  <c r="Q212" i="1" l="1"/>
  <c r="P213" i="1"/>
  <c r="Q213" i="1" l="1"/>
  <c r="P214" i="1"/>
  <c r="Q214" i="1" l="1"/>
  <c r="P215" i="1"/>
  <c r="Q215" i="1" l="1"/>
  <c r="P216" i="1"/>
  <c r="Q216" i="1" l="1"/>
  <c r="P217" i="1"/>
  <c r="Q217" i="1" l="1"/>
  <c r="P218" i="1"/>
  <c r="Q218" i="1" l="1"/>
  <c r="P219" i="1"/>
  <c r="Q219" i="1" l="1"/>
  <c r="P220" i="1"/>
  <c r="Q220" i="1" l="1"/>
  <c r="P221" i="1"/>
  <c r="Q221" i="1" l="1"/>
  <c r="P222" i="1"/>
  <c r="Q222" i="1" l="1"/>
  <c r="P223" i="1"/>
  <c r="Q223" i="1" l="1"/>
  <c r="P224" i="1"/>
  <c r="P225" i="1" l="1"/>
  <c r="Q224" i="1"/>
  <c r="P226" i="1" l="1"/>
  <c r="Q225" i="1"/>
  <c r="Q226" i="1" l="1"/>
  <c r="P227" i="1"/>
  <c r="Q227" i="1" l="1"/>
  <c r="P228" i="1"/>
  <c r="Q228" i="1" l="1"/>
  <c r="P229" i="1"/>
  <c r="Q229" i="1" l="1"/>
  <c r="P230" i="1"/>
  <c r="Q230" i="1" l="1"/>
  <c r="P231" i="1"/>
  <c r="Q231" i="1" l="1"/>
  <c r="P232" i="1"/>
  <c r="Q232" i="1" l="1"/>
  <c r="P233" i="1"/>
  <c r="Q233" i="1" l="1"/>
  <c r="P234" i="1"/>
  <c r="Q234" i="1" l="1"/>
  <c r="P235" i="1"/>
  <c r="Q235" i="1" l="1"/>
  <c r="P236" i="1"/>
  <c r="Q236" i="1" l="1"/>
  <c r="P237" i="1"/>
  <c r="Q237" i="1" l="1"/>
  <c r="P238" i="1"/>
  <c r="Q238" i="1" l="1"/>
  <c r="P239" i="1"/>
  <c r="Q239" i="1" l="1"/>
  <c r="P240" i="1"/>
  <c r="P241" i="1" l="1"/>
  <c r="Q240" i="1"/>
  <c r="P242" i="1" l="1"/>
  <c r="Q241" i="1"/>
  <c r="Q242" i="1" l="1"/>
  <c r="P243" i="1"/>
  <c r="C3" i="2" s="1"/>
  <c r="Q243" i="1" l="1"/>
  <c r="P244" i="1"/>
  <c r="Q244" i="1" l="1"/>
  <c r="P245" i="1"/>
  <c r="O3" i="2"/>
  <c r="P3" i="2"/>
  <c r="Q3" i="2"/>
  <c r="Q245" i="1" l="1"/>
  <c r="P246" i="1"/>
  <c r="Q246" i="1" l="1"/>
  <c r="P247" i="1"/>
  <c r="P248" i="1" l="1"/>
  <c r="Q247" i="1"/>
  <c r="Q248" i="1" l="1"/>
  <c r="P249" i="1"/>
  <c r="Q249" i="1" l="1"/>
  <c r="P250" i="1"/>
  <c r="Q250" i="1" l="1"/>
  <c r="P251" i="1"/>
  <c r="Q251" i="1" l="1"/>
  <c r="P252" i="1"/>
  <c r="Q252" i="1" l="1"/>
  <c r="P253" i="1"/>
  <c r="Q253" i="1" l="1"/>
  <c r="P254" i="1"/>
  <c r="Q254" i="1" l="1"/>
  <c r="P255" i="1"/>
  <c r="Q255" i="1" l="1"/>
  <c r="P256" i="1"/>
  <c r="Q256" i="1" l="1"/>
  <c r="P257" i="1"/>
  <c r="Q257" i="1" l="1"/>
  <c r="P258" i="1"/>
  <c r="Q258" i="1" l="1"/>
  <c r="P259" i="1"/>
  <c r="Q259" i="1" l="1"/>
  <c r="P260" i="1"/>
  <c r="Q260" i="1" l="1"/>
  <c r="P261" i="1"/>
  <c r="Q261" i="1" l="1"/>
  <c r="P262" i="1"/>
  <c r="Q262" i="1" l="1"/>
  <c r="P263" i="1"/>
  <c r="Q263" i="1" l="1"/>
  <c r="P264" i="1"/>
  <c r="Q264" i="1" l="1"/>
  <c r="P265" i="1"/>
  <c r="Q265" i="1" l="1"/>
  <c r="P266" i="1"/>
  <c r="Q266" i="1" l="1"/>
  <c r="P267" i="1"/>
  <c r="Q267" i="1" l="1"/>
  <c r="P268" i="1"/>
  <c r="Q268" i="1" l="1"/>
  <c r="P269" i="1"/>
  <c r="Q269" i="1" l="1"/>
  <c r="P270" i="1"/>
  <c r="Q270" i="1" l="1"/>
  <c r="P271" i="1"/>
  <c r="Q271" i="1" l="1"/>
  <c r="P272" i="1"/>
  <c r="Q272" i="1" l="1"/>
  <c r="P273" i="1"/>
  <c r="Q273" i="1" l="1"/>
  <c r="P274" i="1"/>
  <c r="Q274" i="1" l="1"/>
  <c r="P275" i="1"/>
  <c r="Q275" i="1" l="1"/>
  <c r="P276" i="1"/>
  <c r="Q276" i="1" l="1"/>
  <c r="P277" i="1"/>
  <c r="Q277" i="1" l="1"/>
  <c r="P278" i="1"/>
  <c r="Q278" i="1" l="1"/>
  <c r="P279" i="1"/>
  <c r="Q279" i="1" l="1"/>
  <c r="P280" i="1"/>
  <c r="Q280" i="1" l="1"/>
  <c r="P281" i="1"/>
  <c r="Q281" i="1" l="1"/>
  <c r="P282" i="1"/>
  <c r="Q282" i="1" l="1"/>
  <c r="P283" i="1"/>
  <c r="Q283" i="1" l="1"/>
  <c r="P284" i="1"/>
  <c r="Q284" i="1" l="1"/>
  <c r="P285" i="1"/>
  <c r="Q285" i="1" l="1"/>
  <c r="P286" i="1"/>
  <c r="P287" i="1" l="1"/>
  <c r="Q286" i="1"/>
  <c r="Q287" i="1" l="1"/>
  <c r="P288" i="1"/>
  <c r="Q288" i="1" l="1"/>
  <c r="P289" i="1"/>
  <c r="Q289" i="1" l="1"/>
  <c r="P290" i="1"/>
  <c r="Q290" i="1" l="1"/>
  <c r="P291" i="1"/>
  <c r="Q291" i="1" l="1"/>
  <c r="P292" i="1"/>
  <c r="Q292" i="1" l="1"/>
  <c r="P293" i="1"/>
  <c r="Q293" i="1" l="1"/>
  <c r="P294" i="1"/>
  <c r="Q294" i="1" l="1"/>
  <c r="P295" i="1"/>
  <c r="Q295" i="1" l="1"/>
  <c r="P296" i="1"/>
  <c r="Q296" i="1" l="1"/>
  <c r="P297" i="1"/>
  <c r="P298" i="1" l="1"/>
  <c r="Q297" i="1"/>
  <c r="Q298" i="1" l="1"/>
  <c r="P299" i="1"/>
  <c r="Q299" i="1" l="1"/>
  <c r="P300" i="1"/>
  <c r="Q300" i="1" l="1"/>
  <c r="P301" i="1"/>
  <c r="Q301" i="1" l="1"/>
  <c r="P302" i="1"/>
  <c r="Q302" i="1" l="1"/>
  <c r="P303" i="1"/>
  <c r="Q303" i="1" l="1"/>
  <c r="P304" i="1"/>
  <c r="Q304" i="1" l="1"/>
  <c r="P305" i="1"/>
  <c r="Q305" i="1" l="1"/>
  <c r="P306" i="1"/>
  <c r="Q306" i="1" l="1"/>
  <c r="P307" i="1"/>
  <c r="Q307" i="1" l="1"/>
  <c r="P308" i="1"/>
  <c r="P309" i="1" l="1"/>
  <c r="Q308" i="1"/>
  <c r="Q309" i="1" l="1"/>
  <c r="P310" i="1"/>
  <c r="Q310" i="1" l="1"/>
  <c r="P311" i="1"/>
  <c r="Q311" i="1" l="1"/>
  <c r="P312" i="1"/>
  <c r="Q312" i="1" l="1"/>
  <c r="P313" i="1"/>
  <c r="P314" i="1" l="1"/>
  <c r="Q313" i="1"/>
  <c r="P315" i="1" l="1"/>
  <c r="Q314" i="1"/>
  <c r="Q315" i="1" l="1"/>
  <c r="P316" i="1"/>
  <c r="Q316" i="1" l="1"/>
  <c r="P317" i="1"/>
  <c r="Q317" i="1" l="1"/>
  <c r="P318" i="1"/>
  <c r="Q318" i="1" l="1"/>
  <c r="P319" i="1"/>
  <c r="Q319" i="1" l="1"/>
  <c r="P320" i="1"/>
  <c r="P321" i="1" l="1"/>
  <c r="Q320" i="1"/>
  <c r="Q321" i="1" l="1"/>
  <c r="P322" i="1"/>
  <c r="Q322" i="1" l="1"/>
  <c r="P323" i="1"/>
  <c r="Q323" i="1" l="1"/>
  <c r="P324" i="1"/>
  <c r="P325" i="1" l="1"/>
  <c r="Q324" i="1"/>
  <c r="Q325" i="1" l="1"/>
  <c r="P326" i="1"/>
  <c r="Q326" i="1" l="1"/>
  <c r="P327" i="1"/>
  <c r="Q327" i="1" l="1"/>
  <c r="P328" i="1"/>
  <c r="Q328" i="1" l="1"/>
  <c r="P329" i="1"/>
  <c r="Q329" i="1" l="1"/>
  <c r="P330" i="1"/>
  <c r="Q330" i="1" l="1"/>
  <c r="P331" i="1"/>
  <c r="Q331" i="1" l="1"/>
  <c r="P332" i="1"/>
  <c r="Q332" i="1" l="1"/>
  <c r="P333" i="1"/>
  <c r="Q333" i="1" l="1"/>
  <c r="P334" i="1"/>
  <c r="Q334" i="1" l="1"/>
  <c r="P335" i="1"/>
  <c r="Q335" i="1" l="1"/>
  <c r="P336" i="1"/>
  <c r="Q336" i="1" l="1"/>
  <c r="P337" i="1"/>
  <c r="Q337" i="1" l="1"/>
  <c r="P338" i="1"/>
  <c r="Q338" i="1" l="1"/>
  <c r="P339" i="1"/>
  <c r="Q339" i="1" l="1"/>
  <c r="P340" i="1"/>
  <c r="Q340" i="1" l="1"/>
  <c r="P341" i="1"/>
  <c r="Q341" i="1" l="1"/>
  <c r="P342" i="1"/>
  <c r="Q342" i="1" l="1"/>
  <c r="P343" i="1"/>
  <c r="Q343" i="1" l="1"/>
  <c r="P344" i="1"/>
  <c r="P345" i="1" l="1"/>
  <c r="Q344" i="1"/>
  <c r="Q345" i="1" l="1"/>
  <c r="P346" i="1"/>
  <c r="Q346" i="1" l="1"/>
  <c r="P347" i="1"/>
  <c r="Q347" i="1" l="1"/>
  <c r="P348" i="1"/>
  <c r="Q348" i="1" l="1"/>
  <c r="P349" i="1"/>
  <c r="Q349" i="1" l="1"/>
  <c r="P350" i="1"/>
  <c r="Q350" i="1" l="1"/>
  <c r="P351" i="1"/>
  <c r="Q351" i="1" l="1"/>
  <c r="P352" i="1"/>
  <c r="Q352" i="1" l="1"/>
  <c r="P353" i="1"/>
  <c r="Q353" i="1" l="1"/>
  <c r="P354" i="1"/>
  <c r="Q354" i="1" l="1"/>
  <c r="P355" i="1"/>
  <c r="Q355" i="1" l="1"/>
  <c r="P356" i="1"/>
  <c r="Q356" i="1" l="1"/>
  <c r="P357" i="1"/>
  <c r="Q357" i="1" l="1"/>
  <c r="P358" i="1"/>
  <c r="Q358" i="1" l="1"/>
  <c r="P359" i="1"/>
  <c r="Q359" i="1" l="1"/>
  <c r="P360" i="1"/>
  <c r="Q360" i="1" l="1"/>
  <c r="P361" i="1"/>
  <c r="P362" i="1" l="1"/>
  <c r="Q361" i="1"/>
  <c r="Q362" i="1" l="1"/>
  <c r="P363" i="1"/>
  <c r="Q363" i="1" l="1"/>
  <c r="P364" i="1"/>
  <c r="Q364" i="1" l="1"/>
  <c r="P365" i="1"/>
  <c r="Q365" i="1" l="1"/>
  <c r="P366" i="1"/>
  <c r="Q366" i="1" l="1"/>
  <c r="P367" i="1"/>
  <c r="Q367" i="1" l="1"/>
  <c r="P368" i="1"/>
  <c r="Q368" i="1" l="1"/>
  <c r="P369" i="1"/>
  <c r="Q369" i="1" l="1"/>
  <c r="P370" i="1"/>
  <c r="Q370" i="1" l="1"/>
  <c r="P371" i="1"/>
  <c r="Q371" i="1" l="1"/>
  <c r="P372" i="1"/>
  <c r="Q372" i="1" l="1"/>
  <c r="P373" i="1"/>
  <c r="Q373" i="1" l="1"/>
  <c r="P374" i="1"/>
  <c r="Q374" i="1" l="1"/>
  <c r="P375" i="1"/>
  <c r="Q375" i="1" l="1"/>
  <c r="P376" i="1"/>
  <c r="P377" i="1" l="1"/>
  <c r="Q376" i="1"/>
  <c r="P378" i="1" l="1"/>
  <c r="Q377" i="1"/>
  <c r="Q378" i="1" l="1"/>
  <c r="P379" i="1"/>
  <c r="Q379" i="1" l="1"/>
  <c r="P380" i="1"/>
  <c r="Q380" i="1" l="1"/>
  <c r="P381" i="1"/>
  <c r="Q381" i="1" l="1"/>
  <c r="P382" i="1"/>
  <c r="Q382" i="1" l="1"/>
  <c r="P383" i="1"/>
  <c r="Q383" i="1" l="1"/>
  <c r="P384" i="1"/>
  <c r="Q384" i="1" l="1"/>
  <c r="P385" i="1"/>
  <c r="Q385" i="1" l="1"/>
  <c r="P386" i="1"/>
  <c r="Q386" i="1" l="1"/>
  <c r="P387" i="1"/>
  <c r="Q387" i="1" l="1"/>
  <c r="P388" i="1"/>
  <c r="Q388" i="1" l="1"/>
  <c r="P389" i="1"/>
  <c r="Q389" i="1" l="1"/>
  <c r="P390" i="1"/>
  <c r="Q390" i="1" l="1"/>
  <c r="P391" i="1"/>
  <c r="Q391" i="1" l="1"/>
  <c r="P392" i="1"/>
  <c r="Q392" i="1" l="1"/>
  <c r="P393" i="1"/>
  <c r="Q393" i="1" l="1"/>
  <c r="P394" i="1"/>
  <c r="Q394" i="1" l="1"/>
  <c r="P395" i="1"/>
  <c r="Q395" i="1" l="1"/>
  <c r="P396" i="1"/>
  <c r="Q396" i="1" l="1"/>
  <c r="P397" i="1"/>
  <c r="Q397" i="1" l="1"/>
  <c r="P398" i="1"/>
  <c r="Q398" i="1" l="1"/>
  <c r="P399" i="1"/>
  <c r="Q399" i="1" l="1"/>
  <c r="P400" i="1"/>
  <c r="Q400" i="1" l="1"/>
  <c r="P401" i="1"/>
  <c r="Q401" i="1" l="1"/>
  <c r="P402" i="1"/>
  <c r="Q402" i="1" l="1"/>
  <c r="P403" i="1"/>
  <c r="Q403" i="1" l="1"/>
  <c r="P404" i="1"/>
  <c r="Q404" i="1" l="1"/>
  <c r="P405" i="1"/>
  <c r="Q405" i="1" l="1"/>
  <c r="P406" i="1"/>
  <c r="Q406" i="1" l="1"/>
  <c r="P407" i="1"/>
  <c r="Q407" i="1" l="1"/>
  <c r="P408" i="1"/>
  <c r="Q408" i="1" l="1"/>
  <c r="P409" i="1"/>
  <c r="Q409" i="1" l="1"/>
  <c r="P410" i="1"/>
  <c r="Q410" i="1" l="1"/>
  <c r="P411" i="1"/>
  <c r="Q411" i="1" l="1"/>
  <c r="P412" i="1"/>
  <c r="Q412" i="1" l="1"/>
  <c r="P413" i="1"/>
  <c r="Q413" i="1" l="1"/>
  <c r="P414" i="1"/>
  <c r="Q414" i="1" l="1"/>
  <c r="P415" i="1"/>
  <c r="Q415" i="1" l="1"/>
  <c r="P416" i="1"/>
  <c r="Q416" i="1" l="1"/>
  <c r="P417" i="1"/>
  <c r="Q417" i="1" l="1"/>
  <c r="P418" i="1"/>
  <c r="Q418" i="1" l="1"/>
  <c r="P419" i="1"/>
  <c r="Q419" i="1" l="1"/>
  <c r="P420" i="1"/>
  <c r="Q420" i="1" l="1"/>
  <c r="P421" i="1"/>
  <c r="Q421" i="1" l="1"/>
  <c r="P422" i="1"/>
  <c r="Q422" i="1" l="1"/>
  <c r="P423" i="1"/>
  <c r="Q423" i="1" l="1"/>
  <c r="P424" i="1"/>
  <c r="Q424" i="1" l="1"/>
  <c r="P425" i="1"/>
  <c r="P426" i="1" l="1"/>
  <c r="Q425" i="1"/>
  <c r="Q426" i="1" l="1"/>
  <c r="P427" i="1"/>
  <c r="Q427" i="1" l="1"/>
  <c r="P428" i="1"/>
  <c r="Q428" i="1" l="1"/>
  <c r="P429" i="1"/>
  <c r="Q429" i="1" l="1"/>
  <c r="P430" i="1"/>
  <c r="Q430" i="1" l="1"/>
  <c r="P431" i="1"/>
  <c r="Q431" i="1" l="1"/>
  <c r="P432" i="1"/>
  <c r="Q432" i="1" l="1"/>
  <c r="P433" i="1"/>
  <c r="Q433" i="1" l="1"/>
  <c r="P434" i="1"/>
  <c r="Q434" i="1" l="1"/>
  <c r="P435" i="1"/>
  <c r="Q435" i="1" l="1"/>
  <c r="P436" i="1"/>
  <c r="Q436" i="1" l="1"/>
  <c r="P437" i="1"/>
  <c r="Q437" i="1" l="1"/>
  <c r="P438" i="1"/>
  <c r="Q438" i="1" l="1"/>
  <c r="P439" i="1"/>
  <c r="Q439" i="1" l="1"/>
  <c r="P440" i="1"/>
  <c r="Q440" i="1" l="1"/>
  <c r="P441" i="1"/>
  <c r="P442" i="1" l="1"/>
  <c r="Q441" i="1"/>
  <c r="Q442" i="1" l="1"/>
  <c r="P443" i="1"/>
  <c r="Q443" i="1" l="1"/>
  <c r="P444" i="1"/>
  <c r="Q444" i="1" l="1"/>
  <c r="P445" i="1"/>
  <c r="Q445" i="1" l="1"/>
  <c r="P446" i="1"/>
  <c r="Q446" i="1" l="1"/>
  <c r="P447" i="1"/>
  <c r="Q447" i="1" l="1"/>
  <c r="P448" i="1"/>
  <c r="Q448" i="1" l="1"/>
  <c r="P449" i="1"/>
  <c r="Q449" i="1" l="1"/>
  <c r="P450" i="1"/>
  <c r="Q450" i="1" l="1"/>
  <c r="P451" i="1"/>
  <c r="Q451" i="1" l="1"/>
  <c r="P452" i="1"/>
  <c r="Q452" i="1" l="1"/>
  <c r="P453" i="1"/>
  <c r="Q453" i="1" l="1"/>
  <c r="P454" i="1"/>
  <c r="Q454" i="1" l="1"/>
  <c r="P455" i="1"/>
  <c r="Q455" i="1" l="1"/>
  <c r="P456" i="1"/>
  <c r="Q456" i="1" l="1"/>
  <c r="P457" i="1"/>
  <c r="Q457" i="1" l="1"/>
  <c r="P458" i="1"/>
  <c r="Q458" i="1" l="1"/>
  <c r="P459" i="1"/>
  <c r="Q459" i="1" l="1"/>
  <c r="P460" i="1"/>
  <c r="Q460" i="1" l="1"/>
  <c r="P461" i="1"/>
  <c r="Q461" i="1" l="1"/>
  <c r="P462" i="1"/>
  <c r="Q462" i="1" l="1"/>
  <c r="P463" i="1"/>
  <c r="Q463" i="1" l="1"/>
  <c r="P464" i="1"/>
  <c r="Q464" i="1" l="1"/>
  <c r="P465" i="1"/>
  <c r="Q465" i="1" l="1"/>
  <c r="P466" i="1"/>
  <c r="Q466" i="1" l="1"/>
  <c r="P467" i="1"/>
  <c r="Q467" i="1" l="1"/>
  <c r="P468" i="1"/>
  <c r="Q468" i="1" l="1"/>
  <c r="P469" i="1"/>
  <c r="Q469" i="1" l="1"/>
  <c r="P470" i="1"/>
  <c r="P471" i="1" l="1"/>
  <c r="Q470" i="1"/>
  <c r="Q471" i="1" l="1"/>
  <c r="P472" i="1"/>
  <c r="Q472" i="1" l="1"/>
  <c r="P473" i="1"/>
  <c r="Q473" i="1" l="1"/>
  <c r="P474" i="1"/>
  <c r="Q474" i="1" l="1"/>
  <c r="P475" i="1"/>
  <c r="Q475" i="1" l="1"/>
  <c r="P476" i="1"/>
  <c r="Q476" i="1" l="1"/>
  <c r="P477" i="1"/>
  <c r="Q477" i="1" l="1"/>
  <c r="P478" i="1"/>
  <c r="Q478" i="1" l="1"/>
  <c r="P479" i="1"/>
  <c r="Q479" i="1" l="1"/>
  <c r="P480" i="1"/>
  <c r="Q480" i="1" l="1"/>
  <c r="P481" i="1"/>
  <c r="Q481" i="1" l="1"/>
  <c r="P482" i="1"/>
  <c r="Q482" i="1" l="1"/>
  <c r="P483" i="1"/>
  <c r="Q483" i="1" l="1"/>
  <c r="P484" i="1"/>
  <c r="C4" i="2" s="1"/>
  <c r="Q484" i="1" l="1"/>
  <c r="P485" i="1"/>
  <c r="Q485" i="1" l="1"/>
  <c r="P486" i="1"/>
  <c r="Q4" i="2"/>
  <c r="O4" i="2"/>
  <c r="P4" i="2"/>
  <c r="Q486" i="1" l="1"/>
  <c r="P487" i="1"/>
  <c r="Q487" i="1" l="1"/>
  <c r="P488" i="1"/>
  <c r="Q488" i="1" l="1"/>
  <c r="P489" i="1"/>
  <c r="P490" i="1" l="1"/>
  <c r="Q489" i="1"/>
  <c r="Q490" i="1" l="1"/>
  <c r="P491" i="1"/>
  <c r="Q491" i="1" l="1"/>
  <c r="P492" i="1"/>
  <c r="Q492" i="1" l="1"/>
  <c r="P493" i="1"/>
  <c r="Q493" i="1" l="1"/>
  <c r="P494" i="1"/>
  <c r="Q494" i="1" l="1"/>
  <c r="P495" i="1"/>
  <c r="Q495" i="1" l="1"/>
  <c r="P496" i="1"/>
  <c r="Q496" i="1" l="1"/>
  <c r="P497" i="1"/>
  <c r="Q497" i="1" l="1"/>
  <c r="P498" i="1"/>
  <c r="Q498" i="1" l="1"/>
  <c r="P499" i="1"/>
  <c r="Q499" i="1" l="1"/>
  <c r="P500" i="1"/>
  <c r="Q500" i="1" l="1"/>
  <c r="P501" i="1"/>
  <c r="Q501" i="1" l="1"/>
  <c r="P502" i="1"/>
  <c r="Q502" i="1" l="1"/>
  <c r="P503" i="1"/>
  <c r="Q503" i="1" l="1"/>
  <c r="P504" i="1"/>
  <c r="P505" i="1" l="1"/>
  <c r="Q504" i="1"/>
  <c r="P506" i="1" l="1"/>
  <c r="Q505" i="1"/>
  <c r="Q506" i="1" l="1"/>
  <c r="P507" i="1"/>
  <c r="Q507" i="1" l="1"/>
  <c r="P508" i="1"/>
  <c r="Q508" i="1" l="1"/>
  <c r="P509" i="1"/>
  <c r="Q509" i="1" l="1"/>
  <c r="P510" i="1"/>
  <c r="Q510" i="1" l="1"/>
  <c r="P511" i="1"/>
  <c r="Q511" i="1" l="1"/>
  <c r="P512" i="1"/>
  <c r="P513" i="1" l="1"/>
  <c r="Q512" i="1"/>
  <c r="Q513" i="1" l="1"/>
  <c r="P514" i="1"/>
  <c r="Q514" i="1" l="1"/>
  <c r="P515" i="1"/>
  <c r="Q515" i="1" l="1"/>
  <c r="P516" i="1"/>
  <c r="Q516" i="1" l="1"/>
  <c r="P517" i="1"/>
  <c r="Q517" i="1" l="1"/>
  <c r="P518" i="1"/>
  <c r="Q518" i="1" l="1"/>
  <c r="P519" i="1"/>
  <c r="Q519" i="1" l="1"/>
  <c r="P520" i="1"/>
  <c r="Q520" i="1" l="1"/>
  <c r="P521" i="1"/>
  <c r="Q521" i="1" l="1"/>
  <c r="P522" i="1"/>
  <c r="Q522" i="1" l="1"/>
  <c r="P523" i="1"/>
  <c r="Q523" i="1" l="1"/>
  <c r="P524" i="1"/>
  <c r="Q524" i="1" l="1"/>
  <c r="P525" i="1"/>
  <c r="Q525" i="1" l="1"/>
  <c r="P526" i="1"/>
  <c r="Q526" i="1" l="1"/>
  <c r="P527" i="1"/>
  <c r="Q527" i="1" l="1"/>
  <c r="P528" i="1"/>
  <c r="Q528" i="1" l="1"/>
  <c r="P529" i="1"/>
  <c r="Q529" i="1" l="1"/>
  <c r="P530" i="1"/>
  <c r="Q530" i="1" l="1"/>
  <c r="P531" i="1"/>
  <c r="Q531" i="1" l="1"/>
  <c r="P532" i="1"/>
  <c r="Q532" i="1" l="1"/>
  <c r="P533" i="1"/>
  <c r="Q533" i="1" l="1"/>
  <c r="P534" i="1"/>
  <c r="Q534" i="1" l="1"/>
  <c r="P535" i="1"/>
  <c r="P536" i="1" l="1"/>
  <c r="Q535" i="1"/>
  <c r="Q536" i="1" l="1"/>
  <c r="P537" i="1"/>
  <c r="Q537" i="1" l="1"/>
  <c r="P538" i="1"/>
  <c r="Q538" i="1" l="1"/>
  <c r="P539" i="1"/>
  <c r="Q539" i="1" l="1"/>
  <c r="P540" i="1"/>
  <c r="Q540" i="1" l="1"/>
  <c r="P541" i="1"/>
  <c r="Q541" i="1" l="1"/>
  <c r="P542" i="1"/>
  <c r="Q542" i="1" l="1"/>
  <c r="P543" i="1"/>
  <c r="Q543" i="1" l="1"/>
  <c r="P544" i="1"/>
  <c r="Q544" i="1" l="1"/>
  <c r="P545" i="1"/>
  <c r="Q545" i="1" l="1"/>
  <c r="P546" i="1"/>
  <c r="Q546" i="1" l="1"/>
  <c r="P547" i="1"/>
  <c r="Q547" i="1" l="1"/>
  <c r="P548" i="1"/>
  <c r="Q548" i="1" l="1"/>
  <c r="P549" i="1"/>
  <c r="Q549" i="1" l="1"/>
  <c r="P550" i="1"/>
  <c r="Q550" i="1" l="1"/>
  <c r="P551" i="1"/>
  <c r="Q551" i="1" l="1"/>
  <c r="P552" i="1"/>
  <c r="Q552" i="1" l="1"/>
  <c r="P553" i="1"/>
  <c r="Q553" i="1" l="1"/>
  <c r="P554" i="1"/>
  <c r="Q554" i="1" l="1"/>
  <c r="P555" i="1"/>
  <c r="Q555" i="1" l="1"/>
  <c r="P556" i="1"/>
  <c r="Q556" i="1" l="1"/>
  <c r="P557" i="1"/>
  <c r="Q557" i="1" l="1"/>
  <c r="P558" i="1"/>
  <c r="Q558" i="1" l="1"/>
  <c r="P559" i="1"/>
  <c r="Q559" i="1" l="1"/>
  <c r="P560" i="1"/>
  <c r="Q560" i="1" l="1"/>
  <c r="P561" i="1"/>
  <c r="Q561" i="1" l="1"/>
  <c r="P562" i="1"/>
  <c r="Q562" i="1" l="1"/>
  <c r="P563" i="1"/>
  <c r="Q563" i="1" l="1"/>
  <c r="P564" i="1"/>
  <c r="Q564" i="1" l="1"/>
  <c r="P565" i="1"/>
  <c r="Q565" i="1" l="1"/>
  <c r="P566" i="1"/>
  <c r="Q566" i="1" l="1"/>
  <c r="P567" i="1"/>
  <c r="Q567" i="1" l="1"/>
  <c r="P568" i="1"/>
  <c r="Q568" i="1" l="1"/>
  <c r="P569" i="1"/>
  <c r="Q569" i="1" l="1"/>
  <c r="P570" i="1"/>
  <c r="Q570" i="1" l="1"/>
  <c r="P571" i="1"/>
  <c r="Q571" i="1" l="1"/>
  <c r="P572" i="1"/>
  <c r="Q572" i="1" l="1"/>
  <c r="P573" i="1"/>
  <c r="Q573" i="1" l="1"/>
  <c r="P574" i="1"/>
  <c r="Q574" i="1" l="1"/>
  <c r="P575" i="1"/>
  <c r="Q575" i="1" l="1"/>
  <c r="P576" i="1"/>
  <c r="Q576" i="1" l="1"/>
  <c r="P577" i="1"/>
  <c r="Q577" i="1" l="1"/>
  <c r="P578" i="1"/>
  <c r="Q578" i="1" l="1"/>
  <c r="P579" i="1"/>
  <c r="Q579" i="1" l="1"/>
  <c r="P580" i="1"/>
  <c r="Q580" i="1" l="1"/>
  <c r="P581" i="1"/>
  <c r="Q581" i="1" l="1"/>
  <c r="P582" i="1"/>
  <c r="Q582" i="1" l="1"/>
  <c r="P583" i="1"/>
  <c r="Q583" i="1" l="1"/>
  <c r="P584" i="1"/>
  <c r="Q584" i="1" l="1"/>
  <c r="P585" i="1"/>
  <c r="P586" i="1" l="1"/>
  <c r="Q585" i="1"/>
  <c r="Q586" i="1" l="1"/>
  <c r="P587" i="1"/>
  <c r="Q587" i="1" l="1"/>
  <c r="P588" i="1"/>
  <c r="Q588" i="1" l="1"/>
  <c r="P589" i="1"/>
  <c r="Q589" i="1" l="1"/>
  <c r="P590" i="1"/>
  <c r="Q590" i="1" l="1"/>
  <c r="P591" i="1"/>
  <c r="Q591" i="1" l="1"/>
  <c r="P592" i="1"/>
  <c r="Q592" i="1" l="1"/>
  <c r="P593" i="1"/>
  <c r="Q593" i="1" l="1"/>
  <c r="P594" i="1"/>
  <c r="Q594" i="1" l="1"/>
  <c r="P595" i="1"/>
  <c r="Q595" i="1" l="1"/>
  <c r="P596" i="1"/>
  <c r="Q596" i="1" l="1"/>
  <c r="P597" i="1"/>
  <c r="Q597" i="1" l="1"/>
  <c r="P598" i="1"/>
  <c r="Q598" i="1" l="1"/>
  <c r="P599" i="1"/>
  <c r="Q599" i="1" l="1"/>
  <c r="P600" i="1"/>
  <c r="Q600" i="1" l="1"/>
  <c r="P601" i="1"/>
  <c r="Q601" i="1" l="1"/>
  <c r="P602" i="1"/>
  <c r="Q602" i="1" l="1"/>
  <c r="P603" i="1"/>
  <c r="Q603" i="1" l="1"/>
  <c r="P604" i="1"/>
  <c r="Q604" i="1" l="1"/>
  <c r="P605" i="1"/>
  <c r="Q605" i="1" l="1"/>
  <c r="P606" i="1"/>
  <c r="Q606" i="1" l="1"/>
  <c r="P607" i="1"/>
  <c r="Q607" i="1" l="1"/>
  <c r="P608" i="1"/>
  <c r="Q608" i="1" l="1"/>
  <c r="P609" i="1"/>
  <c r="Q609" i="1" l="1"/>
  <c r="P610" i="1"/>
  <c r="Q610" i="1" l="1"/>
  <c r="P611" i="1"/>
  <c r="Q611" i="1" l="1"/>
  <c r="P612" i="1"/>
  <c r="Q612" i="1" l="1"/>
  <c r="P613" i="1"/>
  <c r="Q613" i="1" l="1"/>
  <c r="P614" i="1"/>
  <c r="Q614" i="1" l="1"/>
  <c r="P615" i="1"/>
  <c r="Q615" i="1" l="1"/>
  <c r="P616" i="1"/>
  <c r="Q616" i="1" l="1"/>
  <c r="P617" i="1"/>
  <c r="Q617" i="1" l="1"/>
  <c r="P618" i="1"/>
  <c r="Q618" i="1" l="1"/>
  <c r="P619" i="1"/>
  <c r="Q619" i="1" l="1"/>
  <c r="P620" i="1"/>
  <c r="Q620" i="1" l="1"/>
  <c r="P621" i="1"/>
  <c r="Q621" i="1" l="1"/>
  <c r="P622" i="1"/>
  <c r="Q622" i="1" l="1"/>
  <c r="P623" i="1"/>
  <c r="Q623" i="1" l="1"/>
  <c r="P624" i="1"/>
  <c r="Q624" i="1" l="1"/>
  <c r="P625" i="1"/>
  <c r="Q625" i="1" l="1"/>
  <c r="P626" i="1"/>
  <c r="Q626" i="1" l="1"/>
  <c r="P627" i="1"/>
  <c r="Q627" i="1" l="1"/>
  <c r="P628" i="1"/>
  <c r="Q628" i="1" l="1"/>
  <c r="P629" i="1"/>
  <c r="Q629" i="1" l="1"/>
  <c r="P630" i="1"/>
  <c r="Q630" i="1" l="1"/>
  <c r="P631" i="1"/>
  <c r="Q631" i="1" l="1"/>
  <c r="P632" i="1"/>
  <c r="Q632" i="1" l="1"/>
  <c r="P633" i="1"/>
  <c r="Q633" i="1" l="1"/>
  <c r="P634" i="1"/>
  <c r="Q634" i="1" l="1"/>
  <c r="P635" i="1"/>
  <c r="Q635" i="1" l="1"/>
  <c r="P636" i="1"/>
  <c r="Q636" i="1" l="1"/>
  <c r="P637" i="1"/>
  <c r="Q637" i="1" l="1"/>
  <c r="P638" i="1"/>
  <c r="Q638" i="1" l="1"/>
  <c r="P639" i="1"/>
  <c r="Q639" i="1" l="1"/>
  <c r="P640" i="1"/>
  <c r="Q640" i="1" l="1"/>
  <c r="P641" i="1"/>
  <c r="Q641" i="1" l="1"/>
  <c r="P642" i="1"/>
  <c r="Q642" i="1" l="1"/>
  <c r="P643" i="1"/>
  <c r="Q643" i="1" l="1"/>
  <c r="P644" i="1"/>
  <c r="Q644" i="1" l="1"/>
  <c r="P645" i="1"/>
  <c r="Q645" i="1" l="1"/>
  <c r="P646" i="1"/>
  <c r="Q646" i="1" l="1"/>
  <c r="P647" i="1"/>
  <c r="Q647" i="1" l="1"/>
  <c r="P648" i="1"/>
  <c r="Q648" i="1" l="1"/>
  <c r="P649" i="1"/>
  <c r="Q649" i="1" l="1"/>
  <c r="P650" i="1"/>
  <c r="Q650" i="1" l="1"/>
  <c r="P651" i="1"/>
  <c r="Q651" i="1" l="1"/>
  <c r="P652" i="1"/>
  <c r="Q652" i="1" l="1"/>
  <c r="P653" i="1"/>
  <c r="Q653" i="1" l="1"/>
  <c r="P654" i="1"/>
  <c r="Q654" i="1" l="1"/>
  <c r="P655" i="1"/>
  <c r="Q655" i="1" l="1"/>
  <c r="P656" i="1"/>
  <c r="Q656" i="1" l="1"/>
  <c r="P657" i="1"/>
  <c r="Q657" i="1" l="1"/>
  <c r="P658" i="1"/>
  <c r="Q658" i="1" l="1"/>
  <c r="P659" i="1"/>
  <c r="Q659" i="1" l="1"/>
  <c r="P660" i="1"/>
  <c r="Q660" i="1" l="1"/>
  <c r="P661" i="1"/>
  <c r="Q661" i="1" l="1"/>
  <c r="P662" i="1"/>
  <c r="Q662" i="1" l="1"/>
  <c r="P663" i="1"/>
  <c r="Q663" i="1" l="1"/>
  <c r="P664" i="1"/>
  <c r="Q664" i="1" l="1"/>
  <c r="P665" i="1"/>
  <c r="Q665" i="1" l="1"/>
  <c r="P666" i="1"/>
  <c r="Q666" i="1" l="1"/>
  <c r="P667" i="1"/>
  <c r="Q667" i="1" l="1"/>
  <c r="P668" i="1"/>
  <c r="Q668" i="1" l="1"/>
  <c r="P669" i="1"/>
  <c r="Q669" i="1" l="1"/>
  <c r="P670" i="1"/>
  <c r="Q670" i="1" l="1"/>
  <c r="P671" i="1"/>
  <c r="Q671" i="1" l="1"/>
  <c r="P672" i="1"/>
  <c r="Q672" i="1" l="1"/>
  <c r="P673" i="1"/>
  <c r="Q673" i="1" l="1"/>
  <c r="P674" i="1"/>
  <c r="Q674" i="1" l="1"/>
  <c r="P675" i="1"/>
  <c r="Q675" i="1" l="1"/>
  <c r="P676" i="1"/>
  <c r="Q676" i="1" l="1"/>
  <c r="P677" i="1"/>
  <c r="Q677" i="1" l="1"/>
  <c r="P678" i="1"/>
  <c r="Q678" i="1" l="1"/>
  <c r="P679" i="1"/>
  <c r="Q679" i="1" l="1"/>
  <c r="P680" i="1"/>
  <c r="Q680" i="1" l="1"/>
  <c r="P681" i="1"/>
  <c r="Q681" i="1" l="1"/>
  <c r="P682" i="1"/>
  <c r="Q682" i="1" l="1"/>
  <c r="P683" i="1"/>
  <c r="Q683" i="1" l="1"/>
  <c r="P684" i="1"/>
  <c r="Q684" i="1" l="1"/>
  <c r="P685" i="1"/>
  <c r="Q685" i="1" l="1"/>
  <c r="P686" i="1"/>
  <c r="Q686" i="1" l="1"/>
  <c r="P687" i="1"/>
  <c r="Q687" i="1" l="1"/>
  <c r="P688" i="1"/>
  <c r="Q688" i="1" l="1"/>
  <c r="P689" i="1"/>
  <c r="Q689" i="1" l="1"/>
  <c r="P690" i="1"/>
  <c r="Q690" i="1" l="1"/>
  <c r="P691" i="1"/>
  <c r="Q691" i="1" l="1"/>
  <c r="P692" i="1"/>
  <c r="Q692" i="1" l="1"/>
  <c r="P693" i="1"/>
  <c r="Q693" i="1" l="1"/>
  <c r="P694" i="1"/>
  <c r="Q694" i="1" l="1"/>
  <c r="P695" i="1"/>
  <c r="Q695" i="1" l="1"/>
  <c r="P696" i="1"/>
  <c r="Q696" i="1" l="1"/>
  <c r="P697" i="1"/>
  <c r="Q697" i="1" l="1"/>
  <c r="P698" i="1"/>
  <c r="Q698" i="1" l="1"/>
  <c r="P699" i="1"/>
  <c r="Q699" i="1" l="1"/>
  <c r="P700" i="1"/>
  <c r="Q700" i="1" l="1"/>
  <c r="P701" i="1"/>
  <c r="Q701" i="1" l="1"/>
  <c r="P702" i="1"/>
  <c r="Q702" i="1" l="1"/>
  <c r="P703" i="1"/>
  <c r="Q703" i="1" l="1"/>
  <c r="P704" i="1"/>
  <c r="Q704" i="1" l="1"/>
  <c r="P705" i="1"/>
  <c r="Q705" i="1" l="1"/>
  <c r="P706" i="1"/>
  <c r="Q706" i="1" l="1"/>
  <c r="P707" i="1"/>
  <c r="Q707" i="1" l="1"/>
  <c r="P708" i="1"/>
  <c r="Q708" i="1" l="1"/>
  <c r="P709" i="1"/>
  <c r="Q709" i="1" l="1"/>
  <c r="P710" i="1"/>
  <c r="Q710" i="1" l="1"/>
  <c r="P711" i="1"/>
  <c r="Q711" i="1" l="1"/>
  <c r="P712" i="1"/>
  <c r="Q712" i="1" l="1"/>
  <c r="P713" i="1"/>
  <c r="Q713" i="1" l="1"/>
  <c r="P714" i="1"/>
  <c r="Q714" i="1" l="1"/>
  <c r="P715" i="1"/>
  <c r="Q715" i="1" l="1"/>
  <c r="P716" i="1"/>
  <c r="Q716" i="1" l="1"/>
  <c r="P717" i="1"/>
  <c r="Q717" i="1" l="1"/>
  <c r="P718" i="1"/>
  <c r="Q718" i="1" l="1"/>
  <c r="P719" i="1"/>
  <c r="Q719" i="1" l="1"/>
  <c r="P720" i="1"/>
  <c r="Q720" i="1" l="1"/>
  <c r="P721" i="1"/>
  <c r="Q721" i="1" l="1"/>
  <c r="P722" i="1"/>
  <c r="Q722" i="1" l="1"/>
  <c r="P723" i="1"/>
  <c r="Q723" i="1" l="1"/>
  <c r="P724" i="1"/>
  <c r="Q724" i="1" l="1"/>
  <c r="P725" i="1"/>
  <c r="Q725" i="1" l="1"/>
  <c r="P726" i="1"/>
  <c r="C5" i="2" s="1"/>
  <c r="Q726" i="1" l="1"/>
  <c r="P727" i="1"/>
  <c r="Q727" i="1" l="1"/>
  <c r="P728" i="1"/>
  <c r="O5" i="2"/>
  <c r="P5" i="2"/>
  <c r="Q5" i="2"/>
  <c r="Q728" i="1" l="1"/>
  <c r="P729" i="1"/>
  <c r="Q729" i="1" l="1"/>
  <c r="P730" i="1"/>
  <c r="P731" i="1" l="1"/>
  <c r="Q730" i="1"/>
  <c r="Q731" i="1" l="1"/>
  <c r="P732" i="1"/>
  <c r="Q732" i="1" l="1"/>
  <c r="P733" i="1"/>
  <c r="Q733" i="1" l="1"/>
  <c r="P734" i="1"/>
  <c r="Q734" i="1" l="1"/>
  <c r="P735" i="1"/>
  <c r="Q735" i="1" l="1"/>
  <c r="P736" i="1"/>
  <c r="Q736" i="1" l="1"/>
  <c r="P737" i="1"/>
  <c r="Q737" i="1" l="1"/>
  <c r="P738" i="1"/>
  <c r="Q738" i="1" l="1"/>
  <c r="P739" i="1"/>
  <c r="Q739" i="1" l="1"/>
  <c r="P740" i="1"/>
  <c r="Q740" i="1" l="1"/>
  <c r="P741" i="1"/>
  <c r="Q741" i="1" l="1"/>
  <c r="P742" i="1"/>
  <c r="Q742" i="1" l="1"/>
  <c r="P743" i="1"/>
  <c r="Q743" i="1" l="1"/>
  <c r="P744" i="1"/>
  <c r="Q744" i="1" l="1"/>
  <c r="P745" i="1"/>
  <c r="Q745" i="1" l="1"/>
  <c r="P746" i="1"/>
  <c r="Q746" i="1" l="1"/>
  <c r="P747" i="1"/>
  <c r="Q747" i="1" l="1"/>
  <c r="P748" i="1"/>
  <c r="Q748" i="1" l="1"/>
  <c r="P749" i="1"/>
  <c r="Q749" i="1" l="1"/>
  <c r="P750" i="1"/>
  <c r="Q750" i="1" l="1"/>
  <c r="P751" i="1"/>
  <c r="Q751" i="1" l="1"/>
  <c r="P752" i="1"/>
  <c r="Q752" i="1" l="1"/>
  <c r="P753" i="1"/>
  <c r="Q753" i="1" l="1"/>
  <c r="P754" i="1"/>
  <c r="Q754" i="1" l="1"/>
  <c r="P755" i="1"/>
  <c r="Q755" i="1" l="1"/>
  <c r="P756" i="1"/>
  <c r="Q756" i="1" l="1"/>
  <c r="P757" i="1"/>
  <c r="Q757" i="1" l="1"/>
  <c r="P758" i="1"/>
  <c r="Q758" i="1" l="1"/>
  <c r="P759" i="1"/>
  <c r="Q759" i="1" l="1"/>
  <c r="P760" i="1"/>
  <c r="P761" i="1" l="1"/>
  <c r="Q760" i="1"/>
  <c r="Q761" i="1" l="1"/>
  <c r="P762" i="1"/>
  <c r="Q762" i="1" l="1"/>
  <c r="P763" i="1"/>
  <c r="Q763" i="1" l="1"/>
  <c r="P764" i="1"/>
  <c r="Q764" i="1" l="1"/>
  <c r="P765" i="1"/>
  <c r="Q765" i="1" l="1"/>
  <c r="P766" i="1"/>
  <c r="Q766" i="1" l="1"/>
  <c r="P767" i="1"/>
  <c r="Q767" i="1" l="1"/>
  <c r="P768" i="1"/>
  <c r="P769" i="1" l="1"/>
  <c r="Q768" i="1"/>
  <c r="Q769" i="1" l="1"/>
  <c r="P770" i="1"/>
  <c r="Q770" i="1" l="1"/>
  <c r="P771" i="1"/>
  <c r="Q771" i="1" l="1"/>
  <c r="P772" i="1"/>
  <c r="Q772" i="1" l="1"/>
  <c r="P773" i="1"/>
  <c r="Q773" i="1" l="1"/>
  <c r="P774" i="1"/>
  <c r="Q774" i="1" l="1"/>
  <c r="P775" i="1"/>
  <c r="Q775" i="1" l="1"/>
  <c r="P776" i="1"/>
  <c r="Q776" i="1" l="1"/>
  <c r="P777" i="1"/>
  <c r="Q777" i="1" l="1"/>
  <c r="P778" i="1"/>
  <c r="Q778" i="1" l="1"/>
  <c r="P779" i="1"/>
  <c r="Q779" i="1" l="1"/>
  <c r="P780" i="1"/>
  <c r="Q780" i="1" l="1"/>
  <c r="P781" i="1"/>
  <c r="Q781" i="1" l="1"/>
  <c r="P782" i="1"/>
  <c r="Q782" i="1" l="1"/>
  <c r="P783" i="1"/>
  <c r="Q783" i="1" l="1"/>
  <c r="P784" i="1"/>
  <c r="Q784" i="1" l="1"/>
  <c r="P785" i="1"/>
  <c r="Q785" i="1" l="1"/>
  <c r="P786" i="1"/>
  <c r="Q786" i="1" l="1"/>
  <c r="P787" i="1"/>
  <c r="Q787" i="1" l="1"/>
  <c r="P788" i="1"/>
  <c r="Q788" i="1" l="1"/>
  <c r="P789" i="1"/>
  <c r="Q789" i="1" l="1"/>
  <c r="P790" i="1"/>
  <c r="Q790" i="1" l="1"/>
  <c r="P791" i="1"/>
  <c r="P792" i="1" l="1"/>
  <c r="Q791" i="1"/>
  <c r="Q792" i="1" l="1"/>
  <c r="P793" i="1"/>
  <c r="Q793" i="1" l="1"/>
  <c r="P794" i="1"/>
  <c r="Q794" i="1" l="1"/>
  <c r="P795" i="1"/>
  <c r="Q795" i="1" l="1"/>
  <c r="P796" i="1"/>
  <c r="Q796" i="1" l="1"/>
  <c r="P797" i="1"/>
  <c r="Q797" i="1" l="1"/>
  <c r="P798" i="1"/>
  <c r="Q798" i="1" l="1"/>
  <c r="P799" i="1"/>
  <c r="Q799" i="1" l="1"/>
  <c r="P800" i="1"/>
  <c r="Q800" i="1" l="1"/>
  <c r="P801" i="1"/>
  <c r="Q801" i="1" l="1"/>
  <c r="P802" i="1"/>
  <c r="Q802" i="1" l="1"/>
  <c r="P803" i="1"/>
  <c r="Q803" i="1" l="1"/>
  <c r="P804" i="1"/>
  <c r="Q804" i="1" l="1"/>
  <c r="P805" i="1"/>
  <c r="Q805" i="1" l="1"/>
  <c r="P806" i="1"/>
  <c r="Q806" i="1" l="1"/>
  <c r="P807" i="1"/>
  <c r="Q807" i="1" l="1"/>
  <c r="P808" i="1"/>
  <c r="Q808" i="1" l="1"/>
  <c r="P809" i="1"/>
  <c r="Q809" i="1" l="1"/>
  <c r="P810" i="1"/>
  <c r="Q810" i="1" l="1"/>
  <c r="P811" i="1"/>
  <c r="Q811" i="1" l="1"/>
  <c r="P812" i="1"/>
  <c r="Q812" i="1" l="1"/>
  <c r="P813" i="1"/>
  <c r="Q813" i="1" l="1"/>
  <c r="P814" i="1"/>
  <c r="Q814" i="1" l="1"/>
  <c r="P815" i="1"/>
  <c r="Q815" i="1" l="1"/>
  <c r="P816" i="1"/>
  <c r="Q816" i="1" l="1"/>
  <c r="P817" i="1"/>
  <c r="Q817" i="1" l="1"/>
  <c r="P818" i="1"/>
  <c r="Q818" i="1" l="1"/>
  <c r="P819" i="1"/>
  <c r="Q819" i="1" l="1"/>
  <c r="P820" i="1"/>
  <c r="Q820" i="1" l="1"/>
  <c r="P821" i="1"/>
  <c r="Q821" i="1" l="1"/>
  <c r="P822" i="1"/>
  <c r="Q822" i="1" l="1"/>
  <c r="P823" i="1"/>
  <c r="Q823" i="1" l="1"/>
  <c r="P824" i="1"/>
  <c r="Q824" i="1" l="1"/>
  <c r="P825" i="1"/>
  <c r="Q825" i="1" l="1"/>
  <c r="P826" i="1"/>
  <c r="Q826" i="1" l="1"/>
  <c r="P827" i="1"/>
  <c r="Q827" i="1" l="1"/>
  <c r="P828" i="1"/>
  <c r="Q828" i="1" l="1"/>
  <c r="P829" i="1"/>
  <c r="Q829" i="1" l="1"/>
  <c r="P830" i="1"/>
  <c r="Q830" i="1" l="1"/>
  <c r="P831" i="1"/>
  <c r="Q831" i="1" l="1"/>
  <c r="P832" i="1"/>
  <c r="Q832" i="1" l="1"/>
  <c r="P833" i="1"/>
  <c r="Q833" i="1" l="1"/>
  <c r="P834" i="1"/>
  <c r="Q834" i="1" l="1"/>
  <c r="P835" i="1"/>
  <c r="Q835" i="1" l="1"/>
  <c r="P836" i="1"/>
  <c r="Q836" i="1" l="1"/>
  <c r="P837" i="1"/>
  <c r="Q837" i="1" l="1"/>
  <c r="P838" i="1"/>
  <c r="Q838" i="1" l="1"/>
  <c r="P839" i="1"/>
  <c r="Q839" i="1" l="1"/>
  <c r="P840" i="1"/>
  <c r="Q840" i="1" l="1"/>
  <c r="P841" i="1"/>
  <c r="Q841" i="1" l="1"/>
  <c r="P842" i="1"/>
  <c r="Q842" i="1" l="1"/>
  <c r="P843" i="1"/>
  <c r="Q843" i="1" l="1"/>
  <c r="P844" i="1"/>
  <c r="Q844" i="1" l="1"/>
  <c r="P845" i="1"/>
  <c r="Q845" i="1" l="1"/>
  <c r="P846" i="1"/>
  <c r="Q846" i="1" l="1"/>
  <c r="P847" i="1"/>
  <c r="Q847" i="1" l="1"/>
  <c r="P848" i="1"/>
  <c r="Q848" i="1" l="1"/>
  <c r="P849" i="1"/>
  <c r="Q849" i="1" l="1"/>
  <c r="P850" i="1"/>
  <c r="Q850" i="1" l="1"/>
  <c r="P851" i="1"/>
  <c r="Q851" i="1" l="1"/>
  <c r="P852" i="1"/>
  <c r="Q852" i="1" l="1"/>
  <c r="P853" i="1"/>
  <c r="Q853" i="1" l="1"/>
  <c r="P854" i="1"/>
  <c r="Q854" i="1" l="1"/>
  <c r="P855" i="1"/>
  <c r="Q855" i="1" l="1"/>
  <c r="P856" i="1"/>
  <c r="Q856" i="1" l="1"/>
  <c r="P857" i="1"/>
  <c r="P858" i="1" l="1"/>
  <c r="Q857" i="1"/>
  <c r="P859" i="1" l="1"/>
  <c r="Q858" i="1"/>
  <c r="Q859" i="1" l="1"/>
  <c r="P860" i="1"/>
  <c r="Q860" i="1" l="1"/>
  <c r="P861" i="1"/>
  <c r="Q861" i="1" l="1"/>
  <c r="P862" i="1"/>
  <c r="Q862" i="1" l="1"/>
  <c r="P863" i="1"/>
  <c r="Q863" i="1" l="1"/>
  <c r="P864" i="1"/>
  <c r="Q864" i="1" l="1"/>
  <c r="P865" i="1"/>
  <c r="Q865" i="1" l="1"/>
  <c r="P866" i="1"/>
  <c r="Q866" i="1" l="1"/>
  <c r="P867" i="1"/>
  <c r="Q867" i="1" l="1"/>
  <c r="P868" i="1"/>
  <c r="Q868" i="1" l="1"/>
  <c r="P869" i="1"/>
  <c r="Q869" i="1" l="1"/>
  <c r="P870" i="1"/>
  <c r="Q870" i="1" l="1"/>
  <c r="P871" i="1"/>
  <c r="Q871" i="1" l="1"/>
  <c r="P872" i="1"/>
  <c r="P873" i="1" l="1"/>
  <c r="Q872" i="1"/>
  <c r="P874" i="1" l="1"/>
  <c r="Q873" i="1"/>
  <c r="P875" i="1" l="1"/>
  <c r="Q874" i="1"/>
  <c r="Q875" i="1" l="1"/>
  <c r="P876" i="1"/>
  <c r="Q876" i="1" l="1"/>
  <c r="P877" i="1"/>
  <c r="Q877" i="1" l="1"/>
  <c r="P878" i="1"/>
  <c r="Q878" i="1" l="1"/>
  <c r="P879" i="1"/>
  <c r="Q879" i="1" l="1"/>
  <c r="P880" i="1"/>
  <c r="Q880" i="1" l="1"/>
  <c r="P881" i="1"/>
  <c r="Q881" i="1" l="1"/>
  <c r="P882" i="1"/>
  <c r="Q882" i="1" l="1"/>
  <c r="P883" i="1"/>
  <c r="Q883" i="1" l="1"/>
  <c r="P884" i="1"/>
  <c r="Q884" i="1" l="1"/>
  <c r="P885" i="1"/>
  <c r="Q885" i="1" l="1"/>
  <c r="P886" i="1"/>
  <c r="Q886" i="1" l="1"/>
  <c r="P887" i="1"/>
  <c r="Q887" i="1" l="1"/>
  <c r="P888" i="1"/>
  <c r="Q888" i="1" l="1"/>
  <c r="P889" i="1"/>
  <c r="P890" i="1" l="1"/>
  <c r="Q889" i="1"/>
  <c r="Q890" i="1" l="1"/>
  <c r="P891" i="1"/>
  <c r="Q891" i="1" l="1"/>
  <c r="P892" i="1"/>
  <c r="Q892" i="1" l="1"/>
  <c r="P893" i="1"/>
  <c r="Q893" i="1" l="1"/>
  <c r="P894" i="1"/>
  <c r="Q894" i="1" l="1"/>
  <c r="P895" i="1"/>
  <c r="Q895" i="1" l="1"/>
  <c r="P896" i="1"/>
  <c r="P897" i="1" l="1"/>
  <c r="Q896" i="1"/>
  <c r="Q897" i="1" l="1"/>
  <c r="P898" i="1"/>
  <c r="Q898" i="1" l="1"/>
  <c r="P899" i="1"/>
  <c r="Q899" i="1" l="1"/>
  <c r="P900" i="1"/>
  <c r="Q900" i="1" l="1"/>
  <c r="P901" i="1"/>
  <c r="Q901" i="1" l="1"/>
  <c r="P902" i="1"/>
  <c r="Q902" i="1" l="1"/>
  <c r="P903" i="1"/>
  <c r="Q903" i="1" l="1"/>
  <c r="P904" i="1"/>
  <c r="Q904" i="1" l="1"/>
  <c r="P905" i="1"/>
  <c r="Q905" i="1" l="1"/>
  <c r="P906" i="1"/>
  <c r="Q906" i="1" l="1"/>
  <c r="P907" i="1"/>
  <c r="Q907" i="1" l="1"/>
  <c r="P908" i="1"/>
  <c r="Q908" i="1" l="1"/>
  <c r="P909" i="1"/>
  <c r="Q909" i="1" l="1"/>
  <c r="P910" i="1"/>
  <c r="Q910" i="1" l="1"/>
  <c r="P911" i="1"/>
  <c r="Q911" i="1" l="1"/>
  <c r="P912" i="1"/>
  <c r="Q912" i="1" l="1"/>
  <c r="P913" i="1"/>
  <c r="Q913" i="1" l="1"/>
  <c r="P914" i="1"/>
  <c r="Q914" i="1" l="1"/>
  <c r="P915" i="1"/>
  <c r="Q915" i="1" l="1"/>
  <c r="P916" i="1"/>
  <c r="P917" i="1" l="1"/>
  <c r="Q916" i="1"/>
  <c r="Q917" i="1" l="1"/>
  <c r="P918" i="1"/>
  <c r="Q918" i="1" l="1"/>
  <c r="P919" i="1"/>
  <c r="P920" i="1" l="1"/>
  <c r="Q919" i="1"/>
  <c r="Q920" i="1" l="1"/>
  <c r="P921" i="1"/>
  <c r="P922" i="1" l="1"/>
  <c r="Q921" i="1"/>
  <c r="P923" i="1" l="1"/>
  <c r="Q922" i="1"/>
  <c r="Q923" i="1" l="1"/>
  <c r="P924" i="1"/>
  <c r="Q924" i="1" l="1"/>
  <c r="P925" i="1"/>
  <c r="Q925" i="1" l="1"/>
  <c r="P926" i="1"/>
  <c r="Q926" i="1" l="1"/>
  <c r="P927" i="1"/>
  <c r="Q927" i="1" l="1"/>
  <c r="P928" i="1"/>
  <c r="Q928" i="1" l="1"/>
  <c r="P929" i="1"/>
  <c r="Q929" i="1" l="1"/>
  <c r="P930" i="1"/>
  <c r="Q930" i="1" l="1"/>
  <c r="P931" i="1"/>
  <c r="Q931" i="1" l="1"/>
  <c r="P932" i="1"/>
  <c r="Q932" i="1" l="1"/>
  <c r="P933" i="1"/>
  <c r="Q933" i="1" l="1"/>
  <c r="P934" i="1"/>
  <c r="Q934" i="1" l="1"/>
  <c r="P935" i="1"/>
  <c r="Q935" i="1" l="1"/>
  <c r="P936" i="1"/>
  <c r="Q936" i="1" l="1"/>
  <c r="P937" i="1"/>
  <c r="P938" i="1" l="1"/>
  <c r="Q937" i="1"/>
  <c r="P939" i="1" l="1"/>
  <c r="Q938" i="1"/>
  <c r="Q939" i="1" l="1"/>
  <c r="P940" i="1"/>
  <c r="Q940" i="1" l="1"/>
  <c r="P941" i="1"/>
  <c r="Q941" i="1" l="1"/>
  <c r="P942" i="1"/>
  <c r="Q942" i="1" l="1"/>
  <c r="P943" i="1"/>
  <c r="Q943" i="1" l="1"/>
  <c r="P944" i="1"/>
  <c r="Q944" i="1" l="1"/>
  <c r="P945" i="1"/>
  <c r="Q945" i="1" l="1"/>
  <c r="P946" i="1"/>
  <c r="Q946" i="1" l="1"/>
  <c r="P947" i="1"/>
  <c r="Q947" i="1" l="1"/>
  <c r="P948" i="1"/>
  <c r="Q948" i="1" l="1"/>
  <c r="P949" i="1"/>
  <c r="Q949" i="1" l="1"/>
  <c r="P950" i="1"/>
  <c r="Q950" i="1" l="1"/>
  <c r="P951" i="1"/>
  <c r="Q951" i="1" l="1"/>
  <c r="P952" i="1"/>
  <c r="Q952" i="1" l="1"/>
  <c r="P953" i="1"/>
  <c r="P954" i="1" l="1"/>
  <c r="Q953" i="1"/>
  <c r="Q954" i="1" l="1"/>
  <c r="P955" i="1"/>
  <c r="Q955" i="1" l="1"/>
  <c r="P956" i="1"/>
  <c r="Q956" i="1" l="1"/>
  <c r="P957" i="1"/>
  <c r="Q957" i="1" l="1"/>
  <c r="P958" i="1"/>
  <c r="Q958" i="1" l="1"/>
  <c r="P959" i="1"/>
  <c r="Q959" i="1" l="1"/>
  <c r="P960" i="1"/>
  <c r="Q960" i="1" l="1"/>
  <c r="P961" i="1"/>
  <c r="Q961" i="1" l="1"/>
  <c r="P962" i="1"/>
  <c r="Q962" i="1" l="1"/>
  <c r="P963" i="1"/>
  <c r="Q963" i="1" l="1"/>
  <c r="P964" i="1"/>
  <c r="Q964" i="1" l="1"/>
  <c r="P965" i="1"/>
  <c r="Q965" i="1" l="1"/>
  <c r="P966" i="1"/>
  <c r="Q966" i="1" l="1"/>
  <c r="P967" i="1"/>
  <c r="Q967" i="1" l="1"/>
  <c r="P968" i="1"/>
  <c r="Q968" i="1" l="1"/>
  <c r="P969" i="1"/>
  <c r="Q969" i="1" l="1"/>
  <c r="P970" i="1"/>
  <c r="Q970" i="1" l="1"/>
  <c r="P971" i="1"/>
  <c r="Q971" i="1" l="1"/>
  <c r="P972" i="1"/>
  <c r="C6" i="2" s="1"/>
  <c r="Q972" i="1" l="1"/>
  <c r="P973" i="1"/>
  <c r="Q973" i="1" l="1"/>
  <c r="P974" i="1"/>
  <c r="O6" i="2"/>
  <c r="Q6" i="2"/>
  <c r="P6" i="2"/>
  <c r="Q974" i="1" l="1"/>
  <c r="P975" i="1"/>
  <c r="Q975" i="1" l="1"/>
  <c r="P976" i="1"/>
  <c r="Q976" i="1" l="1"/>
  <c r="P977" i="1"/>
  <c r="Q977" i="1" l="1"/>
  <c r="P978" i="1"/>
  <c r="Q978" i="1" l="1"/>
  <c r="P979" i="1"/>
  <c r="Q979" i="1" l="1"/>
  <c r="P980" i="1"/>
  <c r="Q980" i="1" l="1"/>
  <c r="P981" i="1"/>
  <c r="Q981" i="1" l="1"/>
  <c r="P982" i="1"/>
  <c r="Q982" i="1" l="1"/>
  <c r="P983" i="1"/>
  <c r="P984" i="1" l="1"/>
  <c r="Q983" i="1"/>
  <c r="Q984" i="1" l="1"/>
  <c r="P985" i="1"/>
  <c r="P986" i="1" l="1"/>
  <c r="Q985" i="1"/>
  <c r="P987" i="1" l="1"/>
  <c r="Q986" i="1"/>
  <c r="Q987" i="1" l="1"/>
  <c r="P988" i="1"/>
  <c r="Q988" i="1" l="1"/>
  <c r="P989" i="1"/>
  <c r="Q989" i="1" l="1"/>
  <c r="P990" i="1"/>
  <c r="Q990" i="1" l="1"/>
  <c r="P991" i="1"/>
  <c r="Q991" i="1" l="1"/>
  <c r="P992" i="1"/>
  <c r="Q992" i="1" l="1"/>
  <c r="P993" i="1"/>
  <c r="Q993" i="1" l="1"/>
  <c r="P994" i="1"/>
  <c r="Q994" i="1" l="1"/>
  <c r="P995" i="1"/>
  <c r="Q995" i="1" l="1"/>
  <c r="P996" i="1"/>
  <c r="Q996" i="1" l="1"/>
  <c r="P997" i="1"/>
  <c r="Q997" i="1" l="1"/>
  <c r="P998" i="1"/>
  <c r="Q998" i="1" l="1"/>
  <c r="P999" i="1"/>
  <c r="Q999" i="1" l="1"/>
  <c r="P1000" i="1"/>
  <c r="Q1000" i="1" l="1"/>
  <c r="P1001" i="1"/>
  <c r="P1002" i="1" l="1"/>
  <c r="Q1001" i="1"/>
  <c r="P1003" i="1" l="1"/>
  <c r="Q1002" i="1"/>
  <c r="Q1003" i="1" l="1"/>
  <c r="P1004" i="1"/>
  <c r="Q1004" i="1" l="1"/>
  <c r="P1005" i="1"/>
  <c r="Q1005" i="1" l="1"/>
  <c r="P1006" i="1"/>
  <c r="Q1006" i="1" l="1"/>
  <c r="P1007" i="1"/>
  <c r="Q1007" i="1" l="1"/>
  <c r="P1008" i="1"/>
  <c r="Q1008" i="1" l="1"/>
  <c r="P1009" i="1"/>
  <c r="Q1009" i="1" l="1"/>
  <c r="P1010" i="1"/>
  <c r="Q1010" i="1" l="1"/>
  <c r="P1011" i="1"/>
  <c r="Q1011" i="1" l="1"/>
  <c r="P1012" i="1"/>
  <c r="Q1012" i="1" l="1"/>
  <c r="P1013" i="1"/>
  <c r="Q1013" i="1" l="1"/>
  <c r="P1014" i="1"/>
  <c r="Q1014" i="1" l="1"/>
  <c r="P1015" i="1"/>
  <c r="Q1015" i="1" l="1"/>
  <c r="P1016" i="1"/>
  <c r="Q1016" i="1" l="1"/>
  <c r="P1017" i="1"/>
  <c r="P1018" i="1" l="1"/>
  <c r="Q1017" i="1"/>
  <c r="Q1018" i="1" l="1"/>
  <c r="P1019" i="1"/>
  <c r="Q1019" i="1" l="1"/>
  <c r="P1020" i="1"/>
  <c r="Q1020" i="1" l="1"/>
  <c r="P1021" i="1"/>
  <c r="Q1021" i="1" l="1"/>
  <c r="P1022" i="1"/>
  <c r="Q1022" i="1" l="1"/>
  <c r="P1023" i="1"/>
  <c r="Q1023" i="1" l="1"/>
  <c r="P1024" i="1"/>
  <c r="P1025" i="1" l="1"/>
  <c r="Q1024" i="1"/>
  <c r="Q1025" i="1" l="1"/>
  <c r="P1026" i="1"/>
  <c r="Q1026" i="1" l="1"/>
  <c r="P1027" i="1"/>
  <c r="Q1027" i="1" l="1"/>
  <c r="P1028" i="1"/>
  <c r="Q1028" i="1" l="1"/>
  <c r="P1029" i="1"/>
  <c r="Q1029" i="1" l="1"/>
  <c r="P1030" i="1"/>
  <c r="Q1030" i="1" l="1"/>
  <c r="P1031" i="1"/>
  <c r="Q1031" i="1" l="1"/>
  <c r="P1032" i="1"/>
  <c r="Q1032" i="1" l="1"/>
  <c r="P1033" i="1"/>
  <c r="Q1033" i="1" l="1"/>
  <c r="P1034" i="1"/>
  <c r="Q1034" i="1" l="1"/>
  <c r="P1035" i="1"/>
  <c r="Q1035" i="1" l="1"/>
  <c r="P1036" i="1"/>
  <c r="P1037" i="1" l="1"/>
  <c r="Q1036" i="1"/>
  <c r="Q1037" i="1" l="1"/>
  <c r="P1038" i="1"/>
  <c r="Q1038" i="1" l="1"/>
  <c r="P1039" i="1"/>
  <c r="Q1039" i="1" l="1"/>
  <c r="P1040" i="1"/>
  <c r="Q1040" i="1" l="1"/>
  <c r="P1041" i="1"/>
  <c r="Q1041" i="1" l="1"/>
  <c r="P1042" i="1"/>
  <c r="Q1042" i="1" l="1"/>
  <c r="P1043" i="1"/>
  <c r="Q1043" i="1" l="1"/>
  <c r="P1044" i="1"/>
  <c r="Q1044" i="1" l="1"/>
  <c r="P1045" i="1"/>
  <c r="Q1045" i="1" l="1"/>
  <c r="P1046" i="1"/>
  <c r="Q1046" i="1" l="1"/>
  <c r="P1047" i="1"/>
  <c r="P1048" i="1" l="1"/>
  <c r="Q1047" i="1"/>
  <c r="Q1048" i="1" l="1"/>
  <c r="P1049" i="1"/>
  <c r="P1050" i="1" l="1"/>
  <c r="Q1049" i="1"/>
  <c r="P1051" i="1" l="1"/>
  <c r="Q1050" i="1"/>
  <c r="Q1051" i="1" l="1"/>
  <c r="P1052" i="1"/>
  <c r="Q1052" i="1" l="1"/>
  <c r="P1053" i="1"/>
  <c r="Q1053" i="1" l="1"/>
  <c r="P1054" i="1"/>
  <c r="Q1054" i="1" l="1"/>
  <c r="P1055" i="1"/>
  <c r="Q1055" i="1" l="1"/>
  <c r="P1056" i="1"/>
  <c r="Q1056" i="1" l="1"/>
  <c r="P1057" i="1"/>
  <c r="Q1057" i="1" l="1"/>
  <c r="P1058" i="1"/>
  <c r="Q1058" i="1" l="1"/>
  <c r="P1059" i="1"/>
  <c r="Q1059" i="1" l="1"/>
  <c r="P1060" i="1"/>
  <c r="Q1060" i="1" l="1"/>
  <c r="P1061" i="1"/>
  <c r="Q1061" i="1" l="1"/>
  <c r="P1062" i="1"/>
  <c r="Q1062" i="1" l="1"/>
  <c r="P1063" i="1"/>
  <c r="Q1063" i="1" l="1"/>
  <c r="P1064" i="1"/>
  <c r="Q1064" i="1" l="1"/>
  <c r="P1065" i="1"/>
  <c r="P1066" i="1" l="1"/>
  <c r="Q1065" i="1"/>
  <c r="Q1066" i="1" l="1"/>
  <c r="P1067" i="1"/>
  <c r="Q1067" i="1" l="1"/>
  <c r="P1068" i="1"/>
  <c r="Q1068" i="1" l="1"/>
  <c r="P1069" i="1"/>
  <c r="Q1069" i="1" l="1"/>
  <c r="P1070" i="1"/>
  <c r="Q1070" i="1" l="1"/>
  <c r="P1071" i="1"/>
  <c r="Q1071" i="1" l="1"/>
  <c r="P1072" i="1"/>
  <c r="Q1072" i="1" l="1"/>
  <c r="P1073" i="1"/>
  <c r="Q1073" i="1" l="1"/>
  <c r="P1074" i="1"/>
  <c r="Q1074" i="1" l="1"/>
  <c r="P1075" i="1"/>
  <c r="Q1075" i="1" l="1"/>
  <c r="P1076" i="1"/>
  <c r="Q1076" i="1" l="1"/>
  <c r="P1077" i="1"/>
  <c r="Q1077" i="1" l="1"/>
  <c r="P1078" i="1"/>
  <c r="Q1078" i="1" l="1"/>
  <c r="P1079" i="1"/>
  <c r="Q1079" i="1" l="1"/>
  <c r="P1080" i="1"/>
  <c r="Q1080" i="1" l="1"/>
  <c r="P1081" i="1"/>
  <c r="P1082" i="1" l="1"/>
  <c r="Q1081" i="1"/>
  <c r="Q1082" i="1" l="1"/>
  <c r="P1083" i="1"/>
  <c r="Q1083" i="1" l="1"/>
  <c r="P1084" i="1"/>
  <c r="Q1084" i="1" l="1"/>
  <c r="P1085" i="1"/>
  <c r="Q1085" i="1" l="1"/>
  <c r="P1086" i="1"/>
  <c r="Q1086" i="1" l="1"/>
  <c r="P1087" i="1"/>
  <c r="Q1087" i="1" l="1"/>
  <c r="P1088" i="1"/>
  <c r="Q1088" i="1" l="1"/>
  <c r="P1089" i="1"/>
  <c r="Q1089" i="1" l="1"/>
  <c r="P1090" i="1"/>
  <c r="Q1090" i="1" l="1"/>
  <c r="P1091" i="1"/>
  <c r="Q1091" i="1" l="1"/>
  <c r="P1092" i="1"/>
  <c r="Q1092" i="1" l="1"/>
  <c r="P1093" i="1"/>
  <c r="Q1093" i="1" l="1"/>
  <c r="P1094" i="1"/>
  <c r="Q1094" i="1" l="1"/>
  <c r="P1095" i="1"/>
  <c r="Q1095" i="1" l="1"/>
  <c r="P1096" i="1"/>
  <c r="P1097" i="1" l="1"/>
  <c r="Q1096" i="1"/>
  <c r="Q1097" i="1" l="1"/>
  <c r="P1098" i="1"/>
  <c r="Q1098" i="1" l="1"/>
  <c r="P1099" i="1"/>
  <c r="Q1099" i="1" l="1"/>
  <c r="P1100" i="1"/>
  <c r="Q1100" i="1" l="1"/>
  <c r="P1101" i="1"/>
  <c r="Q1101" i="1" l="1"/>
  <c r="P1102" i="1"/>
  <c r="Q1102" i="1" l="1"/>
  <c r="P1103" i="1"/>
  <c r="Q1103" i="1" l="1"/>
  <c r="P1104" i="1"/>
  <c r="Q1104" i="1" l="1"/>
  <c r="P1105" i="1"/>
  <c r="Q1105" i="1" l="1"/>
  <c r="P1106" i="1"/>
  <c r="Q1106" i="1" l="1"/>
  <c r="P1107" i="1"/>
  <c r="Q1107" i="1" l="1"/>
  <c r="P1108" i="1"/>
  <c r="P1109" i="1" l="1"/>
  <c r="Q1108" i="1"/>
  <c r="Q1109" i="1" l="1"/>
  <c r="P1110" i="1"/>
  <c r="Q1110" i="1" l="1"/>
  <c r="P1111" i="1"/>
  <c r="P1112" i="1" l="1"/>
  <c r="Q1111" i="1"/>
  <c r="Q1112" i="1" l="1"/>
  <c r="P1113" i="1"/>
  <c r="P1114" i="1" l="1"/>
  <c r="Q1113" i="1"/>
  <c r="P1115" i="1" l="1"/>
  <c r="Q1114" i="1"/>
  <c r="Q1115" i="1" l="1"/>
  <c r="P1116" i="1"/>
  <c r="Q1116" i="1" l="1"/>
  <c r="P1117" i="1"/>
  <c r="Q1117" i="1" l="1"/>
  <c r="P1118" i="1"/>
  <c r="Q1118" i="1" l="1"/>
  <c r="P1119" i="1"/>
  <c r="Q1119" i="1" l="1"/>
  <c r="P1120" i="1"/>
  <c r="Q1120" i="1" l="1"/>
  <c r="P1121" i="1"/>
  <c r="Q1121" i="1" l="1"/>
  <c r="P1122" i="1"/>
  <c r="Q1122" i="1" l="1"/>
  <c r="P1123" i="1"/>
  <c r="Q1123" i="1" l="1"/>
  <c r="P1124" i="1"/>
  <c r="Q1124" i="1" l="1"/>
  <c r="P1125" i="1"/>
  <c r="Q1125" i="1" l="1"/>
  <c r="P1126" i="1"/>
  <c r="Q1126" i="1" l="1"/>
  <c r="P1127" i="1"/>
  <c r="Q1127" i="1" l="1"/>
  <c r="P1128" i="1"/>
  <c r="Q1128" i="1" l="1"/>
  <c r="P1129" i="1"/>
  <c r="P1130" i="1" l="1"/>
  <c r="Q1129" i="1"/>
  <c r="Q1130" i="1" l="1"/>
  <c r="P1131" i="1"/>
  <c r="Q1131" i="1" l="1"/>
  <c r="P1132" i="1"/>
  <c r="Q1132" i="1" l="1"/>
  <c r="P1133" i="1"/>
  <c r="Q1133" i="1" l="1"/>
  <c r="P1134" i="1"/>
  <c r="Q1134" i="1" l="1"/>
  <c r="P1135" i="1"/>
  <c r="Q1135" i="1" l="1"/>
  <c r="P1136" i="1"/>
  <c r="Q1136" i="1" l="1"/>
  <c r="P1137" i="1"/>
  <c r="Q1137" i="1" l="1"/>
  <c r="P1138" i="1"/>
  <c r="Q1138" i="1" l="1"/>
  <c r="P1139" i="1"/>
  <c r="Q1139" i="1" l="1"/>
  <c r="P1140" i="1"/>
  <c r="Q1140" i="1" l="1"/>
  <c r="P1141" i="1"/>
  <c r="Q1141" i="1" l="1"/>
  <c r="P1142" i="1"/>
  <c r="Q1142" i="1" l="1"/>
  <c r="P1143" i="1"/>
  <c r="Q1143" i="1" l="1"/>
  <c r="P1144" i="1"/>
  <c r="Q1144" i="1" l="1"/>
  <c r="P1145" i="1"/>
  <c r="P1146" i="1" l="1"/>
  <c r="Q1145" i="1"/>
  <c r="Q1146" i="1" l="1"/>
  <c r="P1147" i="1"/>
  <c r="Q1147" i="1" l="1"/>
  <c r="P1148" i="1"/>
  <c r="Q1148" i="1" l="1"/>
  <c r="P1149" i="1"/>
  <c r="Q1149" i="1" l="1"/>
  <c r="P1150" i="1"/>
  <c r="Q1150" i="1" l="1"/>
  <c r="P1151" i="1"/>
  <c r="Q1151" i="1" l="1"/>
  <c r="P1152" i="1"/>
  <c r="Q1152" i="1" l="1"/>
  <c r="P1153" i="1"/>
  <c r="Q1153" i="1" l="1"/>
  <c r="P1154" i="1"/>
  <c r="Q1154" i="1" l="1"/>
  <c r="P1155" i="1"/>
  <c r="Q1155" i="1" l="1"/>
  <c r="P1156" i="1"/>
  <c r="Q1156" i="1" l="1"/>
  <c r="P1157" i="1"/>
  <c r="Q1157" i="1" l="1"/>
  <c r="P1158" i="1"/>
  <c r="Q1158" i="1" l="1"/>
  <c r="P1159" i="1"/>
  <c r="Q1159" i="1" l="1"/>
  <c r="P1160" i="1"/>
  <c r="Q1160" i="1" l="1"/>
  <c r="P1161" i="1"/>
  <c r="Q1161" i="1" l="1"/>
  <c r="P1162" i="1"/>
  <c r="Q1162" i="1" l="1"/>
  <c r="P1163" i="1"/>
  <c r="Q1163" i="1" l="1"/>
  <c r="P1164" i="1"/>
  <c r="Q1164" i="1" l="1"/>
  <c r="P1165" i="1"/>
  <c r="Q1165" i="1" l="1"/>
  <c r="P1166" i="1"/>
  <c r="Q1166" i="1" l="1"/>
  <c r="P1167" i="1"/>
  <c r="Q1167" i="1" l="1"/>
  <c r="P1168" i="1"/>
  <c r="Q1168" i="1" l="1"/>
  <c r="P1169" i="1"/>
  <c r="Q1169" i="1" l="1"/>
  <c r="P1170" i="1"/>
  <c r="Q1170" i="1" l="1"/>
  <c r="P1171" i="1"/>
  <c r="Q1171" i="1" l="1"/>
  <c r="P1172" i="1"/>
  <c r="P1173" i="1" l="1"/>
  <c r="Q1172" i="1"/>
  <c r="Q1173" i="1" l="1"/>
  <c r="P1174" i="1"/>
  <c r="Q1174" i="1" l="1"/>
  <c r="P1175" i="1"/>
  <c r="P1176" i="1" l="1"/>
  <c r="Q1175" i="1"/>
  <c r="Q1176" i="1" l="1"/>
  <c r="P1177" i="1"/>
  <c r="P1178" i="1" l="1"/>
  <c r="Q1177" i="1"/>
  <c r="Q1178" i="1" l="1"/>
  <c r="P1179" i="1"/>
  <c r="Q1179" i="1" l="1"/>
  <c r="P1180" i="1"/>
  <c r="Q1180" i="1" l="1"/>
  <c r="P1181" i="1"/>
  <c r="Q1181" i="1" l="1"/>
  <c r="P1182" i="1"/>
  <c r="Q1182" i="1" l="1"/>
  <c r="P1183" i="1"/>
  <c r="Q1183" i="1" l="1"/>
  <c r="P1184" i="1"/>
  <c r="Q1184" i="1" l="1"/>
  <c r="P1185" i="1"/>
  <c r="Q1185" i="1" l="1"/>
  <c r="P1186" i="1"/>
  <c r="Q1186" i="1" l="1"/>
  <c r="P1187" i="1"/>
  <c r="Q1187" i="1" l="1"/>
  <c r="P1188" i="1"/>
  <c r="Q1188" i="1" l="1"/>
  <c r="P1189" i="1"/>
  <c r="Q1189" i="1" l="1"/>
  <c r="P1190" i="1"/>
  <c r="Q1190" i="1" l="1"/>
  <c r="P1191" i="1"/>
  <c r="Q1191" i="1" l="1"/>
  <c r="P1192" i="1"/>
  <c r="Q1192" i="1" l="1"/>
  <c r="P1193" i="1"/>
  <c r="P1194" i="1" l="1"/>
  <c r="Q1193" i="1"/>
  <c r="Q1194" i="1" l="1"/>
  <c r="P1195" i="1"/>
  <c r="Q1195" i="1" l="1"/>
  <c r="P1196" i="1"/>
  <c r="Q1196" i="1" l="1"/>
  <c r="P1197" i="1"/>
  <c r="Q1197" i="1" l="1"/>
  <c r="P1198" i="1"/>
  <c r="Q1198" i="1" l="1"/>
  <c r="P1199" i="1"/>
  <c r="Q1199" i="1" l="1"/>
  <c r="P1200" i="1"/>
  <c r="Q1200" i="1" l="1"/>
  <c r="P1201" i="1"/>
  <c r="Q1201" i="1" l="1"/>
  <c r="P1202" i="1"/>
  <c r="Q1202" i="1" l="1"/>
  <c r="P1203" i="1"/>
  <c r="Q1203" i="1" l="1"/>
  <c r="P1204" i="1"/>
  <c r="Q1204" i="1" l="1"/>
  <c r="P1205" i="1"/>
  <c r="Q1205" i="1" l="1"/>
  <c r="P1206" i="1"/>
  <c r="Q1206" i="1" l="1"/>
  <c r="P1207" i="1"/>
  <c r="Q1207" i="1" l="1"/>
  <c r="P1208" i="1"/>
  <c r="Q1208" i="1" l="1"/>
  <c r="P1209" i="1"/>
  <c r="P1210" i="1" l="1"/>
  <c r="Q1209" i="1"/>
  <c r="Q1210" i="1" l="1"/>
  <c r="P1211" i="1"/>
  <c r="Q1211" i="1" l="1"/>
  <c r="P1212" i="1"/>
  <c r="Q1212" i="1" l="1"/>
  <c r="P1213" i="1"/>
  <c r="Q1213" i="1" l="1"/>
  <c r="P1214" i="1"/>
  <c r="Q1214" i="1" l="1"/>
  <c r="P1215" i="1"/>
  <c r="Q1215" i="1" l="1"/>
  <c r="P1216" i="1"/>
  <c r="C7" i="2" s="1"/>
  <c r="Q1216" i="1" l="1"/>
  <c r="P1217" i="1"/>
  <c r="Q1217" i="1" l="1"/>
  <c r="P1218" i="1"/>
  <c r="Q7" i="2"/>
  <c r="P7" i="2"/>
  <c r="O7" i="2"/>
  <c r="Q1218" i="1" l="1"/>
  <c r="P1219" i="1"/>
  <c r="Q1219" i="1" l="1"/>
  <c r="P1220" i="1"/>
  <c r="Q1220" i="1" l="1"/>
  <c r="P1221" i="1"/>
  <c r="Q1221" i="1" l="1"/>
  <c r="P1222" i="1"/>
  <c r="Q1222" i="1" l="1"/>
  <c r="P1223" i="1"/>
  <c r="Q1223" i="1" l="1"/>
  <c r="P1224" i="1"/>
  <c r="Q1224" i="1" l="1"/>
  <c r="P1225" i="1"/>
  <c r="Q1225" i="1" l="1"/>
  <c r="P1226" i="1"/>
  <c r="Q1226" i="1" l="1"/>
  <c r="P1227" i="1"/>
  <c r="Q1227" i="1" l="1"/>
  <c r="P1228" i="1"/>
  <c r="P1229" i="1" l="1"/>
  <c r="Q1228" i="1"/>
  <c r="Q1229" i="1" l="1"/>
  <c r="P1230" i="1"/>
  <c r="Q1230" i="1" l="1"/>
  <c r="P1231" i="1"/>
  <c r="Q1231" i="1" l="1"/>
  <c r="P1232" i="1"/>
  <c r="Q1232" i="1" l="1"/>
  <c r="P1233" i="1"/>
  <c r="Q1233" i="1" l="1"/>
  <c r="P1234" i="1"/>
  <c r="Q1234" i="1" l="1"/>
  <c r="P1235" i="1"/>
  <c r="Q1235" i="1" l="1"/>
  <c r="P1236" i="1"/>
  <c r="Q1236" i="1" l="1"/>
  <c r="P1237" i="1"/>
  <c r="Q1237" i="1" l="1"/>
  <c r="P1238" i="1"/>
  <c r="Q1238" i="1" l="1"/>
  <c r="P1239" i="1"/>
  <c r="Q1239" i="1" l="1"/>
  <c r="P1240" i="1"/>
  <c r="Q1240" i="1" l="1"/>
  <c r="P1241" i="1"/>
  <c r="Q1241" i="1" l="1"/>
  <c r="P1242" i="1"/>
  <c r="P1243" i="1" l="1"/>
  <c r="Q1242" i="1"/>
  <c r="Q1243" i="1" l="1"/>
  <c r="P1244" i="1"/>
  <c r="Q1244" i="1" l="1"/>
  <c r="P1245" i="1"/>
  <c r="Q1245" i="1" l="1"/>
  <c r="P1246" i="1"/>
  <c r="Q1246" i="1" l="1"/>
  <c r="P1247" i="1"/>
  <c r="Q1247" i="1" l="1"/>
  <c r="P1248" i="1"/>
  <c r="Q1248" i="1" l="1"/>
  <c r="P1249" i="1"/>
  <c r="Q1249" i="1" l="1"/>
  <c r="P1250" i="1"/>
  <c r="Q1250" i="1" l="1"/>
  <c r="P1251" i="1"/>
  <c r="Q1251" i="1" l="1"/>
  <c r="P1252" i="1"/>
  <c r="Q1252" i="1" l="1"/>
  <c r="P1253" i="1"/>
  <c r="Q1253" i="1" l="1"/>
  <c r="P1254" i="1"/>
  <c r="Q1254" i="1" l="1"/>
  <c r="P1255" i="1"/>
  <c r="Q1255" i="1" l="1"/>
  <c r="P1256" i="1"/>
  <c r="Q1256" i="1" l="1"/>
  <c r="P1257" i="1"/>
  <c r="Q1257" i="1" l="1"/>
  <c r="P1258" i="1"/>
  <c r="Q1258" i="1" l="1"/>
  <c r="P1259" i="1"/>
  <c r="Q1259" i="1" l="1"/>
  <c r="P1260" i="1"/>
  <c r="Q1260" i="1" l="1"/>
  <c r="P1261" i="1"/>
  <c r="Q1261" i="1" l="1"/>
  <c r="P1262" i="1"/>
  <c r="Q1262" i="1" l="1"/>
  <c r="P1263" i="1"/>
  <c r="Q1263" i="1" l="1"/>
  <c r="P1264" i="1"/>
  <c r="Q1264" i="1" l="1"/>
  <c r="P1265" i="1"/>
  <c r="Q1265" i="1" l="1"/>
  <c r="P1266" i="1"/>
  <c r="Q1266" i="1" l="1"/>
  <c r="P1267" i="1"/>
  <c r="Q1267" i="1" l="1"/>
  <c r="P1268" i="1"/>
  <c r="Q1268" i="1" l="1"/>
  <c r="P1269" i="1"/>
  <c r="Q1269" i="1" l="1"/>
  <c r="P1270" i="1"/>
  <c r="Q1270" i="1" l="1"/>
  <c r="P1271" i="1"/>
  <c r="Q1271" i="1" l="1"/>
  <c r="P1272" i="1"/>
  <c r="Q1272" i="1" l="1"/>
  <c r="P1273" i="1"/>
  <c r="Q1273" i="1" l="1"/>
  <c r="P1274" i="1"/>
  <c r="Q1274" i="1" l="1"/>
  <c r="P1275" i="1"/>
  <c r="Q1275" i="1" l="1"/>
  <c r="P1276" i="1"/>
  <c r="Q1276" i="1" l="1"/>
  <c r="P1277" i="1"/>
  <c r="Q1277" i="1" l="1"/>
  <c r="P1278" i="1"/>
  <c r="Q1278" i="1" l="1"/>
  <c r="P1279" i="1"/>
  <c r="Q1279" i="1" l="1"/>
  <c r="P1280" i="1"/>
  <c r="Q1280" i="1" l="1"/>
  <c r="P1281" i="1"/>
  <c r="Q1281" i="1" l="1"/>
  <c r="P1282" i="1"/>
  <c r="Q1282" i="1" l="1"/>
  <c r="P1283" i="1"/>
  <c r="Q1283" i="1" l="1"/>
  <c r="P1284" i="1"/>
  <c r="Q1284" i="1" l="1"/>
  <c r="P1285" i="1"/>
  <c r="Q1285" i="1" l="1"/>
  <c r="P1286" i="1"/>
  <c r="Q1286" i="1" l="1"/>
  <c r="P1287" i="1"/>
  <c r="Q1287" i="1" l="1"/>
  <c r="P1288" i="1"/>
  <c r="Q1288" i="1" l="1"/>
  <c r="P1289" i="1"/>
  <c r="Q1289" i="1" l="1"/>
  <c r="P1290" i="1"/>
  <c r="Q1290" i="1" l="1"/>
  <c r="P1291" i="1"/>
  <c r="Q1291" i="1" l="1"/>
  <c r="P1292" i="1"/>
  <c r="Q1292" i="1" l="1"/>
  <c r="P1293" i="1"/>
  <c r="Q1293" i="1" l="1"/>
  <c r="P1294" i="1"/>
  <c r="Q1294" i="1" l="1"/>
  <c r="P1295" i="1"/>
  <c r="Q1295" i="1" l="1"/>
  <c r="P1296" i="1"/>
  <c r="P1297" i="1" l="1"/>
  <c r="Q1296" i="1"/>
  <c r="Q1297" i="1" l="1"/>
  <c r="P1298" i="1"/>
  <c r="Q1298" i="1" l="1"/>
  <c r="P1299" i="1"/>
  <c r="Q1299" i="1" l="1"/>
  <c r="P1300" i="1"/>
  <c r="Q1300" i="1" l="1"/>
  <c r="P1301" i="1"/>
  <c r="Q1301" i="1" l="1"/>
  <c r="P1302" i="1"/>
  <c r="Q1302" i="1" l="1"/>
  <c r="P1303" i="1"/>
  <c r="P1304" i="1" l="1"/>
  <c r="Q1303" i="1"/>
  <c r="Q1304" i="1" l="1"/>
  <c r="P1305" i="1"/>
  <c r="Q1305" i="1" l="1"/>
  <c r="P1306" i="1"/>
  <c r="P1307" i="1" l="1"/>
  <c r="Q1306" i="1"/>
  <c r="Q1307" i="1" l="1"/>
  <c r="P1308" i="1"/>
  <c r="Q1308" i="1" l="1"/>
  <c r="P1309" i="1"/>
  <c r="Q1309" i="1" l="1"/>
  <c r="P1310" i="1"/>
  <c r="Q1310" i="1" l="1"/>
  <c r="P1311" i="1"/>
  <c r="Q1311" i="1" l="1"/>
  <c r="P1312" i="1"/>
  <c r="Q1312" i="1" l="1"/>
  <c r="P1313" i="1"/>
  <c r="Q1313" i="1" l="1"/>
  <c r="P1314" i="1"/>
  <c r="Q1314" i="1" l="1"/>
  <c r="P1315" i="1"/>
  <c r="Q1315" i="1" l="1"/>
  <c r="P1316" i="1"/>
  <c r="Q1316" i="1" l="1"/>
  <c r="P1317" i="1"/>
  <c r="Q1317" i="1" l="1"/>
  <c r="P1318" i="1"/>
  <c r="Q1318" i="1" l="1"/>
  <c r="P1319" i="1"/>
  <c r="Q1319" i="1" l="1"/>
  <c r="P1320" i="1"/>
  <c r="Q1320" i="1" l="1"/>
  <c r="P1321" i="1"/>
  <c r="Q1321" i="1" l="1"/>
  <c r="P1322" i="1"/>
  <c r="Q1322" i="1" l="1"/>
  <c r="P1323" i="1"/>
  <c r="Q1323" i="1" l="1"/>
  <c r="P1324" i="1"/>
  <c r="Q1324" i="1" l="1"/>
  <c r="P1325" i="1"/>
  <c r="Q1325" i="1" l="1"/>
  <c r="P1326" i="1"/>
  <c r="Q1326" i="1" l="1"/>
  <c r="P1327" i="1"/>
  <c r="Q1327" i="1" l="1"/>
  <c r="P1328" i="1"/>
  <c r="Q1328" i="1" l="1"/>
  <c r="P1329" i="1"/>
  <c r="Q1329" i="1" l="1"/>
  <c r="P1330" i="1"/>
  <c r="Q1330" i="1" l="1"/>
  <c r="P1331" i="1"/>
  <c r="Q1331" i="1" l="1"/>
  <c r="P1332" i="1"/>
  <c r="Q1332" i="1" l="1"/>
  <c r="P1333" i="1"/>
  <c r="Q1333" i="1" l="1"/>
  <c r="P1334" i="1"/>
  <c r="Q1334" i="1" l="1"/>
  <c r="P1335" i="1"/>
  <c r="Q1335" i="1" l="1"/>
  <c r="P1336" i="1"/>
  <c r="Q1336" i="1" l="1"/>
  <c r="P1337" i="1"/>
  <c r="Q1337" i="1" l="1"/>
  <c r="P1338" i="1"/>
  <c r="Q1338" i="1" l="1"/>
  <c r="P1339" i="1"/>
  <c r="Q1339" i="1" l="1"/>
  <c r="P1340" i="1"/>
  <c r="Q1340" i="1" l="1"/>
  <c r="P1341" i="1"/>
  <c r="Q1341" i="1" l="1"/>
  <c r="P1342" i="1"/>
  <c r="Q1342" i="1" l="1"/>
  <c r="P1343" i="1"/>
  <c r="Q1343" i="1" l="1"/>
  <c r="P1344" i="1"/>
  <c r="Q1344" i="1" l="1"/>
  <c r="P1345" i="1"/>
  <c r="Q1345" i="1" l="1"/>
  <c r="P1346" i="1"/>
  <c r="Q1346" i="1" l="1"/>
  <c r="P1347" i="1"/>
  <c r="Q1347" i="1" l="1"/>
  <c r="P1348" i="1"/>
  <c r="Q1348" i="1" l="1"/>
  <c r="P1349" i="1"/>
  <c r="Q1349" i="1" l="1"/>
  <c r="P1350" i="1"/>
  <c r="Q1350" i="1" l="1"/>
  <c r="P1351" i="1"/>
  <c r="Q1351" i="1" l="1"/>
  <c r="P1352" i="1"/>
  <c r="Q1352" i="1" l="1"/>
  <c r="P1353" i="1"/>
  <c r="Q1353" i="1" l="1"/>
  <c r="P1354" i="1"/>
  <c r="Q1354" i="1" l="1"/>
  <c r="P1355" i="1"/>
  <c r="Q1355" i="1" l="1"/>
  <c r="P1356" i="1"/>
  <c r="Q1356" i="1" l="1"/>
  <c r="P1357" i="1"/>
  <c r="Q1357" i="1" l="1"/>
  <c r="P1358" i="1"/>
  <c r="Q1358" i="1" l="1"/>
  <c r="P1359" i="1"/>
  <c r="Q1359" i="1" l="1"/>
  <c r="P1360" i="1"/>
  <c r="Q1360" i="1" l="1"/>
  <c r="P1361" i="1"/>
  <c r="Q1361" i="1" l="1"/>
  <c r="P1362" i="1"/>
  <c r="Q1362" i="1" l="1"/>
  <c r="P1363" i="1"/>
  <c r="Q1363" i="1" l="1"/>
  <c r="P1364" i="1"/>
  <c r="Q1364" i="1" l="1"/>
  <c r="P1365" i="1"/>
  <c r="Q1365" i="1" l="1"/>
  <c r="P1366" i="1"/>
  <c r="P1367" i="1" l="1"/>
  <c r="Q1366" i="1"/>
  <c r="Q1367" i="1" l="1"/>
  <c r="P1368" i="1"/>
  <c r="Q1368" i="1" l="1"/>
  <c r="P1369" i="1"/>
  <c r="Q1369" i="1" l="1"/>
  <c r="P1370" i="1"/>
  <c r="Q1370" i="1" l="1"/>
  <c r="P1371" i="1"/>
  <c r="P1372" i="1" l="1"/>
  <c r="Q1371" i="1"/>
  <c r="Q1372" i="1" l="1"/>
  <c r="P1373" i="1"/>
  <c r="Q1373" i="1" l="1"/>
  <c r="P1374" i="1"/>
  <c r="Q1374" i="1" l="1"/>
  <c r="P1375" i="1"/>
  <c r="P1376" i="1" l="1"/>
  <c r="Q1375" i="1"/>
  <c r="Q1376" i="1" l="1"/>
  <c r="P1377" i="1"/>
  <c r="Q1377" i="1" l="1"/>
  <c r="P1378" i="1"/>
  <c r="P1379" i="1" l="1"/>
  <c r="Q1378" i="1"/>
  <c r="Q1379" i="1" l="1"/>
  <c r="P1380" i="1"/>
  <c r="Q1380" i="1" l="1"/>
  <c r="P1381" i="1"/>
  <c r="Q1381" i="1" l="1"/>
  <c r="P1382" i="1"/>
  <c r="Q1382" i="1" l="1"/>
  <c r="P1383" i="1"/>
  <c r="Q1383" i="1" l="1"/>
  <c r="P1384" i="1"/>
  <c r="Q1384" i="1" l="1"/>
  <c r="P1385" i="1"/>
  <c r="Q1385" i="1" l="1"/>
  <c r="P1386" i="1"/>
  <c r="Q1386" i="1" l="1"/>
  <c r="P1387" i="1"/>
  <c r="Q1387" i="1" l="1"/>
  <c r="P1388" i="1"/>
  <c r="Q1388" i="1" l="1"/>
  <c r="P1389" i="1"/>
  <c r="Q1389" i="1" l="1"/>
  <c r="P1390" i="1"/>
  <c r="Q1390" i="1" l="1"/>
  <c r="P1391" i="1"/>
  <c r="Q1391" i="1" l="1"/>
  <c r="P1392" i="1"/>
  <c r="Q1392" i="1" l="1"/>
  <c r="P1393" i="1"/>
  <c r="Q1393" i="1" l="1"/>
  <c r="P1394" i="1"/>
  <c r="Q1394" i="1" l="1"/>
  <c r="P1395" i="1"/>
  <c r="Q1395" i="1" l="1"/>
  <c r="P1396" i="1"/>
  <c r="Q1396" i="1" l="1"/>
  <c r="P1397" i="1"/>
  <c r="Q1397" i="1" l="1"/>
  <c r="P1398" i="1"/>
  <c r="Q1398" i="1" l="1"/>
  <c r="P1399" i="1"/>
  <c r="Q1399" i="1" l="1"/>
  <c r="P1400" i="1"/>
  <c r="Q1400" i="1" l="1"/>
  <c r="P1401" i="1"/>
  <c r="Q1401" i="1" l="1"/>
  <c r="P1402" i="1"/>
  <c r="Q1402" i="1" l="1"/>
  <c r="P1403" i="1"/>
  <c r="Q1403" i="1" l="1"/>
  <c r="P1404" i="1"/>
  <c r="Q1404" i="1" l="1"/>
  <c r="P1405" i="1"/>
  <c r="Q1405" i="1" l="1"/>
  <c r="P1406" i="1"/>
  <c r="Q1406" i="1" l="1"/>
  <c r="P1407" i="1"/>
  <c r="Q1407" i="1" l="1"/>
  <c r="P1408" i="1"/>
  <c r="Q1408" i="1" l="1"/>
  <c r="P1409" i="1"/>
  <c r="Q1409" i="1" l="1"/>
  <c r="P1410" i="1"/>
  <c r="Q1410" i="1" l="1"/>
  <c r="P1411" i="1"/>
  <c r="Q1411" i="1" l="1"/>
  <c r="P1412" i="1"/>
  <c r="Q1412" i="1" l="1"/>
  <c r="P1413" i="1"/>
  <c r="Q1413" i="1" l="1"/>
  <c r="P1414" i="1"/>
  <c r="Q1414" i="1" l="1"/>
  <c r="P1415" i="1"/>
  <c r="Q1415" i="1" l="1"/>
  <c r="P1416" i="1"/>
  <c r="Q1416" i="1" l="1"/>
  <c r="P1417" i="1"/>
  <c r="Q1417" i="1" l="1"/>
  <c r="P1418" i="1"/>
  <c r="Q1418" i="1" l="1"/>
  <c r="P1419" i="1"/>
  <c r="Q1419" i="1" l="1"/>
  <c r="P1420" i="1"/>
  <c r="Q1420" i="1" l="1"/>
  <c r="P1421" i="1"/>
  <c r="Q1421" i="1" l="1"/>
  <c r="P1422" i="1"/>
  <c r="Q1422" i="1" l="1"/>
  <c r="P1423" i="1"/>
  <c r="Q1423" i="1" l="1"/>
  <c r="P1424" i="1"/>
  <c r="Q1424" i="1" l="1"/>
  <c r="P1425" i="1"/>
  <c r="Q1425" i="1" l="1"/>
  <c r="P1426" i="1"/>
  <c r="Q1426" i="1" l="1"/>
  <c r="P1427" i="1"/>
  <c r="Q1427" i="1" l="1"/>
  <c r="P1428" i="1"/>
  <c r="Q1428" i="1" l="1"/>
  <c r="P1429" i="1"/>
  <c r="P1430" i="1" l="1"/>
  <c r="Q1429" i="1"/>
  <c r="Q1430" i="1" l="1"/>
  <c r="P1431" i="1"/>
  <c r="Q1431" i="1" l="1"/>
  <c r="P1432" i="1"/>
  <c r="Q1432" i="1" l="1"/>
  <c r="P1433" i="1"/>
  <c r="Q1433" i="1" l="1"/>
  <c r="P1434" i="1"/>
  <c r="Q1434" i="1" l="1"/>
  <c r="P1435" i="1"/>
  <c r="Q1435" i="1" l="1"/>
  <c r="P1436" i="1"/>
  <c r="Q1436" i="1" l="1"/>
  <c r="P1437" i="1"/>
  <c r="Q1437" i="1" l="1"/>
  <c r="P1438" i="1"/>
  <c r="Q1438" i="1" l="1"/>
  <c r="P1439" i="1"/>
  <c r="Q1439" i="1" l="1"/>
  <c r="P1440" i="1"/>
  <c r="Q1440" i="1" l="1"/>
  <c r="P1441" i="1"/>
  <c r="Q1441" i="1" l="1"/>
  <c r="P1442" i="1"/>
  <c r="Q1442" i="1" l="1"/>
  <c r="P1443" i="1"/>
  <c r="Q1443" i="1" l="1"/>
  <c r="P1444" i="1"/>
  <c r="Q1444" i="1" l="1"/>
  <c r="P1445" i="1"/>
  <c r="Q1445" i="1" l="1"/>
  <c r="P1446" i="1"/>
  <c r="Q1446" i="1" l="1"/>
  <c r="P1447" i="1"/>
  <c r="Q1447" i="1" l="1"/>
  <c r="P1448" i="1"/>
  <c r="Q1448" i="1" l="1"/>
  <c r="P1449" i="1"/>
  <c r="Q1449" i="1" l="1"/>
  <c r="P1450" i="1"/>
  <c r="Q1450" i="1" l="1"/>
  <c r="P1451" i="1"/>
  <c r="P1452" i="1" l="1"/>
  <c r="Q1451" i="1"/>
  <c r="Q1452" i="1" l="1"/>
  <c r="P1453" i="1"/>
  <c r="Q1453" i="1" l="1"/>
  <c r="P1454" i="1"/>
  <c r="Q1454" i="1" l="1"/>
  <c r="P1455" i="1"/>
  <c r="Q1455" i="1" l="1"/>
  <c r="P1456" i="1"/>
  <c r="Q1456" i="1" l="1"/>
  <c r="P1457" i="1"/>
  <c r="Q1457" i="1" l="1"/>
  <c r="P1458" i="1"/>
  <c r="C8" i="2" s="1"/>
  <c r="Q1458" i="1" l="1"/>
  <c r="P1459" i="1"/>
  <c r="Q1459" i="1" l="1"/>
  <c r="P1460" i="1"/>
  <c r="O8" i="2"/>
  <c r="P8" i="2"/>
  <c r="Q8" i="2"/>
  <c r="Q1460" i="1" l="1"/>
  <c r="P1461" i="1"/>
  <c r="Q1461" i="1" l="1"/>
  <c r="P1462" i="1"/>
  <c r="Q1462" i="1" l="1"/>
  <c r="P1463" i="1"/>
  <c r="Q1463" i="1" l="1"/>
  <c r="P1464" i="1"/>
  <c r="Q1464" i="1" l="1"/>
  <c r="P1465" i="1"/>
  <c r="Q1465" i="1" l="1"/>
  <c r="P1466" i="1"/>
  <c r="Q1466" i="1" l="1"/>
  <c r="P1467" i="1"/>
  <c r="Q1467" i="1" l="1"/>
  <c r="P1468" i="1"/>
  <c r="Q1468" i="1" l="1"/>
  <c r="P1469" i="1"/>
  <c r="Q1469" i="1" l="1"/>
  <c r="P1470" i="1"/>
  <c r="Q1470" i="1" l="1"/>
  <c r="P1471" i="1"/>
  <c r="Q1471" i="1" l="1"/>
  <c r="P1472" i="1"/>
  <c r="Q1472" i="1" l="1"/>
  <c r="P1473" i="1"/>
  <c r="Q1473" i="1" l="1"/>
  <c r="P1474" i="1"/>
  <c r="Q1474" i="1" l="1"/>
  <c r="P1475" i="1"/>
  <c r="Q1475" i="1" l="1"/>
  <c r="P1476" i="1"/>
  <c r="Q1476" i="1" l="1"/>
  <c r="P1477" i="1"/>
  <c r="Q1477" i="1" l="1"/>
  <c r="P1478" i="1"/>
  <c r="Q1478" i="1" l="1"/>
  <c r="P1479" i="1"/>
  <c r="Q1479" i="1" l="1"/>
  <c r="P1480" i="1"/>
  <c r="Q1480" i="1" l="1"/>
  <c r="P1481" i="1"/>
  <c r="Q1481" i="1" l="1"/>
  <c r="P1482" i="1"/>
  <c r="Q1482" i="1" l="1"/>
  <c r="P1483" i="1"/>
  <c r="Q1483" i="1" l="1"/>
  <c r="P1484" i="1"/>
  <c r="Q1484" i="1" l="1"/>
  <c r="P1485" i="1"/>
  <c r="Q1485" i="1" l="1"/>
  <c r="P1486" i="1"/>
  <c r="P1487" i="1" l="1"/>
  <c r="Q1486" i="1"/>
  <c r="Q1487" i="1" l="1"/>
  <c r="P1488" i="1"/>
  <c r="Q1488" i="1" l="1"/>
  <c r="P1489" i="1"/>
  <c r="Q1489" i="1" l="1"/>
  <c r="P1490" i="1"/>
  <c r="Q1490" i="1" l="1"/>
  <c r="P1491" i="1"/>
  <c r="Q1491" i="1" l="1"/>
  <c r="P1492" i="1"/>
  <c r="Q1492" i="1" l="1"/>
  <c r="P1493" i="1"/>
  <c r="Q1493" i="1" l="1"/>
  <c r="P1494" i="1"/>
  <c r="Q1494" i="1" l="1"/>
  <c r="P1495" i="1"/>
  <c r="Q1495" i="1" l="1"/>
  <c r="P1496" i="1"/>
  <c r="Q1496" i="1" l="1"/>
  <c r="P1497" i="1"/>
  <c r="Q1497" i="1" l="1"/>
  <c r="P1498" i="1"/>
  <c r="P1499" i="1" l="1"/>
  <c r="Q1498" i="1"/>
  <c r="Q1499" i="1" l="1"/>
  <c r="P1500" i="1"/>
  <c r="Q1500" i="1" l="1"/>
  <c r="P1501" i="1"/>
  <c r="Q1501" i="1" l="1"/>
  <c r="P1502" i="1"/>
  <c r="Q1502" i="1" l="1"/>
  <c r="P1503" i="1"/>
  <c r="Q1503" i="1" l="1"/>
  <c r="P1504" i="1"/>
  <c r="Q1504" i="1" l="1"/>
  <c r="P1505" i="1"/>
  <c r="Q1505" i="1" l="1"/>
  <c r="P1506" i="1"/>
  <c r="Q1506" i="1" l="1"/>
  <c r="P1507" i="1"/>
  <c r="Q1507" i="1" l="1"/>
  <c r="P1508" i="1"/>
  <c r="Q1508" i="1" l="1"/>
  <c r="P1509" i="1"/>
  <c r="Q1509" i="1" l="1"/>
  <c r="P1510" i="1"/>
  <c r="Q1510" i="1" l="1"/>
  <c r="P1511" i="1"/>
  <c r="Q1511" i="1" l="1"/>
  <c r="P1512" i="1"/>
  <c r="Q1512" i="1" l="1"/>
  <c r="P1513" i="1"/>
  <c r="Q1513" i="1" l="1"/>
  <c r="P1514" i="1"/>
  <c r="Q1514" i="1" l="1"/>
  <c r="P1515" i="1"/>
  <c r="Q1515" i="1" l="1"/>
  <c r="P1516" i="1"/>
  <c r="Q1516" i="1" l="1"/>
  <c r="P1517" i="1"/>
  <c r="Q1517" i="1" l="1"/>
  <c r="P1518" i="1"/>
  <c r="Q1518" i="1" l="1"/>
  <c r="P1519" i="1"/>
  <c r="Q1519" i="1" l="1"/>
  <c r="P1520" i="1"/>
  <c r="Q1520" i="1" l="1"/>
  <c r="P1521" i="1"/>
  <c r="Q1521" i="1" l="1"/>
  <c r="P1522" i="1"/>
  <c r="Q1522" i="1" l="1"/>
  <c r="P1523" i="1"/>
  <c r="Q1523" i="1" l="1"/>
  <c r="P1524" i="1"/>
  <c r="Q1524" i="1" l="1"/>
  <c r="P1525" i="1"/>
  <c r="Q1525" i="1" l="1"/>
  <c r="P1526" i="1"/>
  <c r="Q1526" i="1" l="1"/>
  <c r="P1527" i="1"/>
  <c r="Q1527" i="1" l="1"/>
  <c r="P1528" i="1"/>
  <c r="Q1528" i="1" l="1"/>
  <c r="P1529" i="1"/>
  <c r="Q1529" i="1" l="1"/>
  <c r="P1530" i="1"/>
  <c r="Q1530" i="1" l="1"/>
  <c r="P1531" i="1"/>
  <c r="Q1531" i="1" l="1"/>
  <c r="P1532" i="1"/>
  <c r="Q1532" i="1" l="1"/>
  <c r="P1533" i="1"/>
  <c r="Q1533" i="1" l="1"/>
  <c r="P1534" i="1"/>
  <c r="Q1534" i="1" l="1"/>
  <c r="P1535" i="1"/>
  <c r="Q1535" i="1" l="1"/>
  <c r="P1536" i="1"/>
  <c r="Q1536" i="1" l="1"/>
  <c r="P1537" i="1"/>
  <c r="Q1537" i="1" l="1"/>
  <c r="P1538" i="1"/>
  <c r="Q1538" i="1" l="1"/>
  <c r="P1539" i="1"/>
  <c r="Q1539" i="1" l="1"/>
  <c r="P1540" i="1"/>
  <c r="Q1540" i="1" l="1"/>
  <c r="P1541" i="1"/>
  <c r="Q1541" i="1" l="1"/>
  <c r="P1542" i="1"/>
  <c r="Q1542" i="1" l="1"/>
  <c r="P1543" i="1"/>
  <c r="Q1543" i="1" l="1"/>
  <c r="P1544" i="1"/>
  <c r="Q1544" i="1" l="1"/>
  <c r="P1545" i="1"/>
  <c r="Q1545" i="1" l="1"/>
  <c r="P1546" i="1"/>
  <c r="Q1546" i="1" l="1"/>
  <c r="P1547" i="1"/>
  <c r="Q1547" i="1" l="1"/>
  <c r="P1548" i="1"/>
  <c r="Q1548" i="1" l="1"/>
  <c r="P1549" i="1"/>
  <c r="Q1549" i="1" l="1"/>
  <c r="P1550" i="1"/>
  <c r="Q1550" i="1" l="1"/>
  <c r="P1551" i="1"/>
  <c r="Q1551" i="1" l="1"/>
  <c r="P1552" i="1"/>
  <c r="Q1552" i="1" l="1"/>
  <c r="P1553" i="1"/>
  <c r="Q1553" i="1" l="1"/>
  <c r="P1554" i="1"/>
  <c r="Q1554" i="1" l="1"/>
  <c r="P1555" i="1"/>
  <c r="P1556" i="1" l="1"/>
  <c r="Q1555" i="1"/>
  <c r="Q1556" i="1" l="1"/>
  <c r="P1557" i="1"/>
  <c r="Q1557" i="1" l="1"/>
  <c r="P1558" i="1"/>
  <c r="Q1558" i="1" l="1"/>
  <c r="P1559" i="1"/>
  <c r="Q1559" i="1" l="1"/>
  <c r="P1560" i="1"/>
  <c r="Q1560" i="1" l="1"/>
  <c r="P1561" i="1"/>
  <c r="Q1561" i="1" l="1"/>
  <c r="P1562" i="1"/>
  <c r="Q1562" i="1" l="1"/>
  <c r="P1563" i="1"/>
  <c r="Q1563" i="1" l="1"/>
  <c r="P1564" i="1"/>
  <c r="Q1564" i="1" l="1"/>
  <c r="P1565" i="1"/>
  <c r="Q1565" i="1" l="1"/>
  <c r="P1566" i="1"/>
  <c r="Q1566" i="1" l="1"/>
  <c r="P1567" i="1"/>
  <c r="Q1567" i="1" l="1"/>
  <c r="P1568" i="1"/>
  <c r="Q1568" i="1" l="1"/>
  <c r="P1569" i="1"/>
  <c r="Q1569" i="1" l="1"/>
  <c r="P1570" i="1"/>
  <c r="Q1570" i="1" l="1"/>
  <c r="P1571" i="1"/>
  <c r="Q1571" i="1" l="1"/>
  <c r="P1572" i="1"/>
  <c r="Q1572" i="1" l="1"/>
  <c r="P1573" i="1"/>
  <c r="Q1573" i="1" l="1"/>
  <c r="P1574" i="1"/>
  <c r="Q1574" i="1" l="1"/>
  <c r="P1575" i="1"/>
  <c r="Q1575" i="1" l="1"/>
  <c r="P1576" i="1"/>
  <c r="Q1576" i="1" l="1"/>
  <c r="P1577" i="1"/>
  <c r="Q1577" i="1" l="1"/>
  <c r="P1578" i="1"/>
  <c r="Q1578" i="1" l="1"/>
  <c r="P1579" i="1"/>
  <c r="Q1579" i="1" l="1"/>
  <c r="P1580" i="1"/>
  <c r="Q1580" i="1" l="1"/>
  <c r="P1581" i="1"/>
  <c r="Q1581" i="1" l="1"/>
  <c r="P1582" i="1"/>
  <c r="Q1582" i="1" l="1"/>
  <c r="P1583" i="1"/>
  <c r="Q1583" i="1" l="1"/>
  <c r="P1584" i="1"/>
  <c r="Q1584" i="1" l="1"/>
  <c r="P1585" i="1"/>
  <c r="Q1585" i="1" l="1"/>
  <c r="P1586" i="1"/>
  <c r="Q1586" i="1" l="1"/>
  <c r="P1587" i="1"/>
  <c r="Q1587" i="1" l="1"/>
  <c r="P1588" i="1"/>
  <c r="Q1588" i="1" l="1"/>
  <c r="P1589" i="1"/>
  <c r="Q1589" i="1" l="1"/>
  <c r="P1590" i="1"/>
  <c r="Q1590" i="1" l="1"/>
  <c r="P1591" i="1"/>
  <c r="Q1591" i="1" l="1"/>
  <c r="P1592" i="1"/>
  <c r="Q1592" i="1" l="1"/>
  <c r="P1593" i="1"/>
  <c r="Q1593" i="1" l="1"/>
  <c r="P1594" i="1"/>
  <c r="Q1594" i="1" l="1"/>
  <c r="P1595" i="1"/>
  <c r="Q1595" i="1" l="1"/>
  <c r="P1596" i="1"/>
  <c r="Q1596" i="1" l="1"/>
  <c r="P1597" i="1"/>
  <c r="Q1597" i="1" l="1"/>
  <c r="P1598" i="1"/>
  <c r="Q1598" i="1" l="1"/>
  <c r="P1599" i="1"/>
  <c r="Q1599" i="1" l="1"/>
  <c r="P1600" i="1"/>
  <c r="Q1600" i="1" l="1"/>
  <c r="P1601" i="1"/>
  <c r="Q1601" i="1" l="1"/>
  <c r="P1602" i="1"/>
  <c r="Q1602" i="1" l="1"/>
  <c r="P1603" i="1"/>
  <c r="Q1603" i="1" l="1"/>
  <c r="P1604" i="1"/>
  <c r="Q1604" i="1" l="1"/>
  <c r="P1605" i="1"/>
  <c r="Q1605" i="1" l="1"/>
  <c r="P1606" i="1"/>
  <c r="Q1606" i="1" l="1"/>
  <c r="P1607" i="1"/>
  <c r="Q1607" i="1" l="1"/>
  <c r="P1608" i="1"/>
  <c r="Q1608" i="1" l="1"/>
  <c r="P1609" i="1"/>
  <c r="Q1609" i="1" l="1"/>
  <c r="P1610" i="1"/>
  <c r="Q1610" i="1" l="1"/>
  <c r="P1611" i="1"/>
  <c r="Q1611" i="1" l="1"/>
  <c r="P1612" i="1"/>
  <c r="Q1612" i="1" l="1"/>
  <c r="P1613" i="1"/>
  <c r="Q1613" i="1" l="1"/>
  <c r="P1614" i="1"/>
  <c r="P1615" i="1" l="1"/>
  <c r="Q1614" i="1"/>
  <c r="Q1615" i="1" l="1"/>
  <c r="P1616" i="1"/>
  <c r="Q1616" i="1" l="1"/>
  <c r="P1617" i="1"/>
  <c r="Q1617" i="1" l="1"/>
  <c r="P1618" i="1"/>
  <c r="Q1618" i="1" l="1"/>
  <c r="P1619" i="1"/>
  <c r="P1620" i="1" l="1"/>
  <c r="Q1619" i="1"/>
  <c r="Q1620" i="1" l="1"/>
  <c r="P1621" i="1"/>
  <c r="Q1621" i="1" l="1"/>
  <c r="P1622" i="1"/>
  <c r="Q1622" i="1" l="1"/>
  <c r="P1623" i="1"/>
  <c r="Q1623" i="1" l="1"/>
  <c r="P1624" i="1"/>
  <c r="Q1624" i="1" l="1"/>
  <c r="P1625" i="1"/>
  <c r="Q1625" i="1" l="1"/>
  <c r="P1626" i="1"/>
  <c r="Q1626" i="1" l="1"/>
  <c r="P1627" i="1"/>
  <c r="Q1627" i="1" l="1"/>
  <c r="P1628" i="1"/>
  <c r="Q1628" i="1" l="1"/>
  <c r="P1629" i="1"/>
  <c r="Q1629" i="1" l="1"/>
  <c r="P1630" i="1"/>
  <c r="Q1630" i="1" l="1"/>
  <c r="P1631" i="1"/>
  <c r="Q1631" i="1" l="1"/>
  <c r="P1632" i="1"/>
  <c r="Q1632" i="1" l="1"/>
  <c r="P1633" i="1"/>
  <c r="Q1633" i="1" l="1"/>
  <c r="P1634" i="1"/>
  <c r="Q1634" i="1" l="1"/>
  <c r="P1635" i="1"/>
  <c r="Q1635" i="1" l="1"/>
  <c r="P1636" i="1"/>
  <c r="Q1636" i="1" l="1"/>
  <c r="P1637" i="1"/>
  <c r="Q1637" i="1" l="1"/>
  <c r="P1638" i="1"/>
  <c r="Q1638" i="1" l="1"/>
  <c r="P1639" i="1"/>
  <c r="Q1639" i="1" l="1"/>
  <c r="P1640" i="1"/>
  <c r="Q1640" i="1" l="1"/>
  <c r="P1641" i="1"/>
  <c r="Q1641" i="1" l="1"/>
  <c r="P1642" i="1"/>
  <c r="Q1642" i="1" l="1"/>
  <c r="P1643" i="1"/>
  <c r="Q1643" i="1" l="1"/>
  <c r="P1644" i="1"/>
  <c r="Q1644" i="1" l="1"/>
  <c r="P1645" i="1"/>
  <c r="Q1645" i="1" l="1"/>
  <c r="P1646" i="1"/>
  <c r="Q1646" i="1" l="1"/>
  <c r="P1647" i="1"/>
  <c r="Q1647" i="1" l="1"/>
  <c r="P1648" i="1"/>
  <c r="Q1648" i="1" l="1"/>
  <c r="P1649" i="1"/>
  <c r="Q1649" i="1" l="1"/>
  <c r="P1650" i="1"/>
  <c r="Q1650" i="1" l="1"/>
  <c r="P1651" i="1"/>
  <c r="Q1651" i="1" l="1"/>
  <c r="P1652" i="1"/>
  <c r="Q1652" i="1" l="1"/>
  <c r="P1653" i="1"/>
  <c r="Q1653" i="1" l="1"/>
  <c r="P1654" i="1"/>
  <c r="Q1654" i="1" l="1"/>
  <c r="P1655" i="1"/>
  <c r="Q1655" i="1" l="1"/>
  <c r="P1656" i="1"/>
  <c r="Q1656" i="1" l="1"/>
  <c r="P1657" i="1"/>
  <c r="Q1657" i="1" l="1"/>
  <c r="P1658" i="1"/>
  <c r="P1659" i="1" l="1"/>
  <c r="Q1658" i="1"/>
  <c r="Q1659" i="1" l="1"/>
  <c r="P1660" i="1"/>
  <c r="Q1660" i="1" l="1"/>
  <c r="P1661" i="1"/>
  <c r="Q1661" i="1" l="1"/>
  <c r="P1662" i="1"/>
  <c r="Q1662" i="1" l="1"/>
  <c r="P1663" i="1"/>
  <c r="Q1663" i="1" l="1"/>
  <c r="P1664" i="1"/>
  <c r="Q1664" i="1" l="1"/>
  <c r="P1665" i="1"/>
  <c r="Q1665" i="1" l="1"/>
  <c r="P1666" i="1"/>
  <c r="Q1666" i="1" l="1"/>
  <c r="P1667" i="1"/>
  <c r="Q1667" i="1" l="1"/>
  <c r="P1668" i="1"/>
  <c r="Q1668" i="1" l="1"/>
  <c r="P1669" i="1"/>
  <c r="Q1669" i="1" l="1"/>
  <c r="P1670" i="1"/>
  <c r="Q1670" i="1" l="1"/>
  <c r="P1671" i="1"/>
  <c r="Q1671" i="1" l="1"/>
  <c r="P1672" i="1"/>
  <c r="Q1672" i="1" l="1"/>
  <c r="P1673" i="1"/>
  <c r="Q1673" i="1" l="1"/>
  <c r="P1674" i="1"/>
  <c r="Q1674" i="1" l="1"/>
  <c r="P1675" i="1"/>
  <c r="Q1675" i="1" l="1"/>
  <c r="P1676" i="1"/>
  <c r="Q1676" i="1" l="1"/>
  <c r="P1677" i="1"/>
  <c r="Q1677" i="1" l="1"/>
  <c r="P1678" i="1"/>
  <c r="Q1678" i="1" l="1"/>
  <c r="P1679" i="1"/>
  <c r="Q1679" i="1" l="1"/>
  <c r="P1680" i="1"/>
  <c r="Q1680" i="1" l="1"/>
  <c r="P1681" i="1"/>
  <c r="Q1681" i="1" l="1"/>
  <c r="P1682" i="1"/>
  <c r="Q1682" i="1" l="1"/>
  <c r="P1683" i="1"/>
  <c r="Q1683" i="1" l="1"/>
  <c r="P1684" i="1"/>
  <c r="Q1684" i="1" l="1"/>
  <c r="P1685" i="1"/>
  <c r="Q1685" i="1" l="1"/>
  <c r="P1686" i="1"/>
  <c r="Q1686" i="1" l="1"/>
  <c r="P1687" i="1"/>
  <c r="Q1687" i="1" l="1"/>
  <c r="P1688" i="1"/>
  <c r="Q1688" i="1" l="1"/>
  <c r="P1689" i="1"/>
  <c r="Q1689" i="1" l="1"/>
  <c r="P1690" i="1"/>
  <c r="Q1690" i="1" l="1"/>
  <c r="P1691" i="1"/>
  <c r="Q1691" i="1" l="1"/>
  <c r="P1692" i="1"/>
  <c r="Q1692" i="1" l="1"/>
  <c r="P1693" i="1"/>
  <c r="Q1693" i="1" l="1"/>
  <c r="P1694" i="1"/>
  <c r="Q1694" i="1" l="1"/>
  <c r="P1695" i="1"/>
  <c r="Q1695" i="1" l="1"/>
  <c r="P1696" i="1"/>
  <c r="Q1696" i="1" l="1"/>
  <c r="P1697" i="1"/>
  <c r="Q1697" i="1" l="1"/>
  <c r="P1698" i="1"/>
  <c r="Q1698" i="1" l="1"/>
  <c r="P1699" i="1"/>
  <c r="Q1699" i="1" l="1"/>
  <c r="P1700" i="1"/>
  <c r="Q1700" i="1" l="1"/>
  <c r="P1701" i="1"/>
  <c r="Q1701" i="1" l="1"/>
  <c r="P1702" i="1"/>
  <c r="C9" i="2" s="1"/>
  <c r="Q1702" i="1" l="1"/>
  <c r="P1703" i="1"/>
  <c r="P9" i="2" l="1"/>
  <c r="Q9" i="2"/>
  <c r="O9" i="2"/>
  <c r="Q1703" i="1"/>
  <c r="P1704" i="1"/>
  <c r="Q1704" i="1" l="1"/>
  <c r="P1705" i="1"/>
  <c r="P1706" i="1" l="1"/>
  <c r="Q1705" i="1"/>
  <c r="Q1706" i="1" l="1"/>
  <c r="P1707" i="1"/>
  <c r="P1708" i="1" l="1"/>
  <c r="Q1707" i="1"/>
  <c r="Q1708" i="1" l="1"/>
  <c r="P1709" i="1"/>
  <c r="Q1709" i="1" l="1"/>
  <c r="P1710" i="1"/>
  <c r="Q1710" i="1" l="1"/>
  <c r="P1711" i="1"/>
  <c r="Q1711" i="1" l="1"/>
  <c r="P1712" i="1"/>
  <c r="Q1712" i="1" l="1"/>
  <c r="P1713" i="1"/>
  <c r="P1714" i="1" l="1"/>
  <c r="Q1713" i="1"/>
  <c r="Q1714" i="1" l="1"/>
  <c r="P1715" i="1"/>
  <c r="P1716" i="1" l="1"/>
  <c r="Q1715" i="1"/>
  <c r="Q1716" i="1" l="1"/>
  <c r="P1717" i="1"/>
  <c r="Q1717" i="1" l="1"/>
  <c r="P1718" i="1"/>
  <c r="Q1718" i="1" l="1"/>
  <c r="P1719" i="1"/>
  <c r="Q1719" i="1" l="1"/>
  <c r="P1720" i="1"/>
  <c r="Q1720" i="1" l="1"/>
  <c r="P1721" i="1"/>
  <c r="P1722" i="1" l="1"/>
  <c r="Q1721" i="1"/>
  <c r="Q1722" i="1" l="1"/>
  <c r="P1723" i="1"/>
  <c r="P1724" i="1" l="1"/>
  <c r="Q1723" i="1"/>
  <c r="Q1724" i="1" l="1"/>
  <c r="P1725" i="1"/>
  <c r="Q1725" i="1" l="1"/>
  <c r="P1726" i="1"/>
  <c r="Q1726" i="1" l="1"/>
  <c r="P1727" i="1"/>
  <c r="Q1727" i="1" l="1"/>
  <c r="P1728" i="1"/>
  <c r="Q1728" i="1" l="1"/>
  <c r="P1729" i="1"/>
  <c r="P1730" i="1" l="1"/>
  <c r="Q1729" i="1"/>
  <c r="Q1730" i="1" l="1"/>
  <c r="P1731" i="1"/>
  <c r="P1732" i="1" l="1"/>
  <c r="Q1731" i="1"/>
  <c r="Q1732" i="1" l="1"/>
  <c r="P1733" i="1"/>
  <c r="Q1733" i="1" l="1"/>
  <c r="P1734" i="1"/>
  <c r="Q1734" i="1" l="1"/>
  <c r="P1735" i="1"/>
  <c r="Q1735" i="1" l="1"/>
  <c r="P1736" i="1"/>
  <c r="Q1736" i="1" l="1"/>
  <c r="P1737" i="1"/>
  <c r="P1738" i="1" l="1"/>
  <c r="Q1737" i="1"/>
  <c r="Q1738" i="1" l="1"/>
  <c r="P1739" i="1"/>
  <c r="P1740" i="1" l="1"/>
  <c r="Q1739" i="1"/>
  <c r="Q1740" i="1" l="1"/>
  <c r="P1741" i="1"/>
  <c r="Q1741" i="1" l="1"/>
  <c r="P1742" i="1"/>
  <c r="Q1742" i="1" l="1"/>
  <c r="P1743" i="1"/>
  <c r="Q1743" i="1" l="1"/>
  <c r="P1744" i="1"/>
  <c r="Q1744" i="1" l="1"/>
  <c r="P1745" i="1"/>
  <c r="P1746" i="1" l="1"/>
  <c r="Q1745" i="1"/>
  <c r="Q1746" i="1" l="1"/>
  <c r="P1747" i="1"/>
  <c r="P1748" i="1" l="1"/>
  <c r="Q1747" i="1"/>
  <c r="Q1748" i="1" l="1"/>
  <c r="P1749" i="1"/>
  <c r="Q1749" i="1" l="1"/>
  <c r="P1750" i="1"/>
  <c r="Q1750" i="1" l="1"/>
  <c r="P1751" i="1"/>
  <c r="Q1751" i="1" l="1"/>
  <c r="P1752" i="1"/>
  <c r="Q1752" i="1" l="1"/>
  <c r="P1753" i="1"/>
  <c r="P1754" i="1" l="1"/>
  <c r="Q1753" i="1"/>
  <c r="Q1754" i="1" l="1"/>
  <c r="P1755" i="1"/>
  <c r="P1756" i="1" l="1"/>
  <c r="Q1755" i="1"/>
  <c r="Q1756" i="1" l="1"/>
  <c r="P1757" i="1"/>
  <c r="Q1757" i="1" l="1"/>
  <c r="P1758" i="1"/>
  <c r="Q1758" i="1" l="1"/>
  <c r="P1759" i="1"/>
  <c r="Q1759" i="1" l="1"/>
  <c r="P1760" i="1"/>
  <c r="Q1760" i="1" l="1"/>
  <c r="P1761" i="1"/>
  <c r="P1762" i="1" l="1"/>
  <c r="Q1761" i="1"/>
  <c r="Q1762" i="1" l="1"/>
  <c r="P1763" i="1"/>
  <c r="P1764" i="1" l="1"/>
  <c r="Q1763" i="1"/>
  <c r="Q1764" i="1" l="1"/>
  <c r="P1765" i="1"/>
  <c r="Q1765" i="1" l="1"/>
  <c r="P1766" i="1"/>
  <c r="Q1766" i="1" l="1"/>
  <c r="P1767" i="1"/>
  <c r="Q1767" i="1" l="1"/>
  <c r="P1768" i="1"/>
  <c r="Q1768" i="1" l="1"/>
  <c r="P1769" i="1"/>
  <c r="P1770" i="1" l="1"/>
  <c r="Q1769" i="1"/>
  <c r="Q1770" i="1" l="1"/>
  <c r="P1771" i="1"/>
  <c r="P1772" i="1" l="1"/>
  <c r="Q1771" i="1"/>
  <c r="Q1772" i="1" l="1"/>
  <c r="P1773" i="1"/>
  <c r="Q1773" i="1" l="1"/>
  <c r="P1774" i="1"/>
  <c r="Q1774" i="1" l="1"/>
  <c r="P1775" i="1"/>
  <c r="Q1775" i="1" l="1"/>
  <c r="P1776" i="1"/>
  <c r="Q1776" i="1" l="1"/>
  <c r="P1777" i="1"/>
  <c r="P1778" i="1" l="1"/>
  <c r="Q1777" i="1"/>
  <c r="Q1778" i="1" l="1"/>
  <c r="P1779" i="1"/>
  <c r="P1780" i="1" l="1"/>
  <c r="Q1779" i="1"/>
  <c r="Q1780" i="1" l="1"/>
  <c r="P1781" i="1"/>
  <c r="Q1781" i="1" l="1"/>
  <c r="P1782" i="1"/>
  <c r="Q1782" i="1" l="1"/>
  <c r="P1783" i="1"/>
  <c r="P1784" i="1" l="1"/>
  <c r="Q1783" i="1"/>
  <c r="Q1784" i="1" l="1"/>
  <c r="P1785" i="1"/>
  <c r="Q1785" i="1" l="1"/>
  <c r="P1786" i="1"/>
  <c r="Q1786" i="1" l="1"/>
  <c r="P1787" i="1"/>
  <c r="Q1787" i="1" l="1"/>
  <c r="P1788" i="1"/>
  <c r="Q1788" i="1" l="1"/>
  <c r="P1789" i="1"/>
  <c r="P1790" i="1" l="1"/>
  <c r="Q1789" i="1"/>
  <c r="Q1790" i="1" l="1"/>
  <c r="P1791" i="1"/>
  <c r="P1792" i="1" l="1"/>
  <c r="Q1791" i="1"/>
  <c r="Q1792" i="1" l="1"/>
  <c r="P1793" i="1"/>
  <c r="Q1793" i="1" l="1"/>
  <c r="P1794" i="1"/>
  <c r="Q1794" i="1" l="1"/>
  <c r="P1795" i="1"/>
  <c r="Q1795" i="1" l="1"/>
  <c r="P1796" i="1"/>
  <c r="Q1796" i="1" l="1"/>
  <c r="P1797" i="1"/>
  <c r="Q1797" i="1" l="1"/>
  <c r="P1798" i="1"/>
  <c r="Q1798" i="1" l="1"/>
  <c r="P1799" i="1"/>
  <c r="P1800" i="1" l="1"/>
  <c r="Q1799" i="1"/>
  <c r="Q1800" i="1" l="1"/>
  <c r="P1801" i="1"/>
  <c r="Q1801" i="1" l="1"/>
  <c r="P1802" i="1"/>
  <c r="Q1802" i="1" l="1"/>
  <c r="P1803" i="1"/>
  <c r="Q1803" i="1" l="1"/>
  <c r="P1804" i="1"/>
  <c r="Q1804" i="1" l="1"/>
  <c r="P1805" i="1"/>
  <c r="P1806" i="1" l="1"/>
  <c r="Q1805" i="1"/>
  <c r="Q1806" i="1" l="1"/>
  <c r="P1807" i="1"/>
  <c r="P1808" i="1" l="1"/>
  <c r="Q1807" i="1"/>
  <c r="Q1808" i="1" l="1"/>
  <c r="P1809" i="1"/>
  <c r="Q1809" i="1" l="1"/>
  <c r="P1810" i="1"/>
  <c r="Q1810" i="1" l="1"/>
  <c r="P1811" i="1"/>
  <c r="Q1811" i="1" l="1"/>
  <c r="P1812" i="1"/>
  <c r="Q1812" i="1" l="1"/>
  <c r="P1813" i="1"/>
  <c r="Q1813" i="1" l="1"/>
  <c r="P1814" i="1"/>
  <c r="Q1814" i="1" l="1"/>
  <c r="P1815" i="1"/>
  <c r="P1816" i="1" l="1"/>
  <c r="Q1815" i="1"/>
  <c r="Q1816" i="1" l="1"/>
  <c r="P1817" i="1"/>
  <c r="Q1817" i="1" l="1"/>
  <c r="P1818" i="1"/>
  <c r="Q1818" i="1" l="1"/>
  <c r="P1819" i="1"/>
  <c r="Q1819" i="1" l="1"/>
  <c r="P1820" i="1"/>
  <c r="Q1820" i="1" l="1"/>
  <c r="P1821" i="1"/>
  <c r="P1822" i="1" l="1"/>
  <c r="Q1821" i="1"/>
  <c r="Q1822" i="1" l="1"/>
  <c r="P1823" i="1"/>
  <c r="P1824" i="1" l="1"/>
  <c r="Q1823" i="1"/>
  <c r="Q1824" i="1" l="1"/>
  <c r="P1825" i="1"/>
  <c r="Q1825" i="1" l="1"/>
  <c r="P1826" i="1"/>
  <c r="Q1826" i="1" l="1"/>
  <c r="P1827" i="1"/>
  <c r="Q1827" i="1" l="1"/>
  <c r="P1828" i="1"/>
  <c r="Q1828" i="1" l="1"/>
  <c r="P1829" i="1"/>
  <c r="Q1829" i="1" l="1"/>
  <c r="P1830" i="1"/>
  <c r="Q1830" i="1" l="1"/>
  <c r="P1831" i="1"/>
  <c r="P1832" i="1" l="1"/>
  <c r="Q1831" i="1"/>
  <c r="P1833" i="1" l="1"/>
  <c r="Q1832" i="1"/>
  <c r="Q1833" i="1" l="1"/>
  <c r="P1834" i="1"/>
  <c r="Q1834" i="1" l="1"/>
  <c r="P1835" i="1"/>
  <c r="Q1835" i="1" l="1"/>
  <c r="P1836" i="1"/>
  <c r="Q1836" i="1" l="1"/>
  <c r="P1837" i="1"/>
  <c r="P1838" i="1" l="1"/>
  <c r="Q1837" i="1"/>
  <c r="Q1838" i="1" l="1"/>
  <c r="P1839" i="1"/>
  <c r="P1840" i="1" l="1"/>
  <c r="Q1839" i="1"/>
  <c r="Q1840" i="1" l="1"/>
  <c r="P1841" i="1"/>
  <c r="Q1841" i="1" l="1"/>
  <c r="P1842" i="1"/>
  <c r="Q1842" i="1" l="1"/>
  <c r="P1843" i="1"/>
  <c r="Q1843" i="1" l="1"/>
  <c r="P1844" i="1"/>
  <c r="Q1844" i="1" l="1"/>
  <c r="P1845" i="1"/>
  <c r="Q1845" i="1" l="1"/>
  <c r="P1846" i="1"/>
  <c r="Q1846" i="1" l="1"/>
  <c r="P1847" i="1"/>
  <c r="P1848" i="1" l="1"/>
  <c r="Q1847" i="1"/>
  <c r="Q1848" i="1" l="1"/>
  <c r="P1849" i="1"/>
  <c r="Q1849" i="1" l="1"/>
  <c r="P1850" i="1"/>
  <c r="Q1850" i="1" l="1"/>
  <c r="P1851" i="1"/>
  <c r="Q1851" i="1" l="1"/>
  <c r="P1852" i="1"/>
  <c r="Q1852" i="1" l="1"/>
  <c r="P1853" i="1"/>
  <c r="P1854" i="1" l="1"/>
  <c r="Q1853" i="1"/>
  <c r="Q1854" i="1" l="1"/>
  <c r="P1855" i="1"/>
  <c r="P1856" i="1" l="1"/>
  <c r="Q1855" i="1"/>
  <c r="Q1856" i="1" l="1"/>
  <c r="P1857" i="1"/>
  <c r="Q1857" i="1" l="1"/>
  <c r="P1858" i="1"/>
  <c r="Q1858" i="1" l="1"/>
  <c r="P1859" i="1"/>
  <c r="Q1859" i="1" l="1"/>
  <c r="P1860" i="1"/>
  <c r="Q1860" i="1" l="1"/>
  <c r="P1861" i="1"/>
  <c r="Q1861" i="1" l="1"/>
  <c r="P1862" i="1"/>
  <c r="Q1862" i="1" l="1"/>
  <c r="P1863" i="1"/>
  <c r="P1864" i="1" l="1"/>
  <c r="Q1863" i="1"/>
  <c r="Q1864" i="1" l="1"/>
  <c r="P1865" i="1"/>
  <c r="P1866" i="1" l="1"/>
  <c r="Q1865" i="1"/>
  <c r="Q1866" i="1" l="1"/>
  <c r="P1867" i="1"/>
  <c r="Q1867" i="1" l="1"/>
  <c r="P1868" i="1"/>
  <c r="Q1868" i="1" l="1"/>
  <c r="P1869" i="1"/>
  <c r="Q1869" i="1" l="1"/>
  <c r="P1870" i="1"/>
  <c r="Q1870" i="1" l="1"/>
  <c r="P1871" i="1"/>
  <c r="P1872" i="1" l="1"/>
  <c r="Q1871" i="1"/>
  <c r="Q1872" i="1" l="1"/>
  <c r="P1873" i="1"/>
  <c r="P1874" i="1" l="1"/>
  <c r="Q1873" i="1"/>
  <c r="P1875" i="1" l="1"/>
  <c r="Q1874" i="1"/>
  <c r="Q1875" i="1" l="1"/>
  <c r="P1876" i="1"/>
  <c r="Q1876" i="1" l="1"/>
  <c r="P1877" i="1"/>
  <c r="Q1877" i="1" l="1"/>
  <c r="P1878" i="1"/>
  <c r="Q1878" i="1" l="1"/>
  <c r="P1879" i="1"/>
  <c r="P1880" i="1" l="1"/>
  <c r="Q1879" i="1"/>
  <c r="Q1880" i="1" l="1"/>
  <c r="P1881" i="1"/>
  <c r="P1882" i="1" l="1"/>
  <c r="Q1881" i="1"/>
  <c r="Q1882" i="1" l="1"/>
  <c r="P1883" i="1"/>
  <c r="Q1883" i="1" l="1"/>
  <c r="P1884" i="1"/>
  <c r="Q1884" i="1" l="1"/>
  <c r="P1885" i="1"/>
  <c r="Q1885" i="1" l="1"/>
  <c r="P1886" i="1"/>
  <c r="Q1886" i="1" l="1"/>
  <c r="P1887" i="1"/>
  <c r="P1888" i="1" l="1"/>
  <c r="Q1887" i="1"/>
  <c r="Q1888" i="1" l="1"/>
  <c r="P1889" i="1"/>
  <c r="P1890" i="1" l="1"/>
  <c r="Q1889" i="1"/>
  <c r="Q1890" i="1" l="1"/>
  <c r="P1891" i="1"/>
  <c r="Q1891" i="1" l="1"/>
  <c r="P1892" i="1"/>
  <c r="Q1892" i="1" l="1"/>
  <c r="P1893" i="1"/>
  <c r="Q1893" i="1" l="1"/>
  <c r="P1894" i="1"/>
  <c r="Q1894" i="1" l="1"/>
  <c r="P1895" i="1"/>
  <c r="P1896" i="1" l="1"/>
  <c r="Q1895" i="1"/>
  <c r="P1897" i="1" l="1"/>
  <c r="Q1896" i="1"/>
  <c r="P1898" i="1" l="1"/>
  <c r="Q1897" i="1"/>
  <c r="Q1898" i="1" l="1"/>
  <c r="P1899" i="1"/>
  <c r="Q1899" i="1" l="1"/>
  <c r="P1900" i="1"/>
  <c r="Q1900" i="1" l="1"/>
  <c r="P1901" i="1"/>
  <c r="Q1901" i="1" l="1"/>
  <c r="P1902" i="1"/>
  <c r="Q1902" i="1" l="1"/>
  <c r="P1903" i="1"/>
  <c r="P1904" i="1" l="1"/>
  <c r="Q1903" i="1"/>
  <c r="Q1904" i="1" l="1"/>
  <c r="P1905" i="1"/>
  <c r="P1906" i="1" l="1"/>
  <c r="Q1905" i="1"/>
  <c r="Q1906" i="1" l="1"/>
  <c r="P1907" i="1"/>
  <c r="Q1907" i="1" l="1"/>
  <c r="P1908" i="1"/>
  <c r="Q1908" i="1" l="1"/>
  <c r="P1909" i="1"/>
  <c r="Q1909" i="1" l="1"/>
  <c r="P1910" i="1"/>
  <c r="Q1910" i="1" l="1"/>
  <c r="P1911" i="1"/>
  <c r="P1912" i="1" l="1"/>
  <c r="Q1911" i="1"/>
  <c r="Q1912" i="1" l="1"/>
  <c r="P1913" i="1"/>
  <c r="P1914" i="1" l="1"/>
  <c r="Q1913" i="1"/>
  <c r="Q1914" i="1" l="1"/>
  <c r="P1915" i="1"/>
  <c r="Q1915" i="1" l="1"/>
  <c r="P1916" i="1"/>
  <c r="P1917" i="1" l="1"/>
  <c r="Q1916" i="1"/>
  <c r="Q1917" i="1" l="1"/>
  <c r="P1918" i="1"/>
  <c r="Q1918" i="1" l="1"/>
  <c r="P1919" i="1"/>
  <c r="P1920" i="1" l="1"/>
  <c r="Q1919" i="1"/>
  <c r="Q1920" i="1" l="1"/>
  <c r="P1921" i="1"/>
  <c r="P1922" i="1" l="1"/>
  <c r="Q1921" i="1"/>
  <c r="Q1922" i="1" l="1"/>
  <c r="P1923" i="1"/>
  <c r="Q1923" i="1" l="1"/>
  <c r="P1924" i="1"/>
  <c r="Q1924" i="1" l="1"/>
  <c r="P1925" i="1"/>
  <c r="Q1925" i="1" l="1"/>
  <c r="P1926" i="1"/>
  <c r="Q1926" i="1" l="1"/>
  <c r="P1927" i="1"/>
  <c r="P1928" i="1" l="1"/>
  <c r="Q1927" i="1"/>
  <c r="P1929" i="1" l="1"/>
  <c r="Q1928" i="1"/>
  <c r="P1930" i="1" l="1"/>
  <c r="Q1929" i="1"/>
  <c r="Q1930" i="1" l="1"/>
  <c r="P1931" i="1"/>
  <c r="Q1931" i="1" l="1"/>
  <c r="P1932" i="1"/>
  <c r="Q1932" i="1" l="1"/>
  <c r="P1933" i="1"/>
  <c r="Q1933" i="1" l="1"/>
  <c r="P1934" i="1"/>
  <c r="Q1934" i="1" l="1"/>
  <c r="P1935" i="1"/>
  <c r="P1936" i="1" l="1"/>
  <c r="Q1935" i="1"/>
  <c r="Q1936" i="1" l="1"/>
  <c r="P1937" i="1"/>
  <c r="P1938" i="1" l="1"/>
  <c r="Q1937" i="1"/>
  <c r="Q1938" i="1" l="1"/>
  <c r="P1939" i="1"/>
  <c r="Q1939" i="1" l="1"/>
  <c r="P1940" i="1"/>
  <c r="Q1940" i="1" l="1"/>
  <c r="P1941" i="1"/>
  <c r="Q1941" i="1" l="1"/>
  <c r="P1942" i="1"/>
  <c r="Q1942" i="1" l="1"/>
  <c r="P1943" i="1"/>
  <c r="P1944" i="1" l="1"/>
  <c r="Q1943" i="1"/>
  <c r="Q1944" i="1" l="1"/>
  <c r="P1945" i="1"/>
  <c r="C10" i="2" s="1"/>
  <c r="Q1945" i="1" l="1"/>
  <c r="P1946" i="1"/>
  <c r="Q1946" i="1" l="1"/>
  <c r="P1947" i="1"/>
  <c r="Q10" i="2"/>
  <c r="P10" i="2"/>
  <c r="O10" i="2"/>
  <c r="Q1947" i="1" l="1"/>
  <c r="P1948" i="1"/>
  <c r="Q1948" i="1" l="1"/>
  <c r="P1949" i="1"/>
  <c r="P1950" i="1" l="1"/>
  <c r="Q1949" i="1"/>
  <c r="Q1950" i="1" l="1"/>
  <c r="P1951" i="1"/>
  <c r="P1952" i="1" l="1"/>
  <c r="Q1951" i="1"/>
  <c r="Q1952" i="1" l="1"/>
  <c r="P1953" i="1"/>
  <c r="Q1953" i="1" l="1"/>
  <c r="P1954" i="1"/>
  <c r="Q1954" i="1" l="1"/>
  <c r="P1955" i="1"/>
  <c r="Q1955" i="1" l="1"/>
  <c r="P1956" i="1"/>
  <c r="Q1956" i="1" l="1"/>
  <c r="P1957" i="1"/>
  <c r="P1958" i="1" l="1"/>
  <c r="Q1957" i="1"/>
  <c r="Q1958" i="1" l="1"/>
  <c r="P1959" i="1"/>
  <c r="P1960" i="1" l="1"/>
  <c r="Q1959" i="1"/>
  <c r="P1961" i="1" l="1"/>
  <c r="Q1960" i="1"/>
  <c r="Q1961" i="1" l="1"/>
  <c r="P1962" i="1"/>
  <c r="Q1962" i="1" l="1"/>
  <c r="P1963" i="1"/>
  <c r="Q1963" i="1" l="1"/>
  <c r="P1964" i="1"/>
  <c r="Q1964" i="1" l="1"/>
  <c r="P1965" i="1"/>
  <c r="P1966" i="1" l="1"/>
  <c r="Q1965" i="1"/>
  <c r="Q1966" i="1" l="1"/>
  <c r="P1967" i="1"/>
  <c r="P1968" i="1" l="1"/>
  <c r="Q1967" i="1"/>
  <c r="Q1968" i="1" l="1"/>
  <c r="P1969" i="1"/>
  <c r="Q1969" i="1" l="1"/>
  <c r="P1970" i="1"/>
  <c r="Q1970" i="1" l="1"/>
  <c r="P1971" i="1"/>
  <c r="Q1971" i="1" l="1"/>
  <c r="P1972" i="1"/>
  <c r="Q1972" i="1" l="1"/>
  <c r="P1973" i="1"/>
  <c r="P1974" i="1" l="1"/>
  <c r="Q1973" i="1"/>
  <c r="Q1974" i="1" l="1"/>
  <c r="P1975" i="1"/>
  <c r="P1976" i="1" l="1"/>
  <c r="Q1975" i="1"/>
  <c r="Q1976" i="1" l="1"/>
  <c r="P1977" i="1"/>
  <c r="Q1977" i="1" l="1"/>
  <c r="P1978" i="1"/>
  <c r="Q1978" i="1" l="1"/>
  <c r="P1979" i="1"/>
  <c r="Q1979" i="1" l="1"/>
  <c r="P1980" i="1"/>
  <c r="Q1980" i="1" l="1"/>
  <c r="P1981" i="1"/>
  <c r="P1982" i="1" l="1"/>
  <c r="Q1981" i="1"/>
  <c r="Q1982" i="1" l="1"/>
  <c r="P1983" i="1"/>
  <c r="P1984" i="1" l="1"/>
  <c r="Q1983" i="1"/>
  <c r="Q1984" i="1" l="1"/>
  <c r="P1985" i="1"/>
  <c r="Q1985" i="1" l="1"/>
  <c r="P1986" i="1"/>
  <c r="Q1986" i="1" l="1"/>
  <c r="P1987" i="1"/>
  <c r="Q1987" i="1" l="1"/>
  <c r="P1988" i="1"/>
  <c r="Q1988" i="1" l="1"/>
  <c r="P1989" i="1"/>
  <c r="P1990" i="1" l="1"/>
  <c r="Q1989" i="1"/>
  <c r="Q1990" i="1" l="1"/>
  <c r="P1991" i="1"/>
  <c r="P1992" i="1" l="1"/>
  <c r="Q1991" i="1"/>
  <c r="Q1992" i="1" l="1"/>
  <c r="P1993" i="1"/>
  <c r="Q1993" i="1" l="1"/>
  <c r="P1994" i="1"/>
  <c r="Q1994" i="1" l="1"/>
  <c r="P1995" i="1"/>
  <c r="Q1995" i="1" l="1"/>
  <c r="P1996" i="1"/>
  <c r="Q1996" i="1" l="1"/>
  <c r="P1997" i="1"/>
  <c r="P1998" i="1" l="1"/>
  <c r="Q1997" i="1"/>
  <c r="Q1998" i="1" l="1"/>
  <c r="P1999" i="1"/>
  <c r="P2000" i="1" l="1"/>
  <c r="Q1999" i="1"/>
  <c r="Q2000" i="1" l="1"/>
  <c r="P2001" i="1"/>
  <c r="Q2001" i="1" l="1"/>
  <c r="P2002" i="1"/>
  <c r="P2003" i="1" l="1"/>
  <c r="Q2002" i="1"/>
  <c r="Q2003" i="1" l="1"/>
  <c r="P2004" i="1"/>
  <c r="Q2004" i="1" l="1"/>
  <c r="P2005" i="1"/>
  <c r="P2006" i="1" l="1"/>
  <c r="Q2005" i="1"/>
  <c r="Q2006" i="1" l="1"/>
  <c r="P2007" i="1"/>
  <c r="P2008" i="1" l="1"/>
  <c r="Q2007" i="1"/>
  <c r="Q2008" i="1" l="1"/>
  <c r="P2009" i="1"/>
  <c r="Q2009" i="1" l="1"/>
  <c r="P2010" i="1"/>
  <c r="Q2010" i="1" l="1"/>
  <c r="P2011" i="1"/>
  <c r="Q2011" i="1" l="1"/>
  <c r="P2012" i="1"/>
  <c r="Q2012" i="1" l="1"/>
  <c r="P2013" i="1"/>
  <c r="P2014" i="1" l="1"/>
  <c r="Q2013" i="1"/>
  <c r="Q2014" i="1" l="1"/>
  <c r="P2015" i="1"/>
  <c r="P2016" i="1" l="1"/>
  <c r="Q2015" i="1"/>
  <c r="Q2016" i="1" l="1"/>
  <c r="P2017" i="1"/>
  <c r="Q2017" i="1" l="1"/>
  <c r="P2018" i="1"/>
  <c r="Q2018" i="1" l="1"/>
  <c r="P2019" i="1"/>
  <c r="Q2019" i="1" l="1"/>
  <c r="P2020" i="1"/>
  <c r="Q2020" i="1" l="1"/>
  <c r="P2021" i="1"/>
  <c r="P2022" i="1" l="1"/>
  <c r="Q2021" i="1"/>
  <c r="Q2022" i="1" l="1"/>
  <c r="P2023" i="1"/>
  <c r="P2024" i="1" l="1"/>
  <c r="Q2023" i="1"/>
  <c r="Q2024" i="1" l="1"/>
  <c r="P2025" i="1"/>
  <c r="Q2025" i="1" l="1"/>
  <c r="P2026" i="1"/>
  <c r="Q2026" i="1" l="1"/>
  <c r="P2027" i="1"/>
  <c r="Q2027" i="1" l="1"/>
  <c r="P2028" i="1"/>
  <c r="Q2028" i="1" l="1"/>
  <c r="P2029" i="1"/>
  <c r="P2030" i="1" l="1"/>
  <c r="Q2029" i="1"/>
  <c r="Q2030" i="1" l="1"/>
  <c r="P2031" i="1"/>
  <c r="P2032" i="1" l="1"/>
  <c r="Q2031" i="1"/>
  <c r="Q2032" i="1" l="1"/>
  <c r="P2033" i="1"/>
  <c r="Q2033" i="1" l="1"/>
  <c r="P2034" i="1"/>
  <c r="Q2034" i="1" l="1"/>
  <c r="P2035" i="1"/>
  <c r="Q2035" i="1" l="1"/>
  <c r="P2036" i="1"/>
  <c r="Q2036" i="1" l="1"/>
  <c r="P2037" i="1"/>
  <c r="P2038" i="1" l="1"/>
  <c r="Q2037" i="1"/>
  <c r="Q2038" i="1" l="1"/>
  <c r="P2039" i="1"/>
  <c r="P2040" i="1" l="1"/>
  <c r="Q2039" i="1"/>
  <c r="Q2040" i="1" l="1"/>
  <c r="P2041" i="1"/>
  <c r="Q2041" i="1" l="1"/>
  <c r="P2042" i="1"/>
  <c r="Q2042" i="1" l="1"/>
  <c r="P2043" i="1"/>
  <c r="Q2043" i="1" l="1"/>
  <c r="P2044" i="1"/>
  <c r="P2045" i="1" l="1"/>
  <c r="Q2044" i="1"/>
  <c r="P2046" i="1" l="1"/>
  <c r="Q2045" i="1"/>
  <c r="Q2046" i="1" l="1"/>
  <c r="P2047" i="1"/>
  <c r="P2048" i="1" l="1"/>
  <c r="Q2047" i="1"/>
  <c r="Q2048" i="1" l="1"/>
  <c r="P2049" i="1"/>
  <c r="Q2049" i="1" l="1"/>
  <c r="P2050" i="1"/>
  <c r="Q2050" i="1" l="1"/>
  <c r="P2051" i="1"/>
  <c r="Q2051" i="1" l="1"/>
  <c r="P2052" i="1"/>
  <c r="Q2052" i="1" l="1"/>
  <c r="P2053" i="1"/>
  <c r="P2054" i="1" l="1"/>
  <c r="Q2053" i="1"/>
  <c r="Q2054" i="1" l="1"/>
  <c r="P2055" i="1"/>
  <c r="P2056" i="1" l="1"/>
  <c r="Q2055" i="1"/>
  <c r="P2057" i="1" l="1"/>
  <c r="Q2056" i="1"/>
  <c r="Q2057" i="1" l="1"/>
  <c r="P2058" i="1"/>
  <c r="Q2058" i="1" l="1"/>
  <c r="P2059" i="1"/>
  <c r="Q2059" i="1" l="1"/>
  <c r="P2060" i="1"/>
  <c r="Q2060" i="1" l="1"/>
  <c r="P2061" i="1"/>
  <c r="P2062" i="1" l="1"/>
  <c r="Q2061" i="1"/>
  <c r="Q2062" i="1" l="1"/>
  <c r="P2063" i="1"/>
  <c r="P2064" i="1" l="1"/>
  <c r="Q2063" i="1"/>
  <c r="Q2064" i="1" l="1"/>
  <c r="P2065" i="1"/>
  <c r="Q2065" i="1" l="1"/>
  <c r="P2066" i="1"/>
  <c r="Q2066" i="1" l="1"/>
  <c r="P2067" i="1"/>
  <c r="Q2067" i="1" l="1"/>
  <c r="P2068" i="1"/>
  <c r="Q2068" i="1" l="1"/>
  <c r="P2069" i="1"/>
  <c r="P2070" i="1" l="1"/>
  <c r="Q2069" i="1"/>
  <c r="Q2070" i="1" l="1"/>
  <c r="P2071" i="1"/>
  <c r="P2072" i="1" l="1"/>
  <c r="Q2071" i="1"/>
  <c r="Q2072" i="1" l="1"/>
  <c r="P2073" i="1"/>
  <c r="Q2073" i="1" l="1"/>
  <c r="P2074" i="1"/>
  <c r="Q2074" i="1" l="1"/>
  <c r="P2075" i="1"/>
  <c r="Q2075" i="1" l="1"/>
  <c r="P2076" i="1"/>
  <c r="Q2076" i="1" l="1"/>
  <c r="P2077" i="1"/>
  <c r="P2078" i="1" l="1"/>
  <c r="Q2077" i="1"/>
  <c r="Q2078" i="1" l="1"/>
  <c r="P2079" i="1"/>
  <c r="P2080" i="1" l="1"/>
  <c r="Q2079" i="1"/>
  <c r="Q2080" i="1" l="1"/>
  <c r="P2081" i="1"/>
  <c r="Q2081" i="1" l="1"/>
  <c r="P2082" i="1"/>
  <c r="Q2082" i="1" l="1"/>
  <c r="P2083" i="1"/>
  <c r="Q2083" i="1" l="1"/>
  <c r="P2084" i="1"/>
  <c r="Q2084" i="1" l="1"/>
  <c r="P2085" i="1"/>
  <c r="P2086" i="1" l="1"/>
  <c r="Q2085" i="1"/>
  <c r="Q2086" i="1" l="1"/>
  <c r="P2087" i="1"/>
  <c r="P2088" i="1" l="1"/>
  <c r="Q2087" i="1"/>
  <c r="P2089" i="1" l="1"/>
  <c r="Q2088" i="1"/>
  <c r="Q2089" i="1" l="1"/>
  <c r="P2090" i="1"/>
  <c r="Q2090" i="1" l="1"/>
  <c r="P2091" i="1"/>
  <c r="Q2091" i="1" l="1"/>
  <c r="P2092" i="1"/>
  <c r="Q2092" i="1" l="1"/>
  <c r="P2093" i="1"/>
  <c r="P2094" i="1" l="1"/>
  <c r="Q2093" i="1"/>
  <c r="Q2094" i="1" l="1"/>
  <c r="P2095" i="1"/>
  <c r="P2096" i="1" l="1"/>
  <c r="Q2095" i="1"/>
  <c r="Q2096" i="1" l="1"/>
  <c r="P2097" i="1"/>
  <c r="Q2097" i="1" l="1"/>
  <c r="P2098" i="1"/>
  <c r="Q2098" i="1" l="1"/>
  <c r="P2099" i="1"/>
  <c r="Q2099" i="1" l="1"/>
  <c r="P2100" i="1"/>
  <c r="Q2100" i="1" l="1"/>
  <c r="P2101" i="1"/>
  <c r="P2102" i="1" l="1"/>
  <c r="Q2101" i="1"/>
  <c r="Q2102" i="1" l="1"/>
  <c r="P2103" i="1"/>
  <c r="P2104" i="1" l="1"/>
  <c r="Q2103" i="1"/>
  <c r="Q2104" i="1" l="1"/>
  <c r="P2105" i="1"/>
  <c r="Q2105" i="1" l="1"/>
  <c r="P2106" i="1"/>
  <c r="Q2106" i="1" l="1"/>
  <c r="P2107" i="1"/>
  <c r="Q2107" i="1" l="1"/>
  <c r="P2108" i="1"/>
  <c r="Q2108" i="1" l="1"/>
  <c r="P2109" i="1"/>
  <c r="P2110" i="1" l="1"/>
  <c r="Q2109" i="1"/>
  <c r="Q2110" i="1" l="1"/>
  <c r="P2111" i="1"/>
  <c r="P2112" i="1" l="1"/>
  <c r="Q2111" i="1"/>
  <c r="Q2112" i="1" l="1"/>
  <c r="P2113" i="1"/>
  <c r="Q2113" i="1" l="1"/>
  <c r="P2114" i="1"/>
  <c r="Q2114" i="1" l="1"/>
  <c r="P2115" i="1"/>
  <c r="Q2115" i="1" l="1"/>
  <c r="P2116" i="1"/>
  <c r="Q2116" i="1" l="1"/>
  <c r="P2117" i="1"/>
  <c r="P2118" i="1" l="1"/>
  <c r="Q2117" i="1"/>
  <c r="Q2118" i="1" l="1"/>
  <c r="P2119" i="1"/>
  <c r="P2120" i="1" l="1"/>
  <c r="Q2119" i="1"/>
  <c r="Q2120" i="1" l="1"/>
  <c r="P2121" i="1"/>
  <c r="Q2121" i="1" l="1"/>
  <c r="P2122" i="1"/>
  <c r="Q2122" i="1" l="1"/>
  <c r="P2123" i="1"/>
  <c r="Q2123" i="1" l="1"/>
  <c r="P2124" i="1"/>
  <c r="Q2124" i="1" l="1"/>
  <c r="P2125" i="1"/>
  <c r="P2126" i="1" l="1"/>
  <c r="Q2125" i="1"/>
  <c r="Q2126" i="1" l="1"/>
  <c r="P2127" i="1"/>
  <c r="Q2127" i="1" l="1"/>
  <c r="P2128" i="1"/>
  <c r="Q2128" i="1" l="1"/>
  <c r="P2129" i="1"/>
  <c r="Q2129" i="1" l="1"/>
  <c r="P2130" i="1"/>
  <c r="Q2130" i="1" l="1"/>
  <c r="P2131" i="1"/>
  <c r="Q2131" i="1" l="1"/>
  <c r="P2132" i="1"/>
  <c r="Q2132" i="1" l="1"/>
  <c r="P2133" i="1"/>
  <c r="Q2133" i="1" l="1"/>
  <c r="P2134" i="1"/>
  <c r="Q2134" i="1" l="1"/>
  <c r="P2135" i="1"/>
  <c r="Q2135" i="1" l="1"/>
  <c r="P2136" i="1"/>
  <c r="Q2136" i="1" l="1"/>
  <c r="P2137" i="1"/>
  <c r="Q2137" i="1" l="1"/>
  <c r="P2138" i="1"/>
  <c r="Q2138" i="1" l="1"/>
  <c r="P2139" i="1"/>
  <c r="Q2139" i="1" l="1"/>
  <c r="P2140" i="1"/>
  <c r="Q2140" i="1" l="1"/>
  <c r="P2141" i="1"/>
  <c r="Q2141" i="1" l="1"/>
  <c r="P2142" i="1"/>
  <c r="Q2142" i="1" l="1"/>
  <c r="P2143" i="1"/>
  <c r="Q2143" i="1" l="1"/>
  <c r="P2144" i="1"/>
  <c r="Q2144" i="1" l="1"/>
  <c r="P2145" i="1"/>
  <c r="Q2145" i="1" l="1"/>
  <c r="P2146" i="1"/>
  <c r="Q2146" i="1" l="1"/>
  <c r="P2147" i="1"/>
  <c r="Q2147" i="1" l="1"/>
  <c r="P2148" i="1"/>
  <c r="Q2148" i="1" l="1"/>
  <c r="P2149" i="1"/>
  <c r="Q2149" i="1" l="1"/>
  <c r="P2150" i="1"/>
  <c r="P2151" i="1" l="1"/>
  <c r="Q2150" i="1"/>
  <c r="Q2151" i="1" l="1"/>
  <c r="P2152" i="1"/>
  <c r="Q2152" i="1" l="1"/>
  <c r="P2153" i="1"/>
  <c r="Q2153" i="1" l="1"/>
  <c r="P2154" i="1"/>
  <c r="Q2154" i="1" l="1"/>
  <c r="P2155" i="1"/>
  <c r="Q2155" i="1" l="1"/>
  <c r="P2156" i="1"/>
  <c r="Q2156" i="1" l="1"/>
  <c r="P2157" i="1"/>
  <c r="Q2157" i="1" l="1"/>
  <c r="P2158" i="1"/>
  <c r="Q2158" i="1" l="1"/>
  <c r="P2159" i="1"/>
  <c r="Q2159" i="1" l="1"/>
  <c r="P2160" i="1"/>
  <c r="Q2160" i="1" l="1"/>
  <c r="P2161" i="1"/>
  <c r="Q2161" i="1" l="1"/>
  <c r="P2162" i="1"/>
  <c r="Q2162" i="1" l="1"/>
  <c r="P2163" i="1"/>
  <c r="Q2163" i="1" l="1"/>
  <c r="P2164" i="1"/>
  <c r="Q2164" i="1" l="1"/>
  <c r="P2165" i="1"/>
  <c r="Q2165" i="1" l="1"/>
  <c r="P2166" i="1"/>
  <c r="Q2166" i="1" l="1"/>
  <c r="P2167" i="1"/>
  <c r="Q2167" i="1" l="1"/>
  <c r="P2168" i="1"/>
  <c r="Q2168" i="1" l="1"/>
  <c r="P2169" i="1"/>
  <c r="Q2169" i="1" l="1"/>
  <c r="P2170" i="1"/>
  <c r="Q2170" i="1" l="1"/>
  <c r="P2171" i="1"/>
  <c r="Q2171" i="1" l="1"/>
  <c r="P2172" i="1"/>
  <c r="Q2172" i="1" l="1"/>
  <c r="P2173" i="1"/>
  <c r="Q2173" i="1" l="1"/>
  <c r="P2174" i="1"/>
  <c r="Q2174" i="1" l="1"/>
  <c r="P2175" i="1"/>
  <c r="Q2175" i="1" l="1"/>
  <c r="P2176" i="1"/>
  <c r="Q2176" i="1" l="1"/>
  <c r="P2177" i="1"/>
  <c r="Q2177" i="1" l="1"/>
  <c r="P2178" i="1"/>
  <c r="Q2178" i="1" l="1"/>
  <c r="P2179" i="1"/>
  <c r="Q2179" i="1" l="1"/>
  <c r="P2180" i="1"/>
  <c r="Q2180" i="1" l="1"/>
  <c r="P2181" i="1"/>
  <c r="P2182" i="1" l="1"/>
  <c r="Q2181" i="1"/>
  <c r="Q2182" i="1" l="1"/>
  <c r="P2183" i="1"/>
  <c r="C11" i="2" s="1"/>
  <c r="Q2183" i="1" l="1"/>
  <c r="P2184" i="1"/>
  <c r="Q2184" i="1" l="1"/>
  <c r="P2185" i="1"/>
  <c r="O11" i="2"/>
  <c r="Q11" i="2"/>
  <c r="P11" i="2"/>
  <c r="Q2185" i="1" l="1"/>
  <c r="P2186" i="1"/>
  <c r="Q2186" i="1" l="1"/>
  <c r="P2187" i="1"/>
  <c r="Q2187" i="1" l="1"/>
  <c r="P2188" i="1"/>
  <c r="Q2188" i="1" l="1"/>
  <c r="P2189" i="1"/>
  <c r="Q2189" i="1" l="1"/>
  <c r="P2190" i="1"/>
  <c r="Q2190" i="1" l="1"/>
  <c r="P2191" i="1"/>
  <c r="Q2191" i="1" l="1"/>
  <c r="P2192" i="1"/>
  <c r="Q2192" i="1" l="1"/>
  <c r="P2193" i="1"/>
  <c r="Q2193" i="1" l="1"/>
  <c r="P2194" i="1"/>
  <c r="Q2194" i="1" l="1"/>
  <c r="P2195" i="1"/>
  <c r="Q2195" i="1" l="1"/>
  <c r="P2196" i="1"/>
  <c r="Q2196" i="1" l="1"/>
  <c r="P2197" i="1"/>
  <c r="Q2197" i="1" l="1"/>
  <c r="P2198" i="1"/>
  <c r="Q2198" i="1" l="1"/>
  <c r="P2199" i="1"/>
  <c r="Q2199" i="1" l="1"/>
  <c r="P2200" i="1"/>
  <c r="Q2200" i="1" l="1"/>
  <c r="P2201" i="1"/>
  <c r="Q2201" i="1" l="1"/>
  <c r="P2202" i="1"/>
  <c r="Q2202" i="1" l="1"/>
  <c r="P2203" i="1"/>
  <c r="Q2203" i="1" l="1"/>
  <c r="P2204" i="1"/>
  <c r="Q2204" i="1" l="1"/>
  <c r="P2205" i="1"/>
  <c r="Q2205" i="1" l="1"/>
  <c r="P2206" i="1"/>
  <c r="Q2206" i="1" l="1"/>
  <c r="P2207" i="1"/>
  <c r="Q2207" i="1" l="1"/>
  <c r="P2208" i="1"/>
  <c r="Q2208" i="1" l="1"/>
  <c r="P2209" i="1"/>
  <c r="Q2209" i="1" l="1"/>
  <c r="P2210" i="1"/>
  <c r="Q2210" i="1" l="1"/>
  <c r="P2211" i="1"/>
  <c r="Q2211" i="1" l="1"/>
  <c r="P2212" i="1"/>
  <c r="Q2212" i="1" l="1"/>
  <c r="P2213" i="1"/>
  <c r="Q2213" i="1" l="1"/>
  <c r="P2214" i="1"/>
  <c r="Q2214" i="1" l="1"/>
  <c r="P2215" i="1"/>
  <c r="Q2215" i="1" l="1"/>
  <c r="P2216" i="1"/>
  <c r="Q2216" i="1" l="1"/>
  <c r="P2217" i="1"/>
  <c r="Q2217" i="1" l="1"/>
  <c r="P2218" i="1"/>
  <c r="Q2218" i="1" l="1"/>
  <c r="P2219" i="1"/>
  <c r="Q2219" i="1" l="1"/>
  <c r="P2220" i="1"/>
  <c r="Q2220" i="1" l="1"/>
  <c r="P2221" i="1"/>
  <c r="Q2221" i="1" l="1"/>
  <c r="P2222" i="1"/>
  <c r="Q2222" i="1" l="1"/>
  <c r="P2223" i="1"/>
  <c r="Q2223" i="1" l="1"/>
  <c r="P2224" i="1"/>
  <c r="Q2224" i="1" l="1"/>
  <c r="P2225" i="1"/>
  <c r="Q2225" i="1" l="1"/>
  <c r="P2226" i="1"/>
  <c r="Q2226" i="1" l="1"/>
  <c r="P2227" i="1"/>
  <c r="Q2227" i="1" l="1"/>
  <c r="P2228" i="1"/>
  <c r="Q2228" i="1" l="1"/>
  <c r="P2229" i="1"/>
  <c r="Q2229" i="1" l="1"/>
  <c r="P2230" i="1"/>
  <c r="Q2230" i="1" l="1"/>
  <c r="P2231" i="1"/>
  <c r="Q2231" i="1" l="1"/>
  <c r="P2232" i="1"/>
  <c r="Q2232" i="1" l="1"/>
  <c r="P2233" i="1"/>
  <c r="Q2233" i="1" l="1"/>
  <c r="P2234" i="1"/>
  <c r="Q2234" i="1" l="1"/>
  <c r="P2235" i="1"/>
  <c r="Q2235" i="1" l="1"/>
  <c r="P2236" i="1"/>
  <c r="Q2236" i="1" l="1"/>
  <c r="P2237" i="1"/>
  <c r="Q2237" i="1" l="1"/>
  <c r="P2238" i="1"/>
  <c r="Q2238" i="1" l="1"/>
  <c r="P2239" i="1"/>
  <c r="Q2239" i="1" l="1"/>
  <c r="P2240" i="1"/>
  <c r="Q2240" i="1" l="1"/>
  <c r="P2241" i="1"/>
  <c r="Q2241" i="1" l="1"/>
  <c r="P2242" i="1"/>
  <c r="Q2242" i="1" l="1"/>
  <c r="P2243" i="1"/>
  <c r="Q2243" i="1" l="1"/>
  <c r="P2244" i="1"/>
  <c r="Q2244" i="1" l="1"/>
  <c r="P2245" i="1"/>
  <c r="Q2245" i="1" l="1"/>
  <c r="P2246" i="1"/>
  <c r="P2247" i="1" l="1"/>
  <c r="Q2246" i="1"/>
  <c r="Q2247" i="1" l="1"/>
  <c r="P2248" i="1"/>
  <c r="Q2248" i="1" l="1"/>
  <c r="P2249" i="1"/>
  <c r="Q2249" i="1" l="1"/>
  <c r="P2250" i="1"/>
  <c r="Q2250" i="1" l="1"/>
  <c r="P2251" i="1"/>
  <c r="Q2251" i="1" l="1"/>
  <c r="P2252" i="1"/>
  <c r="Q2252" i="1" l="1"/>
  <c r="P2253" i="1"/>
  <c r="Q2253" i="1" l="1"/>
  <c r="P2254" i="1"/>
  <c r="Q2254" i="1" l="1"/>
  <c r="P2255" i="1"/>
  <c r="Q2255" i="1" l="1"/>
  <c r="P2256" i="1"/>
  <c r="Q2256" i="1" l="1"/>
  <c r="P2257" i="1"/>
  <c r="Q2257" i="1" l="1"/>
  <c r="P2258" i="1"/>
  <c r="Q2258" i="1" l="1"/>
  <c r="P2259" i="1"/>
  <c r="Q2259" i="1" l="1"/>
  <c r="P2260" i="1"/>
  <c r="Q2260" i="1" l="1"/>
  <c r="P2261" i="1"/>
  <c r="Q2261" i="1" l="1"/>
  <c r="P2262" i="1"/>
  <c r="Q2262" i="1" l="1"/>
  <c r="P2263" i="1"/>
  <c r="Q2263" i="1" l="1"/>
  <c r="P2264" i="1"/>
  <c r="Q2264" i="1" l="1"/>
  <c r="P2265" i="1"/>
  <c r="Q2265" i="1" l="1"/>
  <c r="P2266" i="1"/>
  <c r="Q2266" i="1" l="1"/>
  <c r="P2267" i="1"/>
  <c r="Q2267" i="1" l="1"/>
  <c r="P2268" i="1"/>
  <c r="Q2268" i="1" l="1"/>
  <c r="P2269" i="1"/>
  <c r="Q2269" i="1" l="1"/>
  <c r="P2270" i="1"/>
  <c r="Q2270" i="1" l="1"/>
  <c r="P2271" i="1"/>
  <c r="Q2271" i="1" l="1"/>
  <c r="P2272" i="1"/>
  <c r="Q2272" i="1" l="1"/>
  <c r="P2273" i="1"/>
  <c r="Q2273" i="1" l="1"/>
  <c r="P2274" i="1"/>
  <c r="Q2274" i="1" l="1"/>
  <c r="P2275" i="1"/>
  <c r="Q2275" i="1" l="1"/>
  <c r="P2276" i="1"/>
  <c r="Q2276" i="1" l="1"/>
  <c r="P2277" i="1"/>
  <c r="Q2277" i="1" l="1"/>
  <c r="P2278" i="1"/>
  <c r="Q2278" i="1" l="1"/>
  <c r="P2279" i="1"/>
  <c r="Q2279" i="1" l="1"/>
  <c r="P2280" i="1"/>
  <c r="Q2280" i="1" l="1"/>
  <c r="P2281" i="1"/>
  <c r="Q2281" i="1" l="1"/>
  <c r="P2282" i="1"/>
  <c r="Q2282" i="1" l="1"/>
  <c r="P2283" i="1"/>
  <c r="Q2283" i="1" l="1"/>
  <c r="P2284" i="1"/>
  <c r="Q2284" i="1" l="1"/>
  <c r="P2285" i="1"/>
  <c r="Q2285" i="1" l="1"/>
  <c r="P2286" i="1"/>
  <c r="Q2286" i="1" l="1"/>
  <c r="P2287" i="1"/>
  <c r="Q2287" i="1" l="1"/>
  <c r="P2288" i="1"/>
  <c r="Q2288" i="1" l="1"/>
  <c r="P2289" i="1"/>
  <c r="Q2289" i="1" l="1"/>
  <c r="P2290" i="1"/>
  <c r="Q2290" i="1" l="1"/>
  <c r="P2291" i="1"/>
  <c r="Q2291" i="1" l="1"/>
  <c r="P2292" i="1"/>
  <c r="Q2292" i="1" l="1"/>
  <c r="P2293" i="1"/>
  <c r="Q2293" i="1" l="1"/>
  <c r="P2294" i="1"/>
  <c r="Q2294" i="1" l="1"/>
  <c r="P2295" i="1"/>
  <c r="Q2295" i="1" l="1"/>
  <c r="P2296" i="1"/>
  <c r="Q2296" i="1" l="1"/>
  <c r="P2297" i="1"/>
  <c r="Q2297" i="1" l="1"/>
  <c r="P2298" i="1"/>
  <c r="P2299" i="1" l="1"/>
  <c r="Q2298" i="1"/>
  <c r="Q2299" i="1" l="1"/>
  <c r="P2300" i="1"/>
  <c r="Q2300" i="1" l="1"/>
  <c r="P2301" i="1"/>
  <c r="Q2301" i="1" l="1"/>
  <c r="P2302" i="1"/>
  <c r="Q2302" i="1" l="1"/>
  <c r="P2303" i="1"/>
  <c r="Q2303" i="1" l="1"/>
  <c r="P2304" i="1"/>
  <c r="Q2304" i="1" l="1"/>
  <c r="P2305" i="1"/>
  <c r="Q2305" i="1" l="1"/>
  <c r="P2306" i="1"/>
  <c r="Q2306" i="1" l="1"/>
  <c r="P2307" i="1"/>
  <c r="Q2307" i="1" l="1"/>
  <c r="P2308" i="1"/>
  <c r="Q2308" i="1" l="1"/>
  <c r="P2309" i="1"/>
  <c r="Q2309" i="1" l="1"/>
  <c r="P2310" i="1"/>
  <c r="P2311" i="1" l="1"/>
  <c r="Q2310" i="1"/>
  <c r="Q2311" i="1" l="1"/>
  <c r="P2312" i="1"/>
  <c r="Q2312" i="1" l="1"/>
  <c r="P2313" i="1"/>
  <c r="Q2313" i="1" l="1"/>
  <c r="P2314" i="1"/>
  <c r="P2315" i="1" l="1"/>
  <c r="Q2314" i="1"/>
  <c r="Q2315" i="1" l="1"/>
  <c r="P2316" i="1"/>
  <c r="Q2316" i="1" l="1"/>
  <c r="P2317" i="1"/>
  <c r="Q2317" i="1" l="1"/>
  <c r="P2318" i="1"/>
  <c r="Q2318" i="1" l="1"/>
  <c r="P2319" i="1"/>
  <c r="Q2319" i="1" l="1"/>
  <c r="P2320" i="1"/>
  <c r="Q2320" i="1" l="1"/>
  <c r="P2321" i="1"/>
  <c r="Q2321" i="1" l="1"/>
  <c r="P2322" i="1"/>
  <c r="Q2322" i="1" l="1"/>
  <c r="P2323" i="1"/>
  <c r="Q2323" i="1" l="1"/>
  <c r="P2324" i="1"/>
  <c r="Q2324" i="1" l="1"/>
  <c r="P2325" i="1"/>
  <c r="P2326" i="1" l="1"/>
  <c r="Q2325" i="1"/>
  <c r="P2327" i="1" l="1"/>
  <c r="Q2326" i="1"/>
  <c r="Q2327" i="1" l="1"/>
  <c r="P2328" i="1"/>
  <c r="Q2328" i="1" l="1"/>
  <c r="P2329" i="1"/>
  <c r="Q2329" i="1" l="1"/>
  <c r="P2330" i="1"/>
  <c r="P2331" i="1" l="1"/>
  <c r="Q2330" i="1"/>
  <c r="Q2331" i="1" l="1"/>
  <c r="P2332" i="1"/>
  <c r="Q2332" i="1" l="1"/>
  <c r="P2333" i="1"/>
  <c r="Q2333" i="1" l="1"/>
  <c r="P2334" i="1"/>
  <c r="Q2334" i="1" l="1"/>
  <c r="P2335" i="1"/>
  <c r="Q2335" i="1" l="1"/>
  <c r="P2336" i="1"/>
  <c r="Q2336" i="1" l="1"/>
  <c r="P2337" i="1"/>
  <c r="Q2337" i="1" l="1"/>
  <c r="P2338" i="1"/>
  <c r="Q2338" i="1" l="1"/>
  <c r="P2339" i="1"/>
  <c r="Q2339" i="1" l="1"/>
  <c r="P2340" i="1"/>
  <c r="Q2340" i="1" l="1"/>
  <c r="P2341" i="1"/>
  <c r="Q2341" i="1" l="1"/>
  <c r="P2342" i="1"/>
  <c r="Q2342" i="1" l="1"/>
  <c r="P2343" i="1"/>
  <c r="Q2343" i="1" l="1"/>
  <c r="P2344" i="1"/>
  <c r="Q2344" i="1" l="1"/>
  <c r="P2345" i="1"/>
  <c r="Q2345" i="1" l="1"/>
  <c r="P2346" i="1"/>
  <c r="P2347" i="1" l="1"/>
  <c r="Q2346" i="1"/>
  <c r="Q2347" i="1" l="1"/>
  <c r="P2348" i="1"/>
  <c r="Q2348" i="1" l="1"/>
  <c r="P2349" i="1"/>
  <c r="Q2349" i="1" l="1"/>
  <c r="P2350" i="1"/>
  <c r="Q2350" i="1" l="1"/>
  <c r="P2351" i="1"/>
  <c r="Q2351" i="1" l="1"/>
  <c r="P2352" i="1"/>
  <c r="Q2352" i="1" l="1"/>
  <c r="P2353" i="1"/>
  <c r="Q2353" i="1" l="1"/>
  <c r="P2354" i="1"/>
  <c r="Q2354" i="1" l="1"/>
  <c r="P2355" i="1"/>
  <c r="Q2355" i="1" l="1"/>
  <c r="P2356" i="1"/>
  <c r="Q2356" i="1" l="1"/>
  <c r="P2357" i="1"/>
  <c r="Q2357" i="1" l="1"/>
  <c r="P2358" i="1"/>
  <c r="Q2358" i="1" l="1"/>
  <c r="P2359" i="1"/>
  <c r="Q2359" i="1" l="1"/>
  <c r="P2360" i="1"/>
  <c r="Q2360" i="1" l="1"/>
  <c r="P2361" i="1"/>
  <c r="Q2361" i="1" l="1"/>
  <c r="P2362" i="1"/>
  <c r="P2363" i="1" l="1"/>
  <c r="Q2362" i="1"/>
  <c r="Q2363" i="1" l="1"/>
  <c r="P2364" i="1"/>
  <c r="Q2364" i="1" l="1"/>
  <c r="P2365" i="1"/>
  <c r="Q2365" i="1" l="1"/>
  <c r="P2366" i="1"/>
  <c r="Q2366" i="1" l="1"/>
  <c r="P2367" i="1"/>
  <c r="Q2367" i="1" l="1"/>
  <c r="P2368" i="1"/>
  <c r="Q2368" i="1" l="1"/>
  <c r="P2369" i="1"/>
  <c r="Q2369" i="1" l="1"/>
  <c r="P2370" i="1"/>
  <c r="Q2370" i="1" l="1"/>
  <c r="P2371" i="1"/>
  <c r="Q2371" i="1" l="1"/>
  <c r="P2372" i="1"/>
  <c r="Q2372" i="1" l="1"/>
  <c r="P2373" i="1"/>
  <c r="Q2373" i="1" l="1"/>
  <c r="P2374" i="1"/>
  <c r="P2375" i="1" l="1"/>
  <c r="Q2374" i="1"/>
  <c r="Q2375" i="1" l="1"/>
  <c r="P2376" i="1"/>
  <c r="Q2376" i="1" l="1"/>
  <c r="P2377" i="1"/>
  <c r="Q2377" i="1" l="1"/>
  <c r="P2378" i="1"/>
  <c r="P2379" i="1" l="1"/>
  <c r="Q2378" i="1"/>
  <c r="Q2379" i="1" l="1"/>
  <c r="P2380" i="1"/>
  <c r="Q2380" i="1" l="1"/>
  <c r="P2381" i="1"/>
  <c r="Q2381" i="1" l="1"/>
  <c r="P2382" i="1"/>
  <c r="Q2382" i="1" l="1"/>
  <c r="P2383" i="1"/>
  <c r="Q2383" i="1" l="1"/>
  <c r="P2384" i="1"/>
  <c r="Q2384" i="1" l="1"/>
  <c r="P2385" i="1"/>
  <c r="Q2385" i="1" l="1"/>
  <c r="P2386" i="1"/>
  <c r="Q2386" i="1" l="1"/>
  <c r="P2387" i="1"/>
  <c r="Q2387" i="1" l="1"/>
  <c r="P2388" i="1"/>
  <c r="Q2388" i="1" l="1"/>
  <c r="P2389" i="1"/>
  <c r="Q2389" i="1" l="1"/>
  <c r="P2390" i="1"/>
  <c r="Q2390" i="1" l="1"/>
  <c r="P2391" i="1"/>
  <c r="Q2391" i="1" l="1"/>
  <c r="P2392" i="1"/>
  <c r="Q2392" i="1" l="1"/>
  <c r="P2393" i="1"/>
  <c r="Q2393" i="1" l="1"/>
  <c r="P2394" i="1"/>
  <c r="P2395" i="1" l="1"/>
  <c r="Q2394" i="1"/>
  <c r="Q2395" i="1" l="1"/>
  <c r="P2396" i="1"/>
  <c r="Q2396" i="1" l="1"/>
  <c r="P2397" i="1"/>
  <c r="Q2397" i="1" l="1"/>
  <c r="P2398" i="1"/>
  <c r="P2399" i="1" l="1"/>
  <c r="Q2398" i="1"/>
  <c r="Q2399" i="1" l="1"/>
  <c r="P2400" i="1"/>
  <c r="Q2400" i="1" l="1"/>
  <c r="P2401" i="1"/>
  <c r="Q2401" i="1" l="1"/>
  <c r="P2402" i="1"/>
  <c r="Q2402" i="1" l="1"/>
  <c r="P2403" i="1"/>
  <c r="Q2403" i="1" l="1"/>
  <c r="P2404" i="1"/>
  <c r="Q2404" i="1" l="1"/>
  <c r="P2405" i="1"/>
  <c r="Q2405" i="1" l="1"/>
  <c r="P2406" i="1"/>
  <c r="P2407" i="1" l="1"/>
  <c r="Q2406" i="1"/>
  <c r="Q2407" i="1" l="1"/>
  <c r="P2408" i="1"/>
  <c r="Q2408" i="1" l="1"/>
  <c r="P2409" i="1"/>
  <c r="Q2409" i="1" l="1"/>
  <c r="P2410" i="1"/>
  <c r="P2411" i="1" l="1"/>
  <c r="Q2410" i="1"/>
  <c r="Q2411" i="1" l="1"/>
  <c r="P2412" i="1"/>
  <c r="Q2412" i="1" l="1"/>
  <c r="P2413" i="1"/>
  <c r="Q2413" i="1" l="1"/>
  <c r="P2414" i="1"/>
  <c r="Q2414" i="1" l="1"/>
  <c r="P2415" i="1"/>
  <c r="Q2415" i="1" l="1"/>
  <c r="P2416" i="1"/>
  <c r="P2417" i="1" l="1"/>
  <c r="Q2416" i="1"/>
  <c r="Q2417" i="1" l="1"/>
  <c r="P2418" i="1"/>
  <c r="Q2418" i="1" l="1"/>
  <c r="P2419" i="1"/>
  <c r="Q2419" i="1" l="1"/>
  <c r="P2420" i="1"/>
  <c r="P2421" i="1" l="1"/>
  <c r="Q2420" i="1"/>
  <c r="Q2421" i="1" l="1"/>
  <c r="P2422" i="1"/>
  <c r="P2423" i="1" l="1"/>
  <c r="Q2422" i="1"/>
  <c r="Q2423" i="1" l="1"/>
  <c r="P2424" i="1"/>
  <c r="P2425" i="1" l="1"/>
  <c r="Q2424" i="1"/>
  <c r="Q2425" i="1" l="1"/>
  <c r="P2426" i="1"/>
  <c r="Q2426" i="1" l="1"/>
  <c r="P2427" i="1"/>
  <c r="Q2427" i="1" l="1"/>
  <c r="P2428" i="1"/>
  <c r="C12" i="2" s="1"/>
  <c r="Q2428" i="1" l="1"/>
  <c r="P2429" i="1"/>
  <c r="P12" i="2" l="1"/>
  <c r="Q12" i="2"/>
  <c r="O12" i="2"/>
  <c r="Q2429" i="1"/>
  <c r="P2430" i="1"/>
  <c r="Q2430" i="1" l="1"/>
  <c r="P2431" i="1"/>
  <c r="Q2431" i="1" l="1"/>
  <c r="P2432" i="1"/>
  <c r="Q2432" i="1" l="1"/>
  <c r="P2433" i="1"/>
  <c r="Q2433" i="1" l="1"/>
  <c r="P2434" i="1"/>
  <c r="Q2434" i="1" l="1"/>
  <c r="P2435" i="1"/>
  <c r="Q2435" i="1" l="1"/>
  <c r="P2436" i="1"/>
  <c r="P2437" i="1" l="1"/>
  <c r="Q2436" i="1"/>
  <c r="Q2437" i="1" l="1"/>
  <c r="P2438" i="1"/>
  <c r="Q2438" i="1" l="1"/>
  <c r="P2439" i="1"/>
  <c r="Q2439" i="1" l="1"/>
  <c r="P2440" i="1"/>
  <c r="P2441" i="1" l="1"/>
  <c r="Q2440" i="1"/>
  <c r="Q2441" i="1" l="1"/>
  <c r="P2442" i="1"/>
  <c r="Q2442" i="1" l="1"/>
  <c r="P2443" i="1"/>
  <c r="Q2443" i="1" l="1"/>
  <c r="P2444" i="1"/>
  <c r="P2445" i="1" l="1"/>
  <c r="Q2444" i="1"/>
  <c r="Q2445" i="1" l="1"/>
  <c r="P2446" i="1"/>
  <c r="P2447" i="1" l="1"/>
  <c r="Q2446" i="1"/>
  <c r="Q2447" i="1" l="1"/>
  <c r="P2448" i="1"/>
  <c r="Q2448" i="1" l="1"/>
  <c r="P2449" i="1"/>
  <c r="Q2449" i="1" l="1"/>
  <c r="P2450" i="1"/>
  <c r="Q2450" i="1" l="1"/>
  <c r="P2451" i="1"/>
  <c r="Q2451" i="1" l="1"/>
  <c r="P2452" i="1"/>
  <c r="P2453" i="1" l="1"/>
  <c r="Q2452" i="1"/>
  <c r="Q2453" i="1" l="1"/>
  <c r="P2454" i="1"/>
  <c r="Q2454" i="1" l="1"/>
  <c r="P2455" i="1"/>
  <c r="Q2455" i="1" l="1"/>
  <c r="P2456" i="1"/>
  <c r="Q2456" i="1" l="1"/>
  <c r="P2457" i="1"/>
  <c r="Q2457" i="1" l="1"/>
  <c r="P2458" i="1"/>
  <c r="Q2458" i="1" l="1"/>
  <c r="P2459" i="1"/>
  <c r="Q2459" i="1" l="1"/>
  <c r="P2460" i="1"/>
  <c r="P2461" i="1" l="1"/>
  <c r="Q2460" i="1"/>
  <c r="Q2461" i="1" l="1"/>
  <c r="P2462" i="1"/>
  <c r="Q2462" i="1" l="1"/>
  <c r="P2463" i="1"/>
  <c r="Q2463" i="1" l="1"/>
  <c r="P2464" i="1"/>
  <c r="Q2464" i="1" l="1"/>
  <c r="P2465" i="1"/>
  <c r="Q2465" i="1" l="1"/>
  <c r="P2466" i="1"/>
  <c r="P2467" i="1" l="1"/>
  <c r="Q2466" i="1"/>
  <c r="Q2467" i="1" l="1"/>
  <c r="P2468" i="1"/>
  <c r="P2469" i="1" l="1"/>
  <c r="Q2468" i="1"/>
  <c r="Q2469" i="1" l="1"/>
  <c r="P2470" i="1"/>
  <c r="Q2470" i="1" l="1"/>
  <c r="P2471" i="1"/>
  <c r="Q2471" i="1" l="1"/>
  <c r="P2472" i="1"/>
  <c r="P2473" i="1" l="1"/>
  <c r="Q2472" i="1"/>
  <c r="Q2473" i="1" l="1"/>
  <c r="P2474" i="1"/>
  <c r="Q2474" i="1" l="1"/>
  <c r="P2475" i="1"/>
  <c r="Q2475" i="1" l="1"/>
  <c r="P2476" i="1"/>
  <c r="P2477" i="1" l="1"/>
  <c r="Q2476" i="1"/>
  <c r="Q2477" i="1" l="1"/>
  <c r="P2478" i="1"/>
  <c r="Q2478" i="1" l="1"/>
  <c r="P2479" i="1"/>
  <c r="Q2479" i="1" l="1"/>
  <c r="P2480" i="1"/>
  <c r="P2481" i="1" l="1"/>
  <c r="Q2480" i="1"/>
  <c r="Q2481" i="1" l="1"/>
  <c r="P2482" i="1"/>
  <c r="Q2482" i="1" l="1"/>
  <c r="P2483" i="1"/>
  <c r="Q2483" i="1" l="1"/>
  <c r="P2484" i="1"/>
  <c r="Q2484" i="1" l="1"/>
  <c r="P2485" i="1"/>
  <c r="Q2485" i="1" l="1"/>
  <c r="P2486" i="1"/>
  <c r="Q2486" i="1" l="1"/>
  <c r="P2487" i="1"/>
  <c r="Q2487" i="1" l="1"/>
  <c r="P2488" i="1"/>
  <c r="Q2488" i="1" l="1"/>
  <c r="P2489" i="1"/>
  <c r="Q2489" i="1" l="1"/>
  <c r="P2490" i="1"/>
  <c r="Q2490" i="1" l="1"/>
  <c r="P2491" i="1"/>
  <c r="Q2491" i="1" l="1"/>
  <c r="P2492" i="1"/>
  <c r="Q2492" i="1" l="1"/>
  <c r="P2493" i="1"/>
  <c r="Q2493" i="1" l="1"/>
  <c r="P2494" i="1"/>
  <c r="Q2494" i="1" l="1"/>
  <c r="P2495" i="1"/>
  <c r="Q2495" i="1" l="1"/>
  <c r="P2496" i="1"/>
  <c r="Q2496" i="1" l="1"/>
  <c r="P2497" i="1"/>
  <c r="Q2497" i="1" l="1"/>
  <c r="P2498" i="1"/>
  <c r="Q2498" i="1" l="1"/>
  <c r="P2499" i="1"/>
  <c r="Q2499" i="1" l="1"/>
  <c r="P2500" i="1"/>
  <c r="Q2500" i="1" l="1"/>
  <c r="P2501" i="1"/>
  <c r="Q2501" i="1" l="1"/>
  <c r="P2502" i="1"/>
  <c r="Q2502" i="1" l="1"/>
  <c r="P2503" i="1"/>
  <c r="Q2503" i="1" l="1"/>
  <c r="P2504" i="1"/>
  <c r="Q2504" i="1" l="1"/>
  <c r="P2505" i="1"/>
  <c r="Q2505" i="1" l="1"/>
  <c r="P2506" i="1"/>
  <c r="Q2506" i="1" l="1"/>
  <c r="P2507" i="1"/>
  <c r="Q2507" i="1" l="1"/>
  <c r="P2508" i="1"/>
  <c r="Q2508" i="1" l="1"/>
  <c r="P2509" i="1"/>
  <c r="Q2509" i="1" l="1"/>
  <c r="P2510" i="1"/>
  <c r="Q2510" i="1" l="1"/>
  <c r="P2511" i="1"/>
  <c r="Q2511" i="1" l="1"/>
  <c r="P2512" i="1"/>
  <c r="Q2512" i="1" l="1"/>
  <c r="P2513" i="1"/>
  <c r="Q2513" i="1" l="1"/>
  <c r="P2514" i="1"/>
  <c r="Q2514" i="1" l="1"/>
  <c r="P2515" i="1"/>
  <c r="Q2515" i="1" l="1"/>
  <c r="P2516" i="1"/>
  <c r="Q2516" i="1" l="1"/>
  <c r="P2517" i="1"/>
  <c r="Q2517" i="1" l="1"/>
  <c r="P2518" i="1"/>
  <c r="Q2518" i="1" l="1"/>
  <c r="P2519" i="1"/>
  <c r="Q2519" i="1" l="1"/>
  <c r="P2520" i="1"/>
  <c r="Q2520" i="1" l="1"/>
  <c r="P2521" i="1"/>
  <c r="Q2521" i="1" l="1"/>
  <c r="P2522" i="1"/>
  <c r="Q2522" i="1" l="1"/>
  <c r="P2523" i="1"/>
  <c r="Q2523" i="1" l="1"/>
  <c r="P2524" i="1"/>
  <c r="Q2524" i="1" l="1"/>
  <c r="P2525" i="1"/>
  <c r="Q2525" i="1" l="1"/>
  <c r="P2526" i="1"/>
  <c r="Q2526" i="1" l="1"/>
  <c r="P2527" i="1"/>
  <c r="Q2527" i="1" l="1"/>
  <c r="P2528" i="1"/>
  <c r="Q2528" i="1" l="1"/>
  <c r="P2529" i="1"/>
  <c r="Q2529" i="1" l="1"/>
  <c r="P2530" i="1"/>
  <c r="Q2530" i="1" l="1"/>
  <c r="P2531" i="1"/>
  <c r="Q2531" i="1" l="1"/>
  <c r="P2532" i="1"/>
  <c r="Q2532" i="1" l="1"/>
  <c r="P2533" i="1"/>
  <c r="Q2533" i="1" l="1"/>
  <c r="P2534" i="1"/>
  <c r="Q2534" i="1" l="1"/>
  <c r="P2535" i="1"/>
  <c r="Q2535" i="1" l="1"/>
  <c r="P2536" i="1"/>
  <c r="Q2536" i="1" l="1"/>
  <c r="P2537" i="1"/>
  <c r="Q2537" i="1" l="1"/>
  <c r="P2538" i="1"/>
  <c r="Q2538" i="1" l="1"/>
  <c r="P2539" i="1"/>
  <c r="Q2539" i="1" l="1"/>
  <c r="P2540" i="1"/>
  <c r="Q2540" i="1" l="1"/>
  <c r="P2541" i="1"/>
  <c r="Q2541" i="1" l="1"/>
  <c r="P2542" i="1"/>
  <c r="Q2542" i="1" l="1"/>
  <c r="P2543" i="1"/>
  <c r="Q2543" i="1" l="1"/>
  <c r="P2544" i="1"/>
  <c r="Q2544" i="1" l="1"/>
  <c r="P2545" i="1"/>
  <c r="Q2545" i="1" l="1"/>
  <c r="P2546" i="1"/>
  <c r="Q2546" i="1" l="1"/>
  <c r="P2547" i="1"/>
  <c r="Q2547" i="1" l="1"/>
  <c r="P2548" i="1"/>
  <c r="Q2548" i="1" l="1"/>
  <c r="P2549" i="1"/>
  <c r="Q2549" i="1" l="1"/>
  <c r="P2550" i="1"/>
  <c r="Q2550" i="1" l="1"/>
  <c r="P2551" i="1"/>
  <c r="Q2551" i="1" l="1"/>
  <c r="P2552" i="1"/>
  <c r="Q2552" i="1" l="1"/>
  <c r="P2553" i="1"/>
  <c r="Q2553" i="1" l="1"/>
  <c r="P2554" i="1"/>
  <c r="Q2554" i="1" l="1"/>
  <c r="P2555" i="1"/>
  <c r="Q2555" i="1" l="1"/>
  <c r="P2556" i="1"/>
  <c r="Q2556" i="1" l="1"/>
  <c r="P2557" i="1"/>
  <c r="Q2557" i="1" l="1"/>
  <c r="P2558" i="1"/>
  <c r="Q2558" i="1" l="1"/>
  <c r="P2559" i="1"/>
  <c r="Q2559" i="1" l="1"/>
  <c r="P2560" i="1"/>
  <c r="Q2560" i="1" l="1"/>
  <c r="P2561" i="1"/>
  <c r="Q2561" i="1" l="1"/>
  <c r="P2562" i="1"/>
  <c r="Q2562" i="1" l="1"/>
  <c r="P2563" i="1"/>
  <c r="Q2563" i="1" l="1"/>
  <c r="P2564" i="1"/>
  <c r="Q2564" i="1" l="1"/>
  <c r="P2565" i="1"/>
  <c r="Q2565" i="1" l="1"/>
  <c r="P2566" i="1"/>
  <c r="Q2566" i="1" l="1"/>
  <c r="P2567" i="1"/>
  <c r="Q2567" i="1" l="1"/>
  <c r="P2568" i="1"/>
  <c r="Q2568" i="1" l="1"/>
  <c r="P2569" i="1"/>
  <c r="Q2569" i="1" l="1"/>
  <c r="P2570" i="1"/>
  <c r="Q2570" i="1" l="1"/>
  <c r="P2571" i="1"/>
  <c r="Q2571" i="1" l="1"/>
  <c r="P2572" i="1"/>
  <c r="Q2572" i="1" l="1"/>
  <c r="P2573" i="1"/>
  <c r="Q2573" i="1" l="1"/>
  <c r="P2574" i="1"/>
  <c r="Q2574" i="1" l="1"/>
  <c r="P2575" i="1"/>
  <c r="Q2575" i="1" l="1"/>
  <c r="P2576" i="1"/>
  <c r="Q2576" i="1" l="1"/>
  <c r="P2577" i="1"/>
  <c r="Q2577" i="1" l="1"/>
  <c r="P2578" i="1"/>
  <c r="Q2578" i="1" l="1"/>
  <c r="P2579" i="1"/>
  <c r="Q2579" i="1" l="1"/>
  <c r="P2580" i="1"/>
  <c r="Q2580" i="1" l="1"/>
  <c r="P2581" i="1"/>
  <c r="Q2581" i="1" l="1"/>
  <c r="P2582" i="1"/>
  <c r="Q2582" i="1" l="1"/>
  <c r="P2583" i="1"/>
  <c r="Q2583" i="1" l="1"/>
  <c r="P2584" i="1"/>
  <c r="Q2584" i="1" l="1"/>
  <c r="P2585" i="1"/>
  <c r="Q2585" i="1" l="1"/>
  <c r="P2586" i="1"/>
  <c r="Q2586" i="1" l="1"/>
  <c r="P2587" i="1"/>
  <c r="Q2587" i="1" l="1"/>
  <c r="P2588" i="1"/>
  <c r="Q2588" i="1" l="1"/>
  <c r="P2589" i="1"/>
  <c r="Q2589" i="1" l="1"/>
  <c r="P2590" i="1"/>
  <c r="Q2590" i="1" l="1"/>
  <c r="P2591" i="1"/>
  <c r="Q2591" i="1" l="1"/>
  <c r="P2592" i="1"/>
  <c r="Q2592" i="1" l="1"/>
  <c r="P2593" i="1"/>
  <c r="Q2593" i="1" l="1"/>
  <c r="P2594" i="1"/>
  <c r="Q2594" i="1" l="1"/>
  <c r="P2595" i="1"/>
  <c r="Q2595" i="1" l="1"/>
  <c r="P2596" i="1"/>
  <c r="Q2596" i="1" l="1"/>
  <c r="P2597" i="1"/>
  <c r="Q2597" i="1" l="1"/>
  <c r="P2598" i="1"/>
  <c r="Q2598" i="1" l="1"/>
  <c r="P2599" i="1"/>
  <c r="Q2599" i="1" l="1"/>
  <c r="P2600" i="1"/>
  <c r="Q2600" i="1" l="1"/>
  <c r="P2601" i="1"/>
  <c r="Q2601" i="1" l="1"/>
  <c r="P2602" i="1"/>
  <c r="Q2602" i="1" l="1"/>
  <c r="P2603" i="1"/>
  <c r="Q2603" i="1" l="1"/>
  <c r="P2604" i="1"/>
  <c r="Q2604" i="1" l="1"/>
  <c r="P2605" i="1"/>
  <c r="Q2605" i="1" l="1"/>
  <c r="P2606" i="1"/>
  <c r="Q2606" i="1" l="1"/>
  <c r="P2607" i="1"/>
  <c r="Q2607" i="1" l="1"/>
  <c r="P2608" i="1"/>
  <c r="Q2608" i="1" l="1"/>
  <c r="P2609" i="1"/>
  <c r="Q2609" i="1" l="1"/>
  <c r="P2610" i="1"/>
  <c r="Q2610" i="1" l="1"/>
  <c r="P2611" i="1"/>
  <c r="Q2611" i="1" l="1"/>
  <c r="P2612" i="1"/>
  <c r="Q2612" i="1" l="1"/>
  <c r="P2613" i="1"/>
  <c r="Q2613" i="1" l="1"/>
  <c r="P2614" i="1"/>
  <c r="Q2614" i="1" l="1"/>
  <c r="P2615" i="1"/>
  <c r="Q2615" i="1" l="1"/>
  <c r="P2616" i="1"/>
  <c r="Q2616" i="1" l="1"/>
  <c r="P2617" i="1"/>
  <c r="Q2617" i="1" l="1"/>
  <c r="P2618" i="1"/>
  <c r="Q2618" i="1" l="1"/>
  <c r="P2619" i="1"/>
  <c r="Q2619" i="1" l="1"/>
  <c r="P2620" i="1"/>
  <c r="Q2620" i="1" l="1"/>
  <c r="P2621" i="1"/>
  <c r="Q2621" i="1" l="1"/>
  <c r="P2622" i="1"/>
  <c r="Q2622" i="1" l="1"/>
  <c r="P2623" i="1"/>
  <c r="Q2623" i="1" l="1"/>
  <c r="P2624" i="1"/>
  <c r="Q2624" i="1" l="1"/>
  <c r="P2625" i="1"/>
  <c r="Q2625" i="1" l="1"/>
  <c r="P2626" i="1"/>
  <c r="Q2626" i="1" l="1"/>
  <c r="P2627" i="1"/>
  <c r="Q2627" i="1" l="1"/>
  <c r="P2628" i="1"/>
  <c r="Q2628" i="1" l="1"/>
  <c r="P2629" i="1"/>
  <c r="Q2629" i="1" l="1"/>
  <c r="P2630" i="1"/>
  <c r="Q2630" i="1" l="1"/>
  <c r="P2631" i="1"/>
  <c r="Q2631" i="1" l="1"/>
  <c r="P2632" i="1"/>
  <c r="Q2632" i="1" l="1"/>
  <c r="P2633" i="1"/>
  <c r="Q2633" i="1" l="1"/>
  <c r="P2634" i="1"/>
  <c r="Q2634" i="1" l="1"/>
  <c r="P2635" i="1"/>
  <c r="Q2635" i="1" l="1"/>
  <c r="P2636" i="1"/>
  <c r="P2637" i="1" l="1"/>
  <c r="Q2636" i="1"/>
  <c r="Q2637" i="1" l="1"/>
  <c r="P2638" i="1"/>
  <c r="Q2638" i="1" l="1"/>
  <c r="P2639" i="1"/>
  <c r="Q2639" i="1" l="1"/>
  <c r="P2640" i="1"/>
  <c r="Q2640" i="1" l="1"/>
  <c r="P2641" i="1"/>
  <c r="Q2641" i="1" l="1"/>
  <c r="P2642" i="1"/>
  <c r="Q2642" i="1" l="1"/>
  <c r="P2643" i="1"/>
  <c r="Q2643" i="1" l="1"/>
  <c r="P2644" i="1"/>
  <c r="Q2644" i="1" l="1"/>
  <c r="P2645" i="1"/>
  <c r="Q2645" i="1" l="1"/>
  <c r="P2646" i="1"/>
  <c r="Q2646" i="1" l="1"/>
  <c r="P2647" i="1"/>
  <c r="Q2647" i="1" l="1"/>
  <c r="P2648" i="1"/>
  <c r="Q2648" i="1" l="1"/>
  <c r="P2649" i="1"/>
  <c r="Q2649" i="1" l="1"/>
  <c r="P2650" i="1"/>
  <c r="Q2650" i="1" l="1"/>
  <c r="P2651" i="1"/>
  <c r="Q2651" i="1" l="1"/>
  <c r="P2652" i="1"/>
  <c r="Q2652" i="1" l="1"/>
  <c r="P2653" i="1"/>
  <c r="Q2653" i="1" l="1"/>
  <c r="P2654" i="1"/>
  <c r="Q2654" i="1" l="1"/>
  <c r="P2655" i="1"/>
  <c r="Q2655" i="1" l="1"/>
  <c r="P2656" i="1"/>
  <c r="Q2656" i="1" l="1"/>
  <c r="P2657" i="1"/>
  <c r="Q2657" i="1" l="1"/>
  <c r="P2658" i="1"/>
  <c r="Q2658" i="1" l="1"/>
  <c r="P2659" i="1"/>
  <c r="Q2659" i="1" l="1"/>
  <c r="P2660" i="1"/>
  <c r="Q2660" i="1" l="1"/>
  <c r="P2661" i="1"/>
  <c r="Q2661" i="1" l="1"/>
  <c r="P2662" i="1"/>
  <c r="Q2662" i="1" l="1"/>
  <c r="P2663" i="1"/>
  <c r="Q2663" i="1" l="1"/>
  <c r="P2664" i="1"/>
  <c r="Q2664" i="1" l="1"/>
  <c r="P2665" i="1"/>
  <c r="Q2665" i="1" l="1"/>
  <c r="P2666" i="1"/>
  <c r="Q2666" i="1" l="1"/>
  <c r="P2667" i="1"/>
  <c r="Q2667" i="1" l="1"/>
  <c r="P2668" i="1"/>
  <c r="Q2668" i="1" l="1"/>
  <c r="P2669" i="1"/>
  <c r="Q2669" i="1" l="1"/>
  <c r="P2670" i="1"/>
  <c r="Q2670" i="1" l="1"/>
  <c r="P2671" i="1"/>
  <c r="Q2671" i="1" l="1"/>
  <c r="P2672" i="1"/>
  <c r="C13" i="2" s="1"/>
  <c r="Q2672" i="1" l="1"/>
  <c r="P2673" i="1"/>
  <c r="Q13" i="2" l="1"/>
  <c r="P13" i="2"/>
  <c r="O13" i="2"/>
  <c r="Q2673" i="1"/>
  <c r="P2674" i="1"/>
  <c r="Q2674" i="1" l="1"/>
  <c r="P2675" i="1"/>
  <c r="Q2675" i="1" l="1"/>
  <c r="P2676" i="1"/>
  <c r="Q2676" i="1" l="1"/>
  <c r="P2677" i="1"/>
  <c r="Q2677" i="1" l="1"/>
  <c r="P2678" i="1"/>
  <c r="Q2678" i="1" l="1"/>
  <c r="P2679" i="1"/>
  <c r="Q2679" i="1" l="1"/>
  <c r="P2680" i="1"/>
  <c r="Q2680" i="1" l="1"/>
  <c r="P2681" i="1"/>
  <c r="Q2681" i="1" l="1"/>
  <c r="P2682" i="1"/>
  <c r="Q2682" i="1" l="1"/>
  <c r="P2683" i="1"/>
  <c r="Q2683" i="1" l="1"/>
  <c r="P2684" i="1"/>
  <c r="Q2684" i="1" l="1"/>
  <c r="P2685" i="1"/>
  <c r="Q2685" i="1" l="1"/>
  <c r="P2686" i="1"/>
  <c r="Q2686" i="1" l="1"/>
  <c r="P2687" i="1"/>
  <c r="Q2687" i="1" l="1"/>
  <c r="P2688" i="1"/>
  <c r="Q2688" i="1" l="1"/>
  <c r="P2689" i="1"/>
  <c r="Q2689" i="1" l="1"/>
  <c r="P2690" i="1"/>
  <c r="Q2690" i="1" l="1"/>
  <c r="P2691" i="1"/>
  <c r="Q2691" i="1" l="1"/>
  <c r="P2692" i="1"/>
  <c r="Q2692" i="1" l="1"/>
  <c r="P2693" i="1"/>
  <c r="Q2693" i="1" l="1"/>
  <c r="P2694" i="1"/>
  <c r="Q2694" i="1" l="1"/>
  <c r="P2695" i="1"/>
  <c r="Q2695" i="1" l="1"/>
  <c r="P2696" i="1"/>
  <c r="Q2696" i="1" l="1"/>
  <c r="P2697" i="1"/>
  <c r="Q2697" i="1" l="1"/>
  <c r="P2698" i="1"/>
  <c r="Q2698" i="1" l="1"/>
  <c r="P2699" i="1"/>
  <c r="Q2699" i="1" l="1"/>
  <c r="P2700" i="1"/>
  <c r="Q2700" i="1" l="1"/>
  <c r="P2701" i="1"/>
  <c r="Q2701" i="1" l="1"/>
  <c r="P2702" i="1"/>
  <c r="Q2702" i="1" l="1"/>
  <c r="P2703" i="1"/>
  <c r="Q2703" i="1" l="1"/>
  <c r="P2704" i="1"/>
  <c r="Q2704" i="1" l="1"/>
  <c r="P2705" i="1"/>
  <c r="Q2705" i="1" l="1"/>
  <c r="P2706" i="1"/>
  <c r="Q2706" i="1" l="1"/>
  <c r="P2707" i="1"/>
  <c r="Q2707" i="1" l="1"/>
  <c r="P2708" i="1"/>
  <c r="Q2708" i="1" l="1"/>
  <c r="P2709" i="1"/>
  <c r="Q2709" i="1" l="1"/>
  <c r="P2710" i="1"/>
  <c r="Q2710" i="1" l="1"/>
  <c r="P2711" i="1"/>
  <c r="Q2711" i="1" l="1"/>
  <c r="P2712" i="1"/>
  <c r="Q2712" i="1" l="1"/>
  <c r="P2713" i="1"/>
  <c r="Q2713" i="1" l="1"/>
  <c r="P2714" i="1"/>
  <c r="Q2714" i="1" l="1"/>
  <c r="P2715" i="1"/>
  <c r="Q2715" i="1" l="1"/>
  <c r="P2716" i="1"/>
  <c r="Q2716" i="1" l="1"/>
  <c r="P2717" i="1"/>
  <c r="Q2717" i="1" l="1"/>
  <c r="P2718" i="1"/>
  <c r="Q2718" i="1" l="1"/>
  <c r="P2719" i="1"/>
  <c r="Q2719" i="1" l="1"/>
  <c r="P2720" i="1"/>
  <c r="Q2720" i="1" l="1"/>
  <c r="P2721" i="1"/>
  <c r="Q2721" i="1" l="1"/>
  <c r="P2722" i="1"/>
  <c r="Q2722" i="1" l="1"/>
  <c r="P2723" i="1"/>
  <c r="Q2723" i="1" l="1"/>
  <c r="P2724" i="1"/>
  <c r="Q2724" i="1" l="1"/>
  <c r="P2725" i="1"/>
  <c r="Q2725" i="1" l="1"/>
  <c r="P2726" i="1"/>
  <c r="Q2726" i="1" l="1"/>
  <c r="P2727" i="1"/>
  <c r="Q2727" i="1" l="1"/>
  <c r="P2728" i="1"/>
  <c r="Q2728" i="1" l="1"/>
  <c r="P2729" i="1"/>
  <c r="Q2729" i="1" l="1"/>
  <c r="P2730" i="1"/>
  <c r="Q2730" i="1" l="1"/>
  <c r="P2731" i="1"/>
  <c r="Q2731" i="1" l="1"/>
  <c r="P2732" i="1"/>
  <c r="Q2732" i="1" l="1"/>
  <c r="P2733" i="1"/>
  <c r="Q2733" i="1" l="1"/>
  <c r="P2734" i="1"/>
  <c r="Q2734" i="1" l="1"/>
  <c r="P2735" i="1"/>
  <c r="Q2735" i="1" l="1"/>
  <c r="P2736" i="1"/>
  <c r="Q2736" i="1" l="1"/>
  <c r="P2737" i="1"/>
  <c r="Q2737" i="1" l="1"/>
  <c r="P2738" i="1"/>
  <c r="Q2738" i="1" l="1"/>
  <c r="P2739" i="1"/>
  <c r="Q2739" i="1" l="1"/>
  <c r="P2740" i="1"/>
  <c r="Q2740" i="1" l="1"/>
  <c r="P2741" i="1"/>
  <c r="Q2741" i="1" l="1"/>
  <c r="P2742" i="1"/>
  <c r="Q2742" i="1" l="1"/>
  <c r="P2743" i="1"/>
  <c r="Q2743" i="1" l="1"/>
  <c r="P2744" i="1"/>
  <c r="Q2744" i="1" l="1"/>
  <c r="P2745" i="1"/>
  <c r="Q2745" i="1" l="1"/>
  <c r="P2746" i="1"/>
  <c r="Q2746" i="1" l="1"/>
  <c r="P2747" i="1"/>
  <c r="Q2747" i="1" l="1"/>
  <c r="P2748" i="1"/>
  <c r="Q2748" i="1" l="1"/>
  <c r="P2749" i="1"/>
  <c r="Q2749" i="1" l="1"/>
  <c r="P2750" i="1"/>
  <c r="Q2750" i="1" l="1"/>
  <c r="P2751" i="1"/>
  <c r="Q2751" i="1" l="1"/>
  <c r="P2752" i="1"/>
  <c r="Q2752" i="1" l="1"/>
  <c r="P2753" i="1"/>
  <c r="Q2753" i="1" l="1"/>
  <c r="P2754" i="1"/>
  <c r="Q2754" i="1" l="1"/>
  <c r="P2755" i="1"/>
  <c r="Q2755" i="1" l="1"/>
  <c r="P2756" i="1"/>
  <c r="Q2756" i="1" l="1"/>
  <c r="P2757" i="1"/>
  <c r="Q2757" i="1" l="1"/>
  <c r="P2758" i="1"/>
  <c r="Q2758" i="1" l="1"/>
  <c r="P2759" i="1"/>
  <c r="Q2759" i="1" l="1"/>
  <c r="P2760" i="1"/>
  <c r="Q2760" i="1" l="1"/>
  <c r="P2761" i="1"/>
  <c r="Q2761" i="1" l="1"/>
  <c r="P2762" i="1"/>
  <c r="Q2762" i="1" l="1"/>
  <c r="P2763" i="1"/>
  <c r="Q2763" i="1" l="1"/>
  <c r="P2764" i="1"/>
  <c r="Q2764" i="1" l="1"/>
  <c r="P2765" i="1"/>
  <c r="Q2765" i="1" l="1"/>
  <c r="P2766" i="1"/>
  <c r="Q2766" i="1" l="1"/>
  <c r="P2767" i="1"/>
  <c r="Q2767" i="1" l="1"/>
  <c r="P2768" i="1"/>
  <c r="Q2768" i="1" l="1"/>
  <c r="P2769" i="1"/>
  <c r="Q2769" i="1" l="1"/>
  <c r="P2770" i="1"/>
  <c r="Q2770" i="1" l="1"/>
  <c r="P2771" i="1"/>
  <c r="Q2771" i="1" l="1"/>
  <c r="P2772" i="1"/>
  <c r="Q2772" i="1" l="1"/>
  <c r="P2773" i="1"/>
  <c r="Q2773" i="1" l="1"/>
  <c r="P2774" i="1"/>
  <c r="Q2774" i="1" l="1"/>
  <c r="P2775" i="1"/>
  <c r="Q2775" i="1" l="1"/>
  <c r="P2776" i="1"/>
  <c r="Q2776" i="1" l="1"/>
  <c r="P2777" i="1"/>
  <c r="Q2777" i="1" l="1"/>
  <c r="P2778" i="1"/>
  <c r="Q2778" i="1" l="1"/>
  <c r="P2779" i="1"/>
  <c r="Q2779" i="1" l="1"/>
  <c r="P2780" i="1"/>
  <c r="Q2780" i="1" l="1"/>
  <c r="P2781" i="1"/>
  <c r="Q2781" i="1" l="1"/>
  <c r="P2782" i="1"/>
  <c r="Q2782" i="1" l="1"/>
  <c r="P2783" i="1"/>
  <c r="Q2783" i="1" l="1"/>
  <c r="P2784" i="1"/>
  <c r="Q2784" i="1" l="1"/>
  <c r="P2785" i="1"/>
  <c r="Q2785" i="1" l="1"/>
  <c r="P2786" i="1"/>
  <c r="Q2786" i="1" l="1"/>
  <c r="P2787" i="1"/>
  <c r="Q2787" i="1" l="1"/>
  <c r="P2788" i="1"/>
  <c r="Q2788" i="1" l="1"/>
  <c r="P2789" i="1"/>
  <c r="Q2789" i="1" l="1"/>
  <c r="P2790" i="1"/>
  <c r="Q2790" i="1" l="1"/>
  <c r="P2791" i="1"/>
  <c r="Q2791" i="1" l="1"/>
  <c r="P2792" i="1"/>
  <c r="Q2792" i="1" l="1"/>
  <c r="P2793" i="1"/>
  <c r="Q2793" i="1" l="1"/>
  <c r="P2794" i="1"/>
  <c r="Q2794" i="1" l="1"/>
  <c r="P2795" i="1"/>
  <c r="Q2795" i="1" l="1"/>
  <c r="P2796" i="1"/>
  <c r="Q2796" i="1" l="1"/>
  <c r="P2797" i="1"/>
  <c r="Q2797" i="1" l="1"/>
  <c r="P2798" i="1"/>
  <c r="Q2798" i="1" l="1"/>
  <c r="P2799" i="1"/>
  <c r="Q2799" i="1" l="1"/>
  <c r="P2800" i="1"/>
  <c r="Q2800" i="1" l="1"/>
  <c r="P2801" i="1"/>
  <c r="Q2801" i="1" l="1"/>
  <c r="P2802" i="1"/>
  <c r="Q2802" i="1" l="1"/>
  <c r="P2803" i="1"/>
  <c r="Q2803" i="1" l="1"/>
  <c r="P2804" i="1"/>
  <c r="Q2804" i="1" l="1"/>
  <c r="P2805" i="1"/>
  <c r="Q2805" i="1" l="1"/>
  <c r="P2806" i="1"/>
  <c r="Q2806" i="1" l="1"/>
  <c r="P2807" i="1"/>
  <c r="Q2807" i="1" l="1"/>
  <c r="P2808" i="1"/>
  <c r="Q2808" i="1" l="1"/>
  <c r="P2809" i="1"/>
  <c r="Q2809" i="1" l="1"/>
  <c r="P2810" i="1"/>
  <c r="Q2810" i="1" l="1"/>
  <c r="P2811" i="1"/>
  <c r="Q2811" i="1" l="1"/>
  <c r="P2812" i="1"/>
  <c r="Q2812" i="1" l="1"/>
  <c r="P2813" i="1"/>
  <c r="Q2813" i="1" l="1"/>
  <c r="P2814" i="1"/>
  <c r="Q2814" i="1" l="1"/>
  <c r="P2815" i="1"/>
  <c r="Q2815" i="1" l="1"/>
  <c r="P2816" i="1"/>
  <c r="Q2816" i="1" l="1"/>
  <c r="P2817" i="1"/>
  <c r="Q2817" i="1" l="1"/>
  <c r="P2818" i="1"/>
  <c r="Q2818" i="1" l="1"/>
  <c r="P2819" i="1"/>
  <c r="Q2819" i="1" l="1"/>
  <c r="P2820" i="1"/>
  <c r="Q2820" i="1" l="1"/>
  <c r="P2821" i="1"/>
  <c r="Q2821" i="1" l="1"/>
  <c r="P2822" i="1"/>
  <c r="Q2822" i="1" l="1"/>
  <c r="P2823" i="1"/>
  <c r="Q2823" i="1" l="1"/>
  <c r="P2824" i="1"/>
  <c r="Q2824" i="1" l="1"/>
  <c r="P2825" i="1"/>
  <c r="Q2825" i="1" l="1"/>
  <c r="P2826" i="1"/>
  <c r="Q2826" i="1" l="1"/>
  <c r="P2827" i="1"/>
  <c r="Q2827" i="1" l="1"/>
  <c r="P2828" i="1"/>
  <c r="Q2828" i="1" l="1"/>
  <c r="P2829" i="1"/>
  <c r="Q2829" i="1" l="1"/>
  <c r="P2830" i="1"/>
  <c r="Q2830" i="1" l="1"/>
  <c r="P2831" i="1"/>
  <c r="Q2831" i="1" l="1"/>
  <c r="P2832" i="1"/>
  <c r="Q2832" i="1" l="1"/>
  <c r="P2833" i="1"/>
  <c r="Q2833" i="1" l="1"/>
  <c r="P2834" i="1"/>
  <c r="Q2834" i="1" l="1"/>
  <c r="P2835" i="1"/>
  <c r="Q2835" i="1" l="1"/>
  <c r="P2836" i="1"/>
  <c r="Q2836" i="1" l="1"/>
  <c r="P2837" i="1"/>
  <c r="Q2837" i="1" l="1"/>
  <c r="P2838" i="1"/>
  <c r="Q2838" i="1" l="1"/>
  <c r="P2839" i="1"/>
  <c r="Q2839" i="1" l="1"/>
  <c r="P2840" i="1"/>
  <c r="Q2840" i="1" l="1"/>
  <c r="P2841" i="1"/>
  <c r="Q2841" i="1" l="1"/>
  <c r="P2842" i="1"/>
  <c r="Q2842" i="1" l="1"/>
  <c r="P2843" i="1"/>
  <c r="Q2843" i="1" l="1"/>
  <c r="P2844" i="1"/>
  <c r="Q2844" i="1" l="1"/>
  <c r="P2845" i="1"/>
  <c r="Q2845" i="1" l="1"/>
  <c r="P2846" i="1"/>
  <c r="Q2846" i="1" l="1"/>
  <c r="P2847" i="1"/>
  <c r="Q2847" i="1" l="1"/>
  <c r="P2848" i="1"/>
  <c r="Q2848" i="1" l="1"/>
  <c r="P2849" i="1"/>
  <c r="Q2849" i="1" l="1"/>
  <c r="P2850" i="1"/>
  <c r="Q2850" i="1" l="1"/>
  <c r="P2851" i="1"/>
  <c r="Q2851" i="1" l="1"/>
  <c r="P2852" i="1"/>
  <c r="Q2852" i="1" l="1"/>
  <c r="P2853" i="1"/>
  <c r="Q2853" i="1" l="1"/>
  <c r="P2854" i="1"/>
  <c r="Q2854" i="1" l="1"/>
  <c r="P2855" i="1"/>
  <c r="Q2855" i="1" l="1"/>
  <c r="P2856" i="1"/>
  <c r="Q2856" i="1" l="1"/>
  <c r="P2857" i="1"/>
  <c r="Q2857" i="1" l="1"/>
  <c r="P2858" i="1"/>
  <c r="Q2858" i="1" l="1"/>
  <c r="P2859" i="1"/>
  <c r="Q2859" i="1" l="1"/>
  <c r="P2860" i="1"/>
  <c r="Q2860" i="1" l="1"/>
  <c r="P2861" i="1"/>
  <c r="Q2861" i="1" l="1"/>
  <c r="P2862" i="1"/>
  <c r="Q2862" i="1" l="1"/>
  <c r="P2863" i="1"/>
  <c r="Q2863" i="1" l="1"/>
  <c r="P2864" i="1"/>
  <c r="Q2864" i="1" l="1"/>
  <c r="P2865" i="1"/>
  <c r="Q2865" i="1" l="1"/>
  <c r="P2866" i="1"/>
  <c r="Q2866" i="1" l="1"/>
  <c r="P2867" i="1"/>
  <c r="Q2867" i="1" l="1"/>
  <c r="P2868" i="1"/>
  <c r="Q2868" i="1" l="1"/>
  <c r="P2869" i="1"/>
  <c r="Q2869" i="1" l="1"/>
  <c r="P2870" i="1"/>
  <c r="Q2870" i="1" l="1"/>
  <c r="P2871" i="1"/>
  <c r="Q2871" i="1" l="1"/>
  <c r="P2872" i="1"/>
  <c r="Q2872" i="1" l="1"/>
  <c r="P2873" i="1"/>
  <c r="Q2873" i="1" l="1"/>
  <c r="P2874" i="1"/>
  <c r="Q2874" i="1" l="1"/>
  <c r="P2875" i="1"/>
  <c r="Q2875" i="1" l="1"/>
  <c r="P2876" i="1"/>
  <c r="Q2876" i="1" l="1"/>
  <c r="P2877" i="1"/>
  <c r="Q2877" i="1" l="1"/>
  <c r="P2878" i="1"/>
  <c r="Q2878" i="1" l="1"/>
  <c r="P2879" i="1"/>
  <c r="Q2879" i="1" l="1"/>
  <c r="P2880" i="1"/>
  <c r="Q2880" i="1" l="1"/>
  <c r="P2881" i="1"/>
  <c r="Q2881" i="1" l="1"/>
  <c r="P2882" i="1"/>
  <c r="Q2882" i="1" l="1"/>
  <c r="P2883" i="1"/>
  <c r="Q2883" i="1" l="1"/>
  <c r="P2884" i="1"/>
  <c r="Q2884" i="1" l="1"/>
  <c r="P2885" i="1"/>
  <c r="Q2885" i="1" l="1"/>
  <c r="P2886" i="1"/>
  <c r="Q2886" i="1" l="1"/>
  <c r="P2887" i="1"/>
  <c r="Q2887" i="1" l="1"/>
  <c r="P2888" i="1"/>
  <c r="Q2888" i="1" l="1"/>
  <c r="P2889" i="1"/>
  <c r="Q2889" i="1" l="1"/>
  <c r="P2890" i="1"/>
  <c r="Q2890" i="1" l="1"/>
  <c r="P2891" i="1"/>
  <c r="C14" i="2" s="1"/>
  <c r="Q2891" i="1" l="1"/>
  <c r="Q14" i="2" l="1"/>
  <c r="O14" i="2"/>
  <c r="P14" i="2"/>
  <c r="P15" i="2"/>
  <c r="P16" i="2" s="1"/>
  <c r="P18" i="2" s="1"/>
  <c r="O15" i="2"/>
  <c r="O16" i="2" s="1"/>
  <c r="O18" i="2" s="1"/>
  <c r="Q15" i="2"/>
  <c r="Q16" i="2" s="1"/>
  <c r="Q18" i="2" s="1"/>
  <c r="P17" i="2"/>
  <c r="Q17" i="2"/>
  <c r="O17" i="2"/>
</calcChain>
</file>

<file path=xl/sharedStrings.xml><?xml version="1.0" encoding="utf-8"?>
<sst xmlns="http://schemas.openxmlformats.org/spreadsheetml/2006/main" count="70" uniqueCount="48">
  <si>
    <t xml:space="preserve">      时间</t>
  </si>
  <si>
    <t xml:space="preserve">    收盘</t>
  </si>
  <si>
    <t>回撤</t>
    <phoneticPr fontId="18" type="noConversion"/>
  </si>
  <si>
    <t>日收益率</t>
    <phoneticPr fontId="18" type="noConversion"/>
  </si>
  <si>
    <t>净值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</si>
  <si>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</si>
  <si>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</si>
  <si>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</si>
  <si>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佣金及印花税</t>
    <phoneticPr fontId="18" type="noConversion"/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</si>
  <si>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</si>
  <si>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</si>
  <si>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</si>
  <si>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</si>
  <si>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</si>
  <si>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沪深300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</si>
  <si>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</si>
  <si>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</si>
  <si>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</si>
  <si>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夏普比例</t>
    <phoneticPr fontId="18" type="noConversion"/>
  </si>
  <si>
    <t>年平均交易次数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</si>
  <si>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</si>
  <si>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</si>
  <si>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</si>
  <si>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</si>
  <si>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</si>
  <si>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</si>
  <si>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买</t>
    <phoneticPr fontId="18" type="noConversion"/>
  </si>
  <si>
    <t>买卖</t>
    <phoneticPr fontId="18" type="noConversion"/>
  </si>
  <si>
    <t>E</t>
    <phoneticPr fontId="18" type="noConversion"/>
  </si>
  <si>
    <t>绝对值差</t>
    <phoneticPr fontId="18" type="noConversion"/>
  </si>
  <si>
    <t>A</t>
    <phoneticPr fontId="18" type="noConversion"/>
  </si>
  <si>
    <t>C</t>
    <phoneticPr fontId="18" type="noConversion"/>
  </si>
  <si>
    <t>D</t>
    <phoneticPr fontId="18" type="noConversion"/>
  </si>
  <si>
    <t>T</t>
    <phoneticPr fontId="18" type="noConversion"/>
  </si>
  <si>
    <t>Y</t>
    <phoneticPr fontId="18" type="noConversion"/>
  </si>
  <si>
    <t>M</t>
    <phoneticPr fontId="18" type="noConversion"/>
  </si>
  <si>
    <t>M=5,N=5-45</t>
    <phoneticPr fontId="18" type="noConversion"/>
  </si>
  <si>
    <t>N=10,M=5-45</t>
    <phoneticPr fontId="18" type="noConversion"/>
  </si>
  <si>
    <t>1.4/0.9</t>
    <phoneticPr fontId="18" type="noConversion"/>
  </si>
  <si>
    <t>1/0.8</t>
    <phoneticPr fontId="18" type="noConversion"/>
  </si>
  <si>
    <t>1/0.9</t>
    <phoneticPr fontId="18" type="noConversion"/>
  </si>
  <si>
    <t>1/1</t>
    <phoneticPr fontId="18" type="noConversion"/>
  </si>
  <si>
    <t>1.4/0.8</t>
    <phoneticPr fontId="18" type="noConversion"/>
  </si>
  <si>
    <t>1.4/1</t>
    <phoneticPr fontId="18" type="noConversion"/>
  </si>
  <si>
    <t>1.8/0.8</t>
    <phoneticPr fontId="18" type="noConversion"/>
  </si>
  <si>
    <t>1.8/0.9</t>
  </si>
  <si>
    <t>1.8/1</t>
    <phoneticPr fontId="18" type="noConversion"/>
  </si>
  <si>
    <t>N=10,M=20,变化C、D对应值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</si>
</sst>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10" fontId="0" fillId="33" borderId="0" xfId="1" applyNumberFormat="1" applyFont="1" applyFill="1">
      <alignment vertical="center"/>
    </xf>
    <xf numFmtId="177" fontId="0" fillId="0" borderId="0" xfId="0" applyNumberFormat="1">
      <alignment vertical="center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7" fontId="0" fillId="0" borderId="10" xfId="0" applyNumberFormat="1" applyBorder="1">
      <alignment vertical="center"/>
    </xf>
    <xf numFmtId="177" fontId="0" fillId="33" borderId="10" xfId="0" applyNumberFormat="1" applyFill="1" applyBorder="1">
      <alignment vertical="center"/>
    </xf>
    <xf numFmtId="0" fontId="0" fillId="33" borderId="0" xfId="1" applyNumberFormat="1" applyFont="1" applyFill="1">
      <alignment vertical="center"/>
    </xf>
    <xf numFmtId="176" fontId="0" fillId="0" borderId="10" xfId="1" applyNumberFormat="1" applyFont="1" applyBorder="1">
      <alignment vertical="center"/>
    </xf>
    <xf numFmtId="176" fontId="0" fillId="0" borderId="10" xfId="0" applyNumberFormat="1" applyBorder="1">
      <alignment vertical="center"/>
    </xf>
    <xf numFmtId="176" fontId="0" fillId="33" borderId="10" xfId="0" applyNumberFormat="1" applyFill="1" applyBorder="1">
      <alignment vertical="center"/>
    </xf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9" fontId="0" fillId="0" borderId="10" xfId="0" applyNumberFormat="1" applyBorder="1" applyAlignment="1">
      <alignment horizontal="center" vertical="center" wrapText="1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  <xf numFmtId="177" fontId="0" fillId="33" borderId="0" xfId="0" applyNumberFormat="1" applyFill="1">
      <alignment vertical="center"/>
    </xf>
    <xf numFmtId="2" fontId="0" fillId="0" borderId="0" xfId="0" applyNumberFormat="1" applyAlignment="1"/>
    <xf numFmtId="2" fontId="0" fillId="33" borderId="0" xfId="0" applyNumberFormat="1" applyFill="1" applyAlignment="1"/>
    <xf numFmtId="0" fontId="0" fillId="0" borderId="11" xfId="0" applyFill="1" applyBorder="1" applyAlignment="1">
      <alignment horizontal="left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6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91"/>
  <sheetViews>
    <sheetView workbookViewId="0">
      <pane xSplit="1" ySplit="1" topLeftCell="H5" activePane="bottomRight" state="frozen"/>
      <selection pane="topRight" activeCell="B1" sqref="B1"/>
      <selection pane="bottomLeft" activeCell="A2" sqref="A2"/>
      <selection pane="bottomRight" activeCell="S1" sqref="S1:U1048576"/>
    </sheetView>
  </sheetViews>
  <sheetFormatPr defaultRowHeight="13.5" x14ac:dyDescent="0.15"/>
  <cols>
    <col min="1" max="1" width="13.625" style="1" customWidth="1"/>
    <col min="4" max="4" width="9.5" style="21" bestFit="1" customWidth="1"/>
    <col min="5" max="5" width="9.625" style="21" bestFit="1" customWidth="1"/>
    <col min="6" max="6" width="11.625" style="16" customWidth="1"/>
    <col min="7" max="8" width="9.5" style="2" customWidth="1"/>
    <col min="9" max="10" width="9.625" style="21" bestFit="1" customWidth="1"/>
    <col min="11" max="12" width="9.625" style="21" customWidth="1"/>
    <col min="15" max="15" width="9" style="3"/>
    <col min="16" max="16" width="9" style="2"/>
    <col min="17" max="17" width="9.5" style="2" customWidth="1"/>
  </cols>
  <sheetData>
    <row r="1" spans="1:17" x14ac:dyDescent="0.15">
      <c r="A1" s="1" t="s">
        <v>0</v>
      </c>
      <c r="B1" t="s">
        <v>10</v>
      </c>
      <c r="C1" t="s">
        <v>11</v>
      </c>
      <c r="D1" s="21" t="s">
        <v>12</v>
      </c>
      <c r="E1" s="21" t="s">
        <v>1</v>
      </c>
      <c r="F1" s="17" t="s">
        <v>9</v>
      </c>
      <c r="G1" s="2" t="s">
        <v>5</v>
      </c>
      <c r="H1" s="2" t="s">
        <v>2</v>
      </c>
      <c r="I1" s="21" t="s">
        <v>29</v>
      </c>
      <c r="J1" s="21" t="s">
        <v>28</v>
      </c>
      <c r="K1" s="21" t="s">
        <v>30</v>
      </c>
      <c r="L1" s="21" t="s">
        <v>34</v>
      </c>
      <c r="M1" s="2" t="s">
        <v>27</v>
      </c>
      <c r="N1" s="2" t="s">
        <v>7</v>
      </c>
      <c r="O1" s="3" t="s">
        <v>3</v>
      </c>
      <c r="P1" s="2" t="s">
        <v>4</v>
      </c>
      <c r="Q1" s="2" t="s">
        <v>2</v>
      </c>
    </row>
    <row r="2" spans="1:17" x14ac:dyDescent="0.15">
      <c r="A2" s="1">
        <v>38356</v>
      </c>
      <c r="B2">
        <v>994.76</v>
      </c>
      <c r="C2">
        <v>994.76</v>
      </c>
      <c r="D2" s="21">
        <v>980.65</v>
      </c>
      <c r="E2" s="21">
        <v>982.79</v>
      </c>
      <c r="F2" s="42">
        <v>44.319774719999998</v>
      </c>
      <c r="L2" s="21">
        <f>E2</f>
        <v>982.79</v>
      </c>
      <c r="M2" t="s">
        <v>26</v>
      </c>
      <c r="P2" s="2">
        <v>1</v>
      </c>
    </row>
    <row r="3" spans="1:17" x14ac:dyDescent="0.15">
      <c r="A3" s="1">
        <v>38357</v>
      </c>
      <c r="B3">
        <v>981.57</v>
      </c>
      <c r="C3">
        <v>997.32</v>
      </c>
      <c r="D3" s="21">
        <v>979.87</v>
      </c>
      <c r="E3" s="21">
        <v>992.56</v>
      </c>
      <c r="F3" s="42">
        <v>45.2920832</v>
      </c>
      <c r="G3" s="3">
        <f t="shared" ref="G3:G66" si="0">E3/E2-1</f>
        <v>9.9410860916371302E-3</v>
      </c>
      <c r="H3" s="3">
        <f>1-E3/MAX(E$2:E3)</f>
        <v>0</v>
      </c>
      <c r="I3" s="21">
        <f>ABS(E3-E2)</f>
        <v>9.7699999999999818</v>
      </c>
      <c r="J3" s="21">
        <f ca="1">IF(ROW()&gt;计算结果!B$18+1,ABS(E3-OFFSET(E3,-计算结果!B$18,0,1,1))/SUM(OFFSET(I3,0,0,-计算结果!B$18,1)),ABS(E3-OFFSET(E3,-ROW()+2,0,1,1))/SUM(OFFSET(I3,0,0,-ROW()+2,1)))</f>
        <v>1</v>
      </c>
      <c r="K3" s="21">
        <f ca="1">(计算结果!B$19+计算结果!B$20*'000300'!J3)^计算结果!B$21</f>
        <v>2.2999999999999998</v>
      </c>
      <c r="L3" s="21">
        <f ca="1">K3*E3+(1-K3)*L2</f>
        <v>1005.2610000000002</v>
      </c>
      <c r="M3" s="31" t="str">
        <f ca="1">IF(ROW()&gt;计算结果!B$22+1,IF(L3&gt;OFFSET(L3,-计算结果!B$22,0,1,1),"买",IF(L3&lt;OFFSET(L3,-计算结果!B$22,0,1,1),"卖",M2)),IF(L3&gt;OFFSET(L3,-ROW()+1,0,1,1),"买",IF(L3&lt;OFFSET(L3,-ROW()+1,0,1,1),"卖",M2)))</f>
        <v>卖</v>
      </c>
      <c r="N3" s="4"/>
      <c r="O3" s="3">
        <f>IF(M2="买",E3/E2-1,"")</f>
        <v>9.9410860916371302E-3</v>
      </c>
      <c r="P3" s="2">
        <f>IFERROR(P2*(1+O3),P2)</f>
        <v>1.0099410860916371</v>
      </c>
      <c r="Q3" s="3">
        <f>1-P3/MAX(P$2:P3)</f>
        <v>0</v>
      </c>
    </row>
    <row r="4" spans="1:17" x14ac:dyDescent="0.15">
      <c r="A4" s="1">
        <v>38358</v>
      </c>
      <c r="B4">
        <v>993.33</v>
      </c>
      <c r="C4">
        <v>993.78</v>
      </c>
      <c r="D4" s="21">
        <v>980.33</v>
      </c>
      <c r="E4" s="21">
        <v>983.17</v>
      </c>
      <c r="F4" s="42">
        <v>39.210152960000002</v>
      </c>
      <c r="G4" s="3">
        <f t="shared" si="0"/>
        <v>-9.4603852663818211E-3</v>
      </c>
      <c r="H4" s="3">
        <f>1-E4/MAX(E$2:E4)</f>
        <v>9.4603852663818211E-3</v>
      </c>
      <c r="I4" s="21">
        <f t="shared" ref="I4:I67" si="1">ABS(E4-E3)</f>
        <v>9.3899999999999864</v>
      </c>
      <c r="J4" s="21">
        <f ca="1">IF(ROW()&gt;计算结果!B$18+1,ABS(E4-OFFSET(E4,-计算结果!B$18,0,1,1))/SUM(OFFSET(I4,0,0,-计算结果!B$18,1)),ABS(E4-OFFSET(E4,-ROW()+2,0,1,1))/SUM(OFFSET(I4,0,0,-ROW()+2,1)))</f>
        <v>1.9832985386221091E-2</v>
      </c>
      <c r="K4" s="21">
        <f ca="1">(计算结果!B$19+计算结果!B$20*'000300'!J4)^计算结果!B$21</f>
        <v>1.4178496868475989</v>
      </c>
      <c r="L4" s="21">
        <f t="shared" ref="L4:L67" ca="1" si="2">K4*E4+(1-K4)*L3</f>
        <v>973.93928256784943</v>
      </c>
      <c r="M4" s="31" t="str">
        <f ca="1">IF(ROW()&gt;计算结果!B$22+1,IF(L4&gt;OFFSET(L4,-计算结果!B$22,0,1,1),"买",IF(L4&lt;OFFSET(L4,-计算结果!B$22,0,1,1),"卖",M3)),IF(L4&gt;OFFSET(L4,-ROW()+1,0,1,1),"买",IF(L4&lt;OFFSET(L4,-ROW()+1,0,1,1),"卖",M3)))</f>
        <v>卖</v>
      </c>
      <c r="N4" s="4" t="str">
        <f t="shared" ref="N4:N67" ca="1" si="3">IF(M3&lt;&gt;M4,1,"")</f>
        <v/>
      </c>
      <c r="O4" s="3">
        <f ca="1">IF(M3="买",E4/E3-1,0)-IF(N4=1,计算结果!B$17,0)</f>
        <v>0</v>
      </c>
      <c r="P4" s="2">
        <f t="shared" ref="P4:P67" ca="1" si="4">IFERROR(P3*(1+O4),P3)</f>
        <v>1.0099410860916371</v>
      </c>
      <c r="Q4" s="3">
        <f ca="1">1-P4/MAX(P$2:P4)</f>
        <v>0</v>
      </c>
    </row>
    <row r="5" spans="1:17" x14ac:dyDescent="0.15">
      <c r="A5" s="1">
        <v>38359</v>
      </c>
      <c r="B5">
        <v>983.04</v>
      </c>
      <c r="C5">
        <v>995.71</v>
      </c>
      <c r="D5" s="21">
        <v>979.81</v>
      </c>
      <c r="E5" s="21">
        <v>983.95</v>
      </c>
      <c r="F5" s="42">
        <v>47.374694400000003</v>
      </c>
      <c r="G5" s="3">
        <f t="shared" si="0"/>
        <v>7.9335211611430978E-4</v>
      </c>
      <c r="H5" s="3">
        <f>1-E5/MAX(E$2:E5)</f>
        <v>8.6745385669378949E-3</v>
      </c>
      <c r="I5" s="21">
        <f t="shared" si="1"/>
        <v>0.7800000000000864</v>
      </c>
      <c r="J5" s="21">
        <f ca="1">IF(ROW()&gt;计算结果!B$18+1,ABS(E5-OFFSET(E5,-计算结果!B$18,0,1,1))/SUM(OFFSET(I5,0,0,-计算结果!B$18,1)),ABS(E5-OFFSET(E5,-ROW()+2,0,1,1))/SUM(OFFSET(I5,0,0,-ROW()+2,1)))</f>
        <v>5.8174523570716084E-2</v>
      </c>
      <c r="K5" s="21">
        <f ca="1">(计算结果!B$19+计算结果!B$20*'000300'!J5)^计算结果!B$21</f>
        <v>1.4523570712136444</v>
      </c>
      <c r="L5" s="21">
        <f t="shared" ca="1" si="2"/>
        <v>988.47841881835507</v>
      </c>
      <c r="M5" s="31" t="str">
        <f ca="1">IF(ROW()&gt;计算结果!B$22+1,IF(L5&gt;OFFSET(L5,-计算结果!B$22,0,1,1),"买",IF(L5&lt;OFFSET(L5,-计算结果!B$22,0,1,1),"卖",M4)),IF(L5&gt;OFFSET(L5,-ROW()+1,0,1,1),"买",IF(L5&lt;OFFSET(L5,-ROW()+1,0,1,1),"卖",M4)))</f>
        <v>卖</v>
      </c>
      <c r="N5" s="4" t="str">
        <f t="shared" ca="1" si="3"/>
        <v/>
      </c>
      <c r="O5" s="3">
        <f ca="1">IF(M4="买",E5/E4-1,0)-IF(N5=1,计算结果!B$17,0)</f>
        <v>0</v>
      </c>
      <c r="P5" s="2">
        <f t="shared" ca="1" si="4"/>
        <v>1.0099410860916371</v>
      </c>
      <c r="Q5" s="3">
        <f ca="1">1-P5/MAX(P$2:P5)</f>
        <v>0</v>
      </c>
    </row>
    <row r="6" spans="1:17" x14ac:dyDescent="0.15">
      <c r="A6" s="1">
        <v>38362</v>
      </c>
      <c r="B6">
        <v>983.76</v>
      </c>
      <c r="C6">
        <v>993.95</v>
      </c>
      <c r="D6" s="21">
        <v>979.78</v>
      </c>
      <c r="E6" s="21">
        <v>993.87</v>
      </c>
      <c r="F6" s="42">
        <v>37.629329920000004</v>
      </c>
      <c r="G6" s="3">
        <f t="shared" si="0"/>
        <v>1.0081813100259129E-2</v>
      </c>
      <c r="H6" s="3">
        <f>1-E6/MAX(E$2:E6)</f>
        <v>0</v>
      </c>
      <c r="I6" s="21">
        <f t="shared" si="1"/>
        <v>9.9199999999999591</v>
      </c>
      <c r="J6" s="21">
        <f ca="1">IF(ROW()&gt;计算结果!B$18+1,ABS(E6-OFFSET(E6,-计算结果!B$18,0,1,1))/SUM(OFFSET(I6,0,0,-计算结果!B$18,1)),ABS(E6-OFFSET(E6,-ROW()+2,0,1,1))/SUM(OFFSET(I6,0,0,-ROW()+2,1)))</f>
        <v>0.37106496985934478</v>
      </c>
      <c r="K6" s="21">
        <f ca="1">(计算结果!B$19+计算结果!B$20*'000300'!J6)^计算结果!B$21</f>
        <v>1.7339584728734101</v>
      </c>
      <c r="L6" s="21">
        <f t="shared" ca="1" si="2"/>
        <v>997.82719669045321</v>
      </c>
      <c r="M6" s="31" t="str">
        <f ca="1">IF(ROW()&gt;计算结果!B$22+1,IF(L6&gt;OFFSET(L6,-计算结果!B$22,0,1,1),"买",IF(L6&lt;OFFSET(L6,-计算结果!B$22,0,1,1),"卖",M5)),IF(L6&gt;OFFSET(L6,-ROW()+1,0,1,1),"买",IF(L6&lt;OFFSET(L6,-ROW()+1,0,1,1),"卖",M5)))</f>
        <v>卖</v>
      </c>
      <c r="N6" s="4" t="str">
        <f t="shared" ca="1" si="3"/>
        <v/>
      </c>
      <c r="O6" s="3">
        <f ca="1">IF(M5="买",E6/E5-1,0)-IF(N6=1,计算结果!B$17,0)</f>
        <v>0</v>
      </c>
      <c r="P6" s="2">
        <f t="shared" ca="1" si="4"/>
        <v>1.0099410860916371</v>
      </c>
      <c r="Q6" s="3">
        <f ca="1">1-P6/MAX(P$2:P6)</f>
        <v>0</v>
      </c>
    </row>
    <row r="7" spans="1:17" x14ac:dyDescent="0.15">
      <c r="A7" s="1">
        <v>38363</v>
      </c>
      <c r="B7">
        <v>994.18</v>
      </c>
      <c r="C7">
        <v>999.55</v>
      </c>
      <c r="D7" s="21">
        <v>991.09</v>
      </c>
      <c r="E7" s="21">
        <v>997.13</v>
      </c>
      <c r="F7" s="42">
        <v>37.040768</v>
      </c>
      <c r="G7" s="3">
        <f t="shared" si="0"/>
        <v>3.2801070562549217E-3</v>
      </c>
      <c r="H7" s="3">
        <f>1-E7/MAX(E$2:E7)</f>
        <v>0</v>
      </c>
      <c r="I7" s="21">
        <f t="shared" si="1"/>
        <v>3.2599999999999909</v>
      </c>
      <c r="J7" s="21">
        <f ca="1">IF(ROW()&gt;计算结果!B$18+1,ABS(E7-OFFSET(E7,-计算结果!B$18,0,1,1))/SUM(OFFSET(I7,0,0,-计算结果!B$18,1)),ABS(E7-OFFSET(E7,-ROW()+2,0,1,1))/SUM(OFFSET(I7,0,0,-ROW()+2,1)))</f>
        <v>0.43297101449275455</v>
      </c>
      <c r="K7" s="21">
        <f ca="1">(计算结果!B$19+计算结果!B$20*'000300'!J7)^计算结果!B$21</f>
        <v>1.7896739130434791</v>
      </c>
      <c r="L7" s="21">
        <f t="shared" ca="1" si="2"/>
        <v>996.57944196128881</v>
      </c>
      <c r="M7" s="31" t="str">
        <f ca="1">IF(ROW()&gt;计算结果!B$22+1,IF(L7&gt;OFFSET(L7,-计算结果!B$22,0,1,1),"买",IF(L7&lt;OFFSET(L7,-计算结果!B$22,0,1,1),"卖",M6)),IF(L7&gt;OFFSET(L7,-ROW()+1,0,1,1),"买",IF(L7&lt;OFFSET(L7,-ROW()+1,0,1,1),"卖",M6)))</f>
        <v>卖</v>
      </c>
      <c r="N7" s="4" t="str">
        <f t="shared" ca="1" si="3"/>
        <v/>
      </c>
      <c r="O7" s="3">
        <f ca="1">IF(M6="买",E7/E6-1,0)-IF(N7=1,计算结果!B$17,0)</f>
        <v>0</v>
      </c>
      <c r="P7" s="2">
        <f t="shared" ca="1" si="4"/>
        <v>1.0099410860916371</v>
      </c>
      <c r="Q7" s="3">
        <f ca="1">1-P7/MAX(P$2:P7)</f>
        <v>0</v>
      </c>
    </row>
    <row r="8" spans="1:17" x14ac:dyDescent="0.15">
      <c r="A8" s="1">
        <v>38364</v>
      </c>
      <c r="B8">
        <v>996.65</v>
      </c>
      <c r="C8">
        <v>996.97</v>
      </c>
      <c r="D8" s="21">
        <v>989.25</v>
      </c>
      <c r="E8" s="21">
        <v>996.74</v>
      </c>
      <c r="F8" s="42">
        <v>30.93299712</v>
      </c>
      <c r="G8" s="3">
        <f t="shared" si="0"/>
        <v>-3.9112252163708838E-4</v>
      </c>
      <c r="H8" s="3">
        <f>1-E8/MAX(E$2:E8)</f>
        <v>3.9112252163708838E-4</v>
      </c>
      <c r="I8" s="21">
        <f t="shared" si="1"/>
        <v>0.38999999999998636</v>
      </c>
      <c r="J8" s="21">
        <f ca="1">IF(ROW()&gt;计算结果!B$18+1,ABS(E8-OFFSET(E8,-计算结果!B$18,0,1,1))/SUM(OFFSET(I8,0,0,-计算结果!B$18,1)),ABS(E8-OFFSET(E8,-ROW()+2,0,1,1))/SUM(OFFSET(I8,0,0,-ROW()+2,1)))</f>
        <v>0.41629364368845267</v>
      </c>
      <c r="K8" s="21">
        <f ca="1">(计算结果!B$19+计算结果!B$20*'000300'!J8)^计算结果!B$21</f>
        <v>1.7746642793196075</v>
      </c>
      <c r="L8" s="21">
        <f t="shared" ca="1" si="2"/>
        <v>996.86437857734722</v>
      </c>
      <c r="M8" s="31" t="str">
        <f ca="1">IF(ROW()&gt;计算结果!B$22+1,IF(L8&gt;OFFSET(L8,-计算结果!B$22,0,1,1),"买",IF(L8&lt;OFFSET(L8,-计算结果!B$22,0,1,1),"卖",M7)),IF(L8&gt;OFFSET(L8,-ROW()+1,0,1,1),"买",IF(L8&lt;OFFSET(L8,-ROW()+1,0,1,1),"卖",M7)))</f>
        <v>卖</v>
      </c>
      <c r="N8" s="4" t="str">
        <f t="shared" ca="1" si="3"/>
        <v/>
      </c>
      <c r="O8" s="3">
        <f ca="1">IF(M7="买",E8/E7-1,0)-IF(N8=1,计算结果!B$17,0)</f>
        <v>0</v>
      </c>
      <c r="P8" s="2">
        <f t="shared" ca="1" si="4"/>
        <v>1.0099410860916371</v>
      </c>
      <c r="Q8" s="3">
        <f ca="1">1-P8/MAX(P$2:P8)</f>
        <v>0</v>
      </c>
    </row>
    <row r="9" spans="1:17" x14ac:dyDescent="0.15">
      <c r="A9" s="1">
        <v>38365</v>
      </c>
      <c r="B9">
        <v>996.07</v>
      </c>
      <c r="C9">
        <v>999.47</v>
      </c>
      <c r="D9" s="21">
        <v>992.69</v>
      </c>
      <c r="E9" s="21">
        <v>996.87</v>
      </c>
      <c r="F9" s="42">
        <v>38.42173184</v>
      </c>
      <c r="G9" s="3">
        <f t="shared" si="0"/>
        <v>1.3042518610673071E-4</v>
      </c>
      <c r="H9" s="3">
        <f>1-E9/MAX(E$2:E9)</f>
        <v>2.6074834775802191E-4</v>
      </c>
      <c r="I9" s="21">
        <f t="shared" si="1"/>
        <v>0.12999999999999545</v>
      </c>
      <c r="J9" s="21">
        <f ca="1">IF(ROW()&gt;计算结果!B$18+1,ABS(E9-OFFSET(E9,-计算结果!B$18,0,1,1))/SUM(OFFSET(I9,0,0,-计算结果!B$18,1)),ABS(E9-OFFSET(E9,-ROW()+2,0,1,1))/SUM(OFFSET(I9,0,0,-ROW()+2,1)))</f>
        <v>0.41854934601664823</v>
      </c>
      <c r="K9" s="21">
        <f ca="1">(计算结果!B$19+计算结果!B$20*'000300'!J9)^计算结果!B$21</f>
        <v>1.7766944114149834</v>
      </c>
      <c r="L9" s="21">
        <f t="shared" ca="1" si="2"/>
        <v>996.87436612755869</v>
      </c>
      <c r="M9" s="31" t="str">
        <f ca="1">IF(ROW()&gt;计算结果!B$22+1,IF(L9&gt;OFFSET(L9,-计算结果!B$22,0,1,1),"买",IF(L9&lt;OFFSET(L9,-计算结果!B$22,0,1,1),"卖",M8)),IF(L9&gt;OFFSET(L9,-ROW()+1,0,1,1),"买",IF(L9&lt;OFFSET(L9,-ROW()+1,0,1,1),"卖",M8)))</f>
        <v>卖</v>
      </c>
      <c r="N9" s="4" t="str">
        <f t="shared" ca="1" si="3"/>
        <v/>
      </c>
      <c r="O9" s="3">
        <f ca="1">IF(M8="买",E9/E8-1,0)-IF(N9=1,计算结果!B$17,0)</f>
        <v>0</v>
      </c>
      <c r="P9" s="2">
        <f t="shared" ca="1" si="4"/>
        <v>1.0099410860916371</v>
      </c>
      <c r="Q9" s="3">
        <f ca="1">1-P9/MAX(P$2:P9)</f>
        <v>0</v>
      </c>
    </row>
    <row r="10" spans="1:17" x14ac:dyDescent="0.15">
      <c r="A10" s="1">
        <v>38366</v>
      </c>
      <c r="B10">
        <v>996.61</v>
      </c>
      <c r="C10">
        <v>1006.46</v>
      </c>
      <c r="D10" s="21">
        <v>987.23</v>
      </c>
      <c r="E10" s="21">
        <v>988.3</v>
      </c>
      <c r="F10" s="42">
        <v>41.629212160000002</v>
      </c>
      <c r="G10" s="3">
        <f t="shared" si="0"/>
        <v>-8.5969083230511556E-3</v>
      </c>
      <c r="H10" s="3">
        <f>1-E10/MAX(E$2:E10)</f>
        <v>8.8554150411681576E-3</v>
      </c>
      <c r="I10" s="21">
        <f t="shared" si="1"/>
        <v>8.57000000000005</v>
      </c>
      <c r="J10" s="21">
        <f ca="1">IF(ROW()&gt;计算结果!B$18+1,ABS(E10-OFFSET(E10,-计算结果!B$18,0,1,1))/SUM(OFFSET(I10,0,0,-计算结果!B$18,1)),ABS(E10-OFFSET(E10,-ROW()+2,0,1,1))/SUM(OFFSET(I10,0,0,-ROW()+2,1)))</f>
        <v>0.13053778725420484</v>
      </c>
      <c r="K10" s="21">
        <f ca="1">(计算结果!B$19+计算结果!B$20*'000300'!J10)^计算结果!B$21</f>
        <v>1.5174840085287842</v>
      </c>
      <c r="L10" s="21">
        <f t="shared" ca="1" si="2"/>
        <v>983.86290264571744</v>
      </c>
      <c r="M10" s="31" t="str">
        <f ca="1">IF(ROW()&gt;计算结果!B$22+1,IF(L10&gt;OFFSET(L10,-计算结果!B$22,0,1,1),"买",IF(L10&lt;OFFSET(L10,-计算结果!B$22,0,1,1),"卖",M9)),IF(L10&gt;OFFSET(L10,-ROW()+1,0,1,1),"买",IF(L10&lt;OFFSET(L10,-ROW()+1,0,1,1),"卖",M9)))</f>
        <v>卖</v>
      </c>
      <c r="N10" s="4" t="str">
        <f t="shared" ca="1" si="3"/>
        <v/>
      </c>
      <c r="O10" s="3">
        <f ca="1">IF(M9="买",E10/E9-1,0)-IF(N10=1,计算结果!B$17,0)</f>
        <v>0</v>
      </c>
      <c r="P10" s="2">
        <f t="shared" ca="1" si="4"/>
        <v>1.0099410860916371</v>
      </c>
      <c r="Q10" s="3">
        <f ca="1">1-P10/MAX(P$2:P10)</f>
        <v>0</v>
      </c>
    </row>
    <row r="11" spans="1:17" x14ac:dyDescent="0.15">
      <c r="A11" s="1">
        <v>38369</v>
      </c>
      <c r="B11">
        <v>979.11</v>
      </c>
      <c r="C11">
        <v>981.52</v>
      </c>
      <c r="D11" s="21">
        <v>965.07</v>
      </c>
      <c r="E11" s="21">
        <v>967.45</v>
      </c>
      <c r="F11" s="42">
        <v>42.498078720000002</v>
      </c>
      <c r="G11" s="3">
        <f t="shared" si="0"/>
        <v>-2.109683294546183E-2</v>
      </c>
      <c r="H11" s="3">
        <f>1-E11/MAX(E$2:E11)</f>
        <v>2.9765426774843728E-2</v>
      </c>
      <c r="I11" s="21">
        <f t="shared" si="1"/>
        <v>20.849999999999909</v>
      </c>
      <c r="J11" s="21">
        <f ca="1">IF(ROW()&gt;计算结果!B$18+1,ABS(E11-OFFSET(E11,-计算结果!B$18,0,1,1))/SUM(OFFSET(I11,0,0,-计算结果!B$18,1)),ABS(E11-OFFSET(E11,-ROW()+2,0,1,1))/SUM(OFFSET(I11,0,0,-ROW()+2,1)))</f>
        <v>0.24326038693307853</v>
      </c>
      <c r="K11" s="21">
        <f ca="1">(计算结果!B$19+计算结果!B$20*'000300'!J11)^计算结果!B$21</f>
        <v>1.6189343482397707</v>
      </c>
      <c r="L11" s="21">
        <f t="shared" ca="1" si="2"/>
        <v>957.29149079825004</v>
      </c>
      <c r="M11" s="31" t="str">
        <f ca="1">IF(ROW()&gt;计算结果!B$22+1,IF(L11&gt;OFFSET(L11,-计算结果!B$22,0,1,1),"买",IF(L11&lt;OFFSET(L11,-计算结果!B$22,0,1,1),"卖",M10)),IF(L11&gt;OFFSET(L11,-ROW()+1,0,1,1),"买",IF(L11&lt;OFFSET(L11,-ROW()+1,0,1,1),"卖",M10)))</f>
        <v>卖</v>
      </c>
      <c r="N11" s="4" t="str">
        <f t="shared" ca="1" si="3"/>
        <v/>
      </c>
      <c r="O11" s="3">
        <f ca="1">IF(M10="买",E11/E10-1,0)-IF(N11=1,计算结果!B$17,0)</f>
        <v>0</v>
      </c>
      <c r="P11" s="2">
        <f t="shared" ca="1" si="4"/>
        <v>1.0099410860916371</v>
      </c>
      <c r="Q11" s="3">
        <f ca="1">1-P11/MAX(P$2:P11)</f>
        <v>0</v>
      </c>
    </row>
    <row r="12" spans="1:17" x14ac:dyDescent="0.15">
      <c r="A12" s="1">
        <v>38370</v>
      </c>
      <c r="B12">
        <v>967.37</v>
      </c>
      <c r="C12">
        <v>974.87</v>
      </c>
      <c r="D12" s="21">
        <v>960.29</v>
      </c>
      <c r="E12" s="21">
        <v>974.68</v>
      </c>
      <c r="F12" s="42">
        <v>41.179440640000003</v>
      </c>
      <c r="G12" s="3">
        <f t="shared" si="0"/>
        <v>7.4732544317535066E-3</v>
      </c>
      <c r="H12" s="3">
        <f>1-E12/MAX(E$2:E12)</f>
        <v>2.2514616950648381E-2</v>
      </c>
      <c r="I12" s="21">
        <f t="shared" si="1"/>
        <v>7.2299999999999045</v>
      </c>
      <c r="J12" s="21">
        <f ca="1">IF(ROW()&gt;计算结果!B$18+1,ABS(E12-OFFSET(E12,-计算结果!B$18,0,1,1))/SUM(OFFSET(I12,0,0,-计算结果!B$18,1)),ABS(E12-OFFSET(E12,-ROW()+2,0,1,1))/SUM(OFFSET(I12,0,0,-ROW()+2,1)))</f>
        <v>0.11537914354815808</v>
      </c>
      <c r="K12" s="21">
        <f ca="1">(计算结果!B$19+计算结果!B$20*'000300'!J12)^计算结果!B$21</f>
        <v>1.5038412291933421</v>
      </c>
      <c r="L12" s="21">
        <f t="shared" ca="1" si="2"/>
        <v>983.44104785004947</v>
      </c>
      <c r="M12" s="31" t="str">
        <f ca="1">IF(ROW()&gt;计算结果!B$22+1,IF(L12&gt;OFFSET(L12,-计算结果!B$22,0,1,1),"买",IF(L12&lt;OFFSET(L12,-计算结果!B$22,0,1,1),"卖",M11)),IF(L12&gt;OFFSET(L12,-ROW()+1,0,1,1),"买",IF(L12&lt;OFFSET(L12,-ROW()+1,0,1,1),"卖",M11)))</f>
        <v>卖</v>
      </c>
      <c r="N12" s="4" t="str">
        <f t="shared" ca="1" si="3"/>
        <v/>
      </c>
      <c r="O12" s="3">
        <f ca="1">IF(M11="买",E12/E11-1,0)-IF(N12=1,计算结果!B$17,0)</f>
        <v>0</v>
      </c>
      <c r="P12" s="2">
        <f t="shared" ca="1" si="4"/>
        <v>1.0099410860916371</v>
      </c>
      <c r="Q12" s="3">
        <f ca="1">1-P12/MAX(P$2:P12)</f>
        <v>0</v>
      </c>
    </row>
    <row r="13" spans="1:17" x14ac:dyDescent="0.15">
      <c r="A13" s="1">
        <v>38371</v>
      </c>
      <c r="B13">
        <v>974.33</v>
      </c>
      <c r="C13">
        <v>974.33</v>
      </c>
      <c r="D13" s="21">
        <v>965.25</v>
      </c>
      <c r="E13" s="21">
        <v>967.21</v>
      </c>
      <c r="F13" s="42">
        <v>34.279513600000001</v>
      </c>
      <c r="G13" s="3">
        <f t="shared" si="0"/>
        <v>-7.6640538433125904E-3</v>
      </c>
      <c r="H13" s="3">
        <f>1-E13/MAX(E$2:E13)</f>
        <v>3.0006117557389689E-2</v>
      </c>
      <c r="I13" s="21">
        <f t="shared" si="1"/>
        <v>7.4699999999999136</v>
      </c>
      <c r="J13" s="21">
        <f ca="1">IF(ROW()&gt;计算结果!B$18+1,ABS(E13-OFFSET(E13,-计算结果!B$18,0,1,1))/SUM(OFFSET(I13,0,0,-计算结果!B$18,1)),ABS(E13-OFFSET(E13,-ROW()+2,0,1,1))/SUM(OFFSET(I13,0,0,-ROW()+2,1)))</f>
        <v>0.37284894837476085</v>
      </c>
      <c r="K13" s="21">
        <f ca="1">(计算结果!B$19+计算结果!B$20*'000300'!J13)^计算结果!B$21</f>
        <v>1.7355640535372847</v>
      </c>
      <c r="L13" s="21">
        <f t="shared" ca="1" si="2"/>
        <v>955.27102465026019</v>
      </c>
      <c r="M13" s="31" t="str">
        <f ca="1">IF(ROW()&gt;计算结果!B$22+1,IF(L13&gt;OFFSET(L13,-计算结果!B$22,0,1,1),"买",IF(L13&lt;OFFSET(L13,-计算结果!B$22,0,1,1),"卖",M12)),IF(L13&gt;OFFSET(L13,-ROW()+1,0,1,1),"买",IF(L13&lt;OFFSET(L13,-ROW()+1,0,1,1),"卖",M12)))</f>
        <v>卖</v>
      </c>
      <c r="N13" s="4" t="str">
        <f t="shared" ca="1" si="3"/>
        <v/>
      </c>
      <c r="O13" s="3">
        <f ca="1">IF(M12="买",E13/E12-1,0)-IF(N13=1,计算结果!B$17,0)</f>
        <v>0</v>
      </c>
      <c r="P13" s="2">
        <f t="shared" ca="1" si="4"/>
        <v>1.0099410860916371</v>
      </c>
      <c r="Q13" s="3">
        <f ca="1">1-P13/MAX(P$2:P13)</f>
        <v>0</v>
      </c>
    </row>
    <row r="14" spans="1:17" x14ac:dyDescent="0.15">
      <c r="A14" s="1">
        <v>38372</v>
      </c>
      <c r="B14">
        <v>963.21</v>
      </c>
      <c r="C14">
        <v>963.21</v>
      </c>
      <c r="D14" s="21">
        <v>952.23</v>
      </c>
      <c r="E14" s="21">
        <v>956.24</v>
      </c>
      <c r="F14" s="42">
        <v>43.993507839999999</v>
      </c>
      <c r="G14" s="3">
        <f t="shared" si="0"/>
        <v>-1.1341900931545412E-2</v>
      </c>
      <c r="H14" s="3">
        <f>1-E14/MAX(E$2:E14)</f>
        <v>4.1007692076258873E-2</v>
      </c>
      <c r="I14" s="21">
        <f t="shared" si="1"/>
        <v>10.970000000000027</v>
      </c>
      <c r="J14" s="21">
        <f ca="1">IF(ROW()&gt;计算结果!B$18+1,ABS(E14-OFFSET(E14,-计算结果!B$18,0,1,1))/SUM(OFFSET(I14,0,0,-计算结果!B$18,1)),ABS(E14-OFFSET(E14,-ROW()+2,0,1,1))/SUM(OFFSET(I14,0,0,-ROW()+2,1)))</f>
        <v>0.38709213741555293</v>
      </c>
      <c r="K14" s="21">
        <f ca="1">(计算结果!B$19+计算结果!B$20*'000300'!J14)^计算结果!B$21</f>
        <v>1.7483829236739976</v>
      </c>
      <c r="L14" s="21">
        <f t="shared" ca="1" si="2"/>
        <v>956.96516460520627</v>
      </c>
      <c r="M14" s="31" t="str">
        <f ca="1">IF(ROW()&gt;计算结果!B$22+1,IF(L14&gt;OFFSET(L14,-计算结果!B$22,0,1,1),"买",IF(L14&lt;OFFSET(L14,-计算结果!B$22,0,1,1),"卖",M13)),IF(L14&gt;OFFSET(L14,-ROW()+1,0,1,1),"买",IF(L14&lt;OFFSET(L14,-ROW()+1,0,1,1),"卖",M13)))</f>
        <v>卖</v>
      </c>
      <c r="N14" s="4" t="str">
        <f t="shared" ca="1" si="3"/>
        <v/>
      </c>
      <c r="O14" s="3">
        <f ca="1">IF(M13="买",E14/E13-1,0)-IF(N14=1,计算结果!B$17,0)</f>
        <v>0</v>
      </c>
      <c r="P14" s="2">
        <f t="shared" ca="1" si="4"/>
        <v>1.0099410860916371</v>
      </c>
      <c r="Q14" s="3">
        <f ca="1">1-P14/MAX(P$2:P14)</f>
        <v>0</v>
      </c>
    </row>
    <row r="15" spans="1:17" x14ac:dyDescent="0.15">
      <c r="A15" s="1">
        <v>38373</v>
      </c>
      <c r="B15">
        <v>954.46</v>
      </c>
      <c r="C15">
        <v>984.27</v>
      </c>
      <c r="D15" s="21">
        <v>943.43</v>
      </c>
      <c r="E15" s="21">
        <v>982.6</v>
      </c>
      <c r="F15" s="42">
        <v>81.520860159999998</v>
      </c>
      <c r="G15" s="3">
        <f t="shared" si="0"/>
        <v>2.7566301346942268E-2</v>
      </c>
      <c r="H15" s="3">
        <f>1-E15/MAX(E$2:E15)</f>
        <v>1.4571821126633355E-2</v>
      </c>
      <c r="I15" s="21">
        <f t="shared" si="1"/>
        <v>26.360000000000014</v>
      </c>
      <c r="J15" s="21">
        <f ca="1">IF(ROW()&gt;计算结果!B$18+1,ABS(E15-OFFSET(E15,-计算结果!B$18,0,1,1))/SUM(OFFSET(I15,0,0,-计算结果!B$18,1)),ABS(E15-OFFSET(E15,-ROW()+2,0,1,1))/SUM(OFFSET(I15,0,0,-ROW()+2,1)))</f>
        <v>1.4188124014713886E-2</v>
      </c>
      <c r="K15" s="21">
        <f ca="1">(计算结果!B$19+计算结果!B$20*'000300'!J15)^计算结果!B$21</f>
        <v>1.4127693116132425</v>
      </c>
      <c r="L15" s="21">
        <f t="shared" ca="1" si="2"/>
        <v>993.18127335922782</v>
      </c>
      <c r="M15" s="31" t="str">
        <f ca="1">IF(ROW()&gt;计算结果!B$22+1,IF(L15&gt;OFFSET(L15,-计算结果!B$22,0,1,1),"买",IF(L15&lt;OFFSET(L15,-计算结果!B$22,0,1,1),"卖",M14)),IF(L15&gt;OFFSET(L15,-ROW()+1,0,1,1),"买",IF(L15&lt;OFFSET(L15,-ROW()+1,0,1,1),"卖",M14)))</f>
        <v>卖</v>
      </c>
      <c r="N15" s="4" t="str">
        <f t="shared" ca="1" si="3"/>
        <v/>
      </c>
      <c r="O15" s="3">
        <f ca="1">IF(M14="买",E15/E14-1,0)-IF(N15=1,计算结果!B$17,0)</f>
        <v>0</v>
      </c>
      <c r="P15" s="2">
        <f t="shared" ca="1" si="4"/>
        <v>1.0099410860916371</v>
      </c>
      <c r="Q15" s="3">
        <f ca="1">1-P15/MAX(P$2:P15)</f>
        <v>0</v>
      </c>
    </row>
    <row r="16" spans="1:17" x14ac:dyDescent="0.15">
      <c r="A16" s="1">
        <v>38376</v>
      </c>
      <c r="B16">
        <v>1001.85</v>
      </c>
      <c r="C16">
        <v>1001.85</v>
      </c>
      <c r="D16" s="21">
        <v>986.23</v>
      </c>
      <c r="E16" s="21">
        <v>998.13</v>
      </c>
      <c r="F16" s="42">
        <v>83.601612799999998</v>
      </c>
      <c r="G16" s="3">
        <f t="shared" si="0"/>
        <v>1.5805007123956827E-2</v>
      </c>
      <c r="H16" s="3">
        <f>1-E16/MAX(E$2:E16)</f>
        <v>0</v>
      </c>
      <c r="I16" s="21">
        <f t="shared" si="1"/>
        <v>15.529999999999973</v>
      </c>
      <c r="J16" s="21">
        <f ca="1">IF(ROW()&gt;计算结果!B$18+1,ABS(E16-OFFSET(E16,-计算结果!B$18,0,1,1))/SUM(OFFSET(I16,0,0,-计算结果!B$18,1)),ABS(E16-OFFSET(E16,-ROW()+2,0,1,1))/SUM(OFFSET(I16,0,0,-ROW()+2,1)))</f>
        <v>4.2278682016673293E-2</v>
      </c>
      <c r="K16" s="21">
        <f ca="1">(计算结果!B$19+计算结果!B$20*'000300'!J16)^计算结果!B$21</f>
        <v>1.4380508138150059</v>
      </c>
      <c r="L16" s="21">
        <f t="shared" ca="1" si="2"/>
        <v>1000.2977937323382</v>
      </c>
      <c r="M16" s="31" t="str">
        <f ca="1">IF(ROW()&gt;计算结果!B$22+1,IF(L16&gt;OFFSET(L16,-计算结果!B$22,0,1,1),"买",IF(L16&lt;OFFSET(L16,-计算结果!B$22,0,1,1),"卖",M15)),IF(L16&gt;OFFSET(L16,-ROW()+1,0,1,1),"买",IF(L16&lt;OFFSET(L16,-ROW()+1,0,1,1),"卖",M15)))</f>
        <v>卖</v>
      </c>
      <c r="N16" s="4" t="str">
        <f t="shared" ca="1" si="3"/>
        <v/>
      </c>
      <c r="O16" s="3">
        <f ca="1">IF(M15="买",E16/E15-1,0)-IF(N16=1,计算结果!B$17,0)</f>
        <v>0</v>
      </c>
      <c r="P16" s="2">
        <f t="shared" ca="1" si="4"/>
        <v>1.0099410860916371</v>
      </c>
      <c r="Q16" s="3">
        <f ca="1">1-P16/MAX(P$2:P16)</f>
        <v>0</v>
      </c>
    </row>
    <row r="17" spans="1:17" x14ac:dyDescent="0.15">
      <c r="A17" s="1">
        <v>38377</v>
      </c>
      <c r="B17">
        <v>995.63</v>
      </c>
      <c r="C17">
        <v>997.95</v>
      </c>
      <c r="D17" s="21">
        <v>985.23</v>
      </c>
      <c r="E17" s="21">
        <v>997.77</v>
      </c>
      <c r="F17" s="42">
        <v>61.570222080000001</v>
      </c>
      <c r="G17" s="3">
        <f t="shared" si="0"/>
        <v>-3.6067446124254943E-4</v>
      </c>
      <c r="H17" s="3">
        <f>1-E17/MAX(E$2:E17)</f>
        <v>3.6067446124254943E-4</v>
      </c>
      <c r="I17" s="21">
        <f t="shared" si="1"/>
        <v>0.36000000000001364</v>
      </c>
      <c r="J17" s="21">
        <f ca="1">IF(ROW()&gt;计算结果!B$18+1,ABS(E17-OFFSET(E17,-计算结果!B$18,0,1,1))/SUM(OFFSET(I17,0,0,-计算结果!B$18,1)),ABS(E17-OFFSET(E17,-ROW()+2,0,1,1))/SUM(OFFSET(I17,0,0,-ROW()+2,1)))</f>
        <v>6.5399550378089895E-3</v>
      </c>
      <c r="K17" s="21">
        <f ca="1">(计算结果!B$19+计算结果!B$20*'000300'!J17)^计算结果!B$21</f>
        <v>1.4058859595340281</v>
      </c>
      <c r="L17" s="21">
        <f t="shared" ca="1" si="2"/>
        <v>996.74400401544585</v>
      </c>
      <c r="M17" s="31" t="str">
        <f ca="1">IF(ROW()&gt;计算结果!B$22+1,IF(L17&gt;OFFSET(L17,-计算结果!B$22,0,1,1),"买",IF(L17&lt;OFFSET(L17,-计算结果!B$22,0,1,1),"卖",M16)),IF(L17&gt;OFFSET(L17,-ROW()+1,0,1,1),"买",IF(L17&lt;OFFSET(L17,-ROW()+1,0,1,1),"卖",M16)))</f>
        <v>卖</v>
      </c>
      <c r="N17" s="4" t="str">
        <f t="shared" ca="1" si="3"/>
        <v/>
      </c>
      <c r="O17" s="3">
        <f ca="1">IF(M16="买",E17/E16-1,0)-IF(N17=1,计算结果!B$17,0)</f>
        <v>0</v>
      </c>
      <c r="P17" s="2">
        <f t="shared" ca="1" si="4"/>
        <v>1.0099410860916371</v>
      </c>
      <c r="Q17" s="3">
        <f ca="1">1-P17/MAX(P$2:P17)</f>
        <v>0</v>
      </c>
    </row>
    <row r="18" spans="1:17" x14ac:dyDescent="0.15">
      <c r="A18" s="1">
        <v>38378</v>
      </c>
      <c r="B18">
        <v>995.78</v>
      </c>
      <c r="C18">
        <v>999.47</v>
      </c>
      <c r="D18" s="21">
        <v>988.47</v>
      </c>
      <c r="E18" s="21">
        <v>989.92</v>
      </c>
      <c r="F18" s="42">
        <v>47.19440384</v>
      </c>
      <c r="G18" s="3">
        <f t="shared" si="0"/>
        <v>-7.8675446245126679E-3</v>
      </c>
      <c r="H18" s="3">
        <f>1-E18/MAX(E$2:E18)</f>
        <v>8.2253814633365119E-3</v>
      </c>
      <c r="I18" s="21">
        <f t="shared" si="1"/>
        <v>7.8500000000000227</v>
      </c>
      <c r="J18" s="21">
        <f ca="1">IF(ROW()&gt;计算结果!B$18+1,ABS(E18-OFFSET(E18,-计算结果!B$18,0,1,1))/SUM(OFFSET(I18,0,0,-计算结果!B$18,1)),ABS(E18-OFFSET(E18,-ROW()+2,0,1,1))/SUM(OFFSET(I18,0,0,-ROW()+2,1)))</f>
        <v>6.4755032282568001E-2</v>
      </c>
      <c r="K18" s="21">
        <f ca="1">(计算结果!B$19+计算结果!B$20*'000300'!J18)^计算结果!B$21</f>
        <v>1.4582795290543111</v>
      </c>
      <c r="L18" s="21">
        <f t="shared" ca="1" si="2"/>
        <v>986.7926986535366</v>
      </c>
      <c r="M18" s="31" t="str">
        <f ca="1">IF(ROW()&gt;计算结果!B$22+1,IF(L18&gt;OFFSET(L18,-计算结果!B$22,0,1,1),"买",IF(L18&lt;OFFSET(L18,-计算结果!B$22,0,1,1),"卖",M17)),IF(L18&gt;OFFSET(L18,-ROW()+1,0,1,1),"买",IF(L18&lt;OFFSET(L18,-ROW()+1,0,1,1),"卖",M17)))</f>
        <v>卖</v>
      </c>
      <c r="N18" s="4" t="str">
        <f t="shared" ca="1" si="3"/>
        <v/>
      </c>
      <c r="O18" s="3">
        <f ca="1">IF(M17="买",E18/E17-1,0)-IF(N18=1,计算结果!B$17,0)</f>
        <v>0</v>
      </c>
      <c r="P18" s="2">
        <f t="shared" ca="1" si="4"/>
        <v>1.0099410860916371</v>
      </c>
      <c r="Q18" s="3">
        <f ca="1">1-P18/MAX(P$2:P18)</f>
        <v>0</v>
      </c>
    </row>
    <row r="19" spans="1:17" x14ac:dyDescent="0.15">
      <c r="A19" s="1">
        <v>38379</v>
      </c>
      <c r="B19">
        <v>987.34</v>
      </c>
      <c r="C19">
        <v>987.7</v>
      </c>
      <c r="D19" s="21">
        <v>973.77</v>
      </c>
      <c r="E19" s="21">
        <v>974.63</v>
      </c>
      <c r="F19" s="42">
        <v>40.943989760000001</v>
      </c>
      <c r="G19" s="3">
        <f t="shared" si="0"/>
        <v>-1.544569258121864E-2</v>
      </c>
      <c r="H19" s="3">
        <f>1-E19/MAX(E$2:E19)</f>
        <v>2.3544027331109163E-2</v>
      </c>
      <c r="I19" s="21">
        <f t="shared" si="1"/>
        <v>15.289999999999964</v>
      </c>
      <c r="J19" s="21">
        <f ca="1">IF(ROW()&gt;计算结果!B$18+1,ABS(E19-OFFSET(E19,-计算结果!B$18,0,1,1))/SUM(OFFSET(I19,0,0,-计算结果!B$18,1)),ABS(E19-OFFSET(E19,-ROW()+2,0,1,1))/SUM(OFFSET(I19,0,0,-ROW()+2,1)))</f>
        <v>0.1845949535192567</v>
      </c>
      <c r="K19" s="21">
        <f ca="1">(计算结果!B$19+计算结果!B$20*'000300'!J19)^计算结果!B$21</f>
        <v>1.566135458167331</v>
      </c>
      <c r="L19" s="21">
        <f t="shared" ca="1" si="2"/>
        <v>967.74426502522886</v>
      </c>
      <c r="M19" s="31" t="str">
        <f ca="1">IF(ROW()&gt;计算结果!B$22+1,IF(L19&gt;OFFSET(L19,-计算结果!B$22,0,1,1),"买",IF(L19&lt;OFFSET(L19,-计算结果!B$22,0,1,1),"卖",M18)),IF(L19&gt;OFFSET(L19,-ROW()+1,0,1,1),"买",IF(L19&lt;OFFSET(L19,-ROW()+1,0,1,1),"卖",M18)))</f>
        <v>卖</v>
      </c>
      <c r="N19" s="4" t="str">
        <f t="shared" ca="1" si="3"/>
        <v/>
      </c>
      <c r="O19" s="3">
        <f ca="1">IF(M18="买",E19/E18-1,0)-IF(N19=1,计算结果!B$17,0)</f>
        <v>0</v>
      </c>
      <c r="P19" s="2">
        <f t="shared" ca="1" si="4"/>
        <v>1.0099410860916371</v>
      </c>
      <c r="Q19" s="3">
        <f ca="1">1-P19/MAX(P$2:P19)</f>
        <v>0</v>
      </c>
    </row>
    <row r="20" spans="1:17" x14ac:dyDescent="0.15">
      <c r="A20" s="1">
        <v>38380</v>
      </c>
      <c r="B20">
        <v>974.63</v>
      </c>
      <c r="C20">
        <v>975.62</v>
      </c>
      <c r="D20" s="21">
        <v>965.2</v>
      </c>
      <c r="E20" s="21">
        <v>969.2</v>
      </c>
      <c r="F20" s="42">
        <v>32.809502719999998</v>
      </c>
      <c r="G20" s="3">
        <f t="shared" si="0"/>
        <v>-5.5713450232395267E-3</v>
      </c>
      <c r="H20" s="3">
        <f>1-E20/MAX(E$2:E20)</f>
        <v>2.8984200454850506E-2</v>
      </c>
      <c r="I20" s="21">
        <f t="shared" si="1"/>
        <v>5.42999999999995</v>
      </c>
      <c r="J20" s="21">
        <f ca="1">IF(ROW()&gt;计算结果!B$18+1,ABS(E20-OFFSET(E20,-计算结果!B$18,0,1,1))/SUM(OFFSET(I20,0,0,-计算结果!B$18,1)),ABS(E20-OFFSET(E20,-ROW()+2,0,1,1))/SUM(OFFSET(I20,0,0,-ROW()+2,1)))</f>
        <v>0.16277484233850315</v>
      </c>
      <c r="K20" s="21">
        <f ca="1">(计算结果!B$19+计算结果!B$20*'000300'!J20)^计算结果!B$21</f>
        <v>1.5464973581046528</v>
      </c>
      <c r="L20" s="21">
        <f t="shared" ca="1" si="2"/>
        <v>969.995555317813</v>
      </c>
      <c r="M20" s="31" t="str">
        <f ca="1">IF(ROW()&gt;计算结果!B$22+1,IF(L20&gt;OFFSET(L20,-计算结果!B$22,0,1,1),"买",IF(L20&lt;OFFSET(L20,-计算结果!B$22,0,1,1),"卖",M19)),IF(L20&gt;OFFSET(L20,-ROW()+1,0,1,1),"买",IF(L20&lt;OFFSET(L20,-ROW()+1,0,1,1),"卖",M19)))</f>
        <v>卖</v>
      </c>
      <c r="N20" s="4" t="str">
        <f t="shared" ca="1" si="3"/>
        <v/>
      </c>
      <c r="O20" s="3">
        <f ca="1">IF(M19="买",E20/E19-1,0)-IF(N20=1,计算结果!B$17,0)</f>
        <v>0</v>
      </c>
      <c r="P20" s="2">
        <f t="shared" ca="1" si="4"/>
        <v>1.0099410860916371</v>
      </c>
      <c r="Q20" s="3">
        <f ca="1">1-P20/MAX(P$2:P20)</f>
        <v>0</v>
      </c>
    </row>
    <row r="21" spans="1:17" x14ac:dyDescent="0.15">
      <c r="A21" s="1">
        <v>38383</v>
      </c>
      <c r="B21">
        <v>965.78</v>
      </c>
      <c r="C21">
        <v>965.78</v>
      </c>
      <c r="D21" s="21">
        <v>953.14</v>
      </c>
      <c r="E21" s="21">
        <v>954.87</v>
      </c>
      <c r="F21" s="42">
        <v>38.63573504</v>
      </c>
      <c r="G21" s="3">
        <f t="shared" si="0"/>
        <v>-1.4785390012381439E-2</v>
      </c>
      <c r="H21" s="3">
        <f>1-E21/MAX(E$2:E21)</f>
        <v>4.3341047759309914E-2</v>
      </c>
      <c r="I21" s="21">
        <f t="shared" si="1"/>
        <v>14.330000000000041</v>
      </c>
      <c r="J21" s="21">
        <f ca="1">IF(ROW()&gt;计算结果!B$18+1,ABS(E21-OFFSET(E21,-计算结果!B$18,0,1,1))/SUM(OFFSET(I21,0,0,-计算结果!B$18,1)),ABS(E21-OFFSET(E21,-ROW()+2,0,1,1))/SUM(OFFSET(I21,0,0,-ROW()+2,1)))</f>
        <v>0.11351741562894839</v>
      </c>
      <c r="K21" s="21">
        <f ca="1">(计算结果!B$19+计算结果!B$20*'000300'!J21)^计算结果!B$21</f>
        <v>1.5021656740660534</v>
      </c>
      <c r="L21" s="21">
        <f t="shared" ca="1" si="2"/>
        <v>947.27446531820692</v>
      </c>
      <c r="M21" s="31" t="str">
        <f ca="1">IF(ROW()&gt;计算结果!B$22+1,IF(L21&gt;OFFSET(L21,-计算结果!B$22,0,1,1),"买",IF(L21&lt;OFFSET(L21,-计算结果!B$22,0,1,1),"卖",M20)),IF(L21&gt;OFFSET(L21,-ROW()+1,0,1,1),"买",IF(L21&lt;OFFSET(L21,-ROW()+1,0,1,1),"卖",M20)))</f>
        <v>卖</v>
      </c>
      <c r="N21" s="4" t="str">
        <f t="shared" ca="1" si="3"/>
        <v/>
      </c>
      <c r="O21" s="3">
        <f ca="1">IF(M20="买",E21/E20-1,0)-IF(N21=1,计算结果!B$17,0)</f>
        <v>0</v>
      </c>
      <c r="P21" s="2">
        <f t="shared" ca="1" si="4"/>
        <v>1.0099410860916371</v>
      </c>
      <c r="Q21" s="3">
        <f ca="1">1-P21/MAX(P$2:P21)</f>
        <v>0</v>
      </c>
    </row>
    <row r="22" spans="1:17" x14ac:dyDescent="0.15">
      <c r="A22" s="1">
        <v>38384</v>
      </c>
      <c r="B22">
        <v>953.33</v>
      </c>
      <c r="C22">
        <v>965.47</v>
      </c>
      <c r="D22" s="21">
        <v>952.74</v>
      </c>
      <c r="E22" s="21">
        <v>955.95</v>
      </c>
      <c r="F22" s="42">
        <v>42.757068799999999</v>
      </c>
      <c r="G22" s="3">
        <f t="shared" si="0"/>
        <v>1.1310440164629121E-3</v>
      </c>
      <c r="H22" s="3">
        <f>1-E22/MAX(E$2:E22)</f>
        <v>4.2259024375582266E-2</v>
      </c>
      <c r="I22" s="21">
        <f t="shared" si="1"/>
        <v>1.0800000000000409</v>
      </c>
      <c r="J22" s="21">
        <f ca="1">IF(ROW()&gt;计算结果!B$18+1,ABS(E22-OFFSET(E22,-计算结果!B$18,0,1,1))/SUM(OFFSET(I22,0,0,-计算结果!B$18,1)),ABS(E22-OFFSET(E22,-ROW()+2,0,1,1))/SUM(OFFSET(I22,0,0,-ROW()+2,1)))</f>
        <v>0.17894334575331911</v>
      </c>
      <c r="K22" s="21">
        <f ca="1">(计算结果!B$19+计算结果!B$20*'000300'!J22)^计算结果!B$21</f>
        <v>1.5610490111779871</v>
      </c>
      <c r="L22" s="21">
        <f t="shared" ca="1" si="2"/>
        <v>960.81740015466028</v>
      </c>
      <c r="M22" s="31" t="str">
        <f ca="1">IF(ROW()&gt;计算结果!B$22+1,IF(L22&gt;OFFSET(L22,-计算结果!B$22,0,1,1),"买",IF(L22&lt;OFFSET(L22,-计算结果!B$22,0,1,1),"卖",M21)),IF(L22&gt;OFFSET(L22,-ROW()+1,0,1,1),"买",IF(L22&lt;OFFSET(L22,-ROW()+1,0,1,1),"卖",M21)))</f>
        <v>卖</v>
      </c>
      <c r="N22" s="4" t="str">
        <f t="shared" ca="1" si="3"/>
        <v/>
      </c>
      <c r="O22" s="3">
        <f ca="1">IF(M21="买",E22/E21-1,0)-IF(N22=1,计算结果!B$17,0)</f>
        <v>0</v>
      </c>
      <c r="P22" s="2">
        <f t="shared" ca="1" si="4"/>
        <v>1.0099410860916371</v>
      </c>
      <c r="Q22" s="3">
        <f ca="1">1-P22/MAX(P$2:P22)</f>
        <v>0</v>
      </c>
    </row>
    <row r="23" spans="1:17" x14ac:dyDescent="0.15">
      <c r="A23" s="1">
        <v>38385</v>
      </c>
      <c r="B23">
        <v>956.7</v>
      </c>
      <c r="C23">
        <v>1006.93</v>
      </c>
      <c r="D23" s="21">
        <v>956.7</v>
      </c>
      <c r="E23" s="21">
        <v>1006.91</v>
      </c>
      <c r="F23" s="42">
        <v>102.02904576</v>
      </c>
      <c r="G23" s="3">
        <f t="shared" si="0"/>
        <v>5.3308227417751874E-2</v>
      </c>
      <c r="H23" s="3">
        <f>1-E23/MAX(E$2:E23)</f>
        <v>0</v>
      </c>
      <c r="I23" s="21">
        <f t="shared" si="1"/>
        <v>50.959999999999923</v>
      </c>
      <c r="J23" s="21">
        <f ca="1">IF(ROW()&gt;计算结果!B$18+1,ABS(E23-OFFSET(E23,-计算结果!B$18,0,1,1))/SUM(OFFSET(I23,0,0,-计算结果!B$18,1)),ABS(E23-OFFSET(E23,-ROW()+2,0,1,1))/SUM(OFFSET(I23,0,0,-ROW()+2,1)))</f>
        <v>0.26795356371490242</v>
      </c>
      <c r="K23" s="21">
        <f ca="1">(计算结果!B$19+计算结果!B$20*'000300'!J23)^计算结果!B$21</f>
        <v>1.6411582073434121</v>
      </c>
      <c r="L23" s="21">
        <f t="shared" ca="1" si="2"/>
        <v>1036.462648688635</v>
      </c>
      <c r="M23" s="31" t="str">
        <f ca="1">IF(ROW()&gt;计算结果!B$22+1,IF(L23&gt;OFFSET(L23,-计算结果!B$22,0,1,1),"买",IF(L23&lt;OFFSET(L23,-计算结果!B$22,0,1,1),"卖",M22)),IF(L23&gt;OFFSET(L23,-ROW()+1,0,1,1),"买",IF(L23&lt;OFFSET(L23,-ROW()+1,0,1,1),"卖",M22)))</f>
        <v>买</v>
      </c>
      <c r="N23" s="4">
        <f t="shared" ca="1" si="3"/>
        <v>1</v>
      </c>
      <c r="O23" s="3">
        <f ca="1">IF(M22="买",E23/E22-1,0)-IF(N23=1,计算结果!B$17,0)</f>
        <v>0</v>
      </c>
      <c r="P23" s="2">
        <f t="shared" ca="1" si="4"/>
        <v>1.0099410860916371</v>
      </c>
      <c r="Q23" s="3">
        <f ca="1">1-P23/MAX(P$2:P23)</f>
        <v>0</v>
      </c>
    </row>
    <row r="24" spans="1:17" x14ac:dyDescent="0.15">
      <c r="A24" s="1">
        <v>38386</v>
      </c>
      <c r="B24">
        <v>1005.56</v>
      </c>
      <c r="C24">
        <v>1014.18</v>
      </c>
      <c r="D24" s="21">
        <v>992.15</v>
      </c>
      <c r="E24" s="21">
        <v>993.21</v>
      </c>
      <c r="F24" s="42">
        <v>100.57310208</v>
      </c>
      <c r="G24" s="3">
        <f t="shared" si="0"/>
        <v>-1.3605982659820604E-2</v>
      </c>
      <c r="H24" s="3">
        <f>1-E24/MAX(E$2:E24)</f>
        <v>1.3605982659820604E-2</v>
      </c>
      <c r="I24" s="21">
        <f t="shared" si="1"/>
        <v>13.699999999999932</v>
      </c>
      <c r="J24" s="21">
        <f ca="1">IF(ROW()&gt;计算结果!B$18+1,ABS(E24-OFFSET(E24,-计算结果!B$18,0,1,1))/SUM(OFFSET(I24,0,0,-计算结果!B$18,1)),ABS(E24-OFFSET(E24,-ROW()+2,0,1,1))/SUM(OFFSET(I24,0,0,-ROW()+2,1)))</f>
        <v>0.24501292332162541</v>
      </c>
      <c r="K24" s="21">
        <f ca="1">(计算结果!B$19+计算结果!B$20*'000300'!J24)^计算结果!B$21</f>
        <v>1.6205116309894627</v>
      </c>
      <c r="L24" s="21">
        <f t="shared" ca="1" si="2"/>
        <v>966.37122841760095</v>
      </c>
      <c r="M24" s="31" t="str">
        <f ca="1">IF(ROW()&gt;计算结果!B$22+1,IF(L24&gt;OFFSET(L24,-计算结果!B$22,0,1,1),"买",IF(L24&lt;OFFSET(L24,-计算结果!B$22,0,1,1),"卖",M23)),IF(L24&gt;OFFSET(L24,-ROW()+1,0,1,1),"买",IF(L24&lt;OFFSET(L24,-ROW()+1,0,1,1),"卖",M23)))</f>
        <v>卖</v>
      </c>
      <c r="N24" s="4">
        <f t="shared" ca="1" si="3"/>
        <v>1</v>
      </c>
      <c r="O24" s="3">
        <f ca="1">IF(M23="买",E24/E23-1,0)-IF(N24=1,计算结果!B$17,0)</f>
        <v>-1.3605982659820604E-2</v>
      </c>
      <c r="P24" s="2">
        <f t="shared" ca="1" si="4"/>
        <v>0.99619984518683391</v>
      </c>
      <c r="Q24" s="3">
        <f ca="1">1-P24/MAX(P$2:P24)</f>
        <v>1.3605982659820604E-2</v>
      </c>
    </row>
    <row r="25" spans="1:17" x14ac:dyDescent="0.15">
      <c r="A25" s="1">
        <v>38387</v>
      </c>
      <c r="B25">
        <v>992.25</v>
      </c>
      <c r="C25">
        <v>1021.02</v>
      </c>
      <c r="D25" s="21">
        <v>989.93</v>
      </c>
      <c r="E25" s="21">
        <v>1016.85</v>
      </c>
      <c r="F25" s="42">
        <v>95.498711040000003</v>
      </c>
      <c r="G25" s="3">
        <f t="shared" si="0"/>
        <v>2.3801612951943607E-2</v>
      </c>
      <c r="H25" s="3">
        <f>1-E25/MAX(E$2:E25)</f>
        <v>0</v>
      </c>
      <c r="I25" s="21">
        <f t="shared" si="1"/>
        <v>23.639999999999986</v>
      </c>
      <c r="J25" s="21">
        <f ca="1">IF(ROW()&gt;计算结果!B$18+1,ABS(E25-OFFSET(E25,-计算结果!B$18,0,1,1))/SUM(OFFSET(I25,0,0,-计算结果!B$18,1)),ABS(E25-OFFSET(E25,-ROW()+2,0,1,1))/SUM(OFFSET(I25,0,0,-ROW()+2,1)))</f>
        <v>0.23115340487278149</v>
      </c>
      <c r="K25" s="21">
        <f ca="1">(计算结果!B$19+计算结果!B$20*'000300'!J25)^计算结果!B$21</f>
        <v>1.6080380643855032</v>
      </c>
      <c r="L25" s="21">
        <f t="shared" ca="1" si="2"/>
        <v>1047.54301456552</v>
      </c>
      <c r="M25" s="31" t="str">
        <f ca="1">IF(ROW()&gt;计算结果!B$22+1,IF(L25&gt;OFFSET(L25,-计算结果!B$22,0,1,1),"买",IF(L25&lt;OFFSET(L25,-计算结果!B$22,0,1,1),"卖",M24)),IF(L25&gt;OFFSET(L25,-ROW()+1,0,1,1),"买",IF(L25&lt;OFFSET(L25,-ROW()+1,0,1,1),"卖",M24)))</f>
        <v>买</v>
      </c>
      <c r="N25" s="4">
        <f t="shared" ca="1" si="3"/>
        <v>1</v>
      </c>
      <c r="O25" s="3">
        <f ca="1">IF(M24="买",E25/E24-1,0)-IF(N25=1,计算结果!B$17,0)</f>
        <v>0</v>
      </c>
      <c r="P25" s="2">
        <f t="shared" ca="1" si="4"/>
        <v>0.99619984518683391</v>
      </c>
      <c r="Q25" s="3">
        <f ca="1">1-P25/MAX(P$2:P25)</f>
        <v>1.3605982659820604E-2</v>
      </c>
    </row>
    <row r="26" spans="1:17" x14ac:dyDescent="0.15">
      <c r="A26" s="1">
        <v>38399</v>
      </c>
      <c r="B26">
        <v>1023.32</v>
      </c>
      <c r="C26">
        <v>1033.24</v>
      </c>
      <c r="D26" s="21">
        <v>1018.48</v>
      </c>
      <c r="E26" s="21">
        <v>1023.58</v>
      </c>
      <c r="F26" s="42">
        <v>74.381680639999999</v>
      </c>
      <c r="G26" s="3">
        <f t="shared" si="0"/>
        <v>6.6184786350003133E-3</v>
      </c>
      <c r="H26" s="3">
        <f>1-E26/MAX(E$2:E26)</f>
        <v>0</v>
      </c>
      <c r="I26" s="21">
        <f t="shared" si="1"/>
        <v>6.7300000000000182</v>
      </c>
      <c r="J26" s="21">
        <f ca="1">IF(ROW()&gt;计算结果!B$18+1,ABS(E26-OFFSET(E26,-计算结果!B$18,0,1,1))/SUM(OFFSET(I26,0,0,-计算结果!B$18,1)),ABS(E26-OFFSET(E26,-ROW()+2,0,1,1))/SUM(OFFSET(I26,0,0,-ROW()+2,1)))</f>
        <v>0.18260744780081845</v>
      </c>
      <c r="K26" s="21">
        <f ca="1">(计算结果!B$19+计算结果!B$20*'000300'!J26)^计算结果!B$21</f>
        <v>1.5643467030207365</v>
      </c>
      <c r="L26" s="21">
        <f t="shared" ca="1" si="2"/>
        <v>1010.056551735511</v>
      </c>
      <c r="M26" s="31" t="str">
        <f ca="1">IF(ROW()&gt;计算结果!B$22+1,IF(L26&gt;OFFSET(L26,-计算结果!B$22,0,1,1),"买",IF(L26&lt;OFFSET(L26,-计算结果!B$22,0,1,1),"卖",M25)),IF(L26&gt;OFFSET(L26,-ROW()+1,0,1,1),"买",IF(L26&lt;OFFSET(L26,-ROW()+1,0,1,1),"卖",M25)))</f>
        <v>买</v>
      </c>
      <c r="N26" s="4" t="str">
        <f t="shared" ca="1" si="3"/>
        <v/>
      </c>
      <c r="O26" s="3">
        <f ca="1">IF(M25="买",E26/E25-1,0)-IF(N26=1,计算结果!B$17,0)</f>
        <v>6.6184786350003133E-3</v>
      </c>
      <c r="P26" s="2">
        <f t="shared" ca="1" si="4"/>
        <v>1.0027931725783936</v>
      </c>
      <c r="Q26" s="3">
        <f ca="1">1-P26/MAX(P$2:P26)</f>
        <v>7.0775549303624397E-3</v>
      </c>
    </row>
    <row r="27" spans="1:17" x14ac:dyDescent="0.15">
      <c r="A27" s="1">
        <v>38400</v>
      </c>
      <c r="B27">
        <v>1024.43</v>
      </c>
      <c r="C27">
        <v>1024.43</v>
      </c>
      <c r="D27" s="21">
        <v>1010.47</v>
      </c>
      <c r="E27" s="21">
        <v>1020.6</v>
      </c>
      <c r="F27" s="42">
        <v>55.130634239999999</v>
      </c>
      <c r="G27" s="3">
        <f t="shared" si="0"/>
        <v>-2.9113503585455058E-3</v>
      </c>
      <c r="H27" s="3">
        <f>1-E27/MAX(E$2:E27)</f>
        <v>2.9113503585455058E-3</v>
      </c>
      <c r="I27" s="21">
        <f t="shared" si="1"/>
        <v>2.9800000000000182</v>
      </c>
      <c r="J27" s="21">
        <f ca="1">IF(ROW()&gt;计算结果!B$18+1,ABS(E27-OFFSET(E27,-计算结果!B$18,0,1,1))/SUM(OFFSET(I27,0,0,-计算结果!B$18,1)),ABS(E27-OFFSET(E27,-ROW()+2,0,1,1))/SUM(OFFSET(I27,0,0,-ROW()+2,1)))</f>
        <v>0.16078597084301752</v>
      </c>
      <c r="K27" s="21">
        <f ca="1">(计算结果!B$19+计算结果!B$20*'000300'!J27)^计算结果!B$21</f>
        <v>1.5447073737587156</v>
      </c>
      <c r="L27" s="21">
        <f t="shared" ca="1" si="2"/>
        <v>1026.3430940145108</v>
      </c>
      <c r="M27" s="31" t="str">
        <f ca="1">IF(ROW()&gt;计算结果!B$22+1,IF(L27&gt;OFFSET(L27,-计算结果!B$22,0,1,1),"买",IF(L27&lt;OFFSET(L27,-计算结果!B$22,0,1,1),"卖",M26)),IF(L27&gt;OFFSET(L27,-ROW()+1,0,1,1),"买",IF(L27&lt;OFFSET(L27,-ROW()+1,0,1,1),"卖",M26)))</f>
        <v>买</v>
      </c>
      <c r="N27" s="4" t="str">
        <f t="shared" ca="1" si="3"/>
        <v/>
      </c>
      <c r="O27" s="3">
        <f ca="1">IF(M26="买",E27/E26-1,0)-IF(N27=1,计算结果!B$17,0)</f>
        <v>-2.9113503585455058E-3</v>
      </c>
      <c r="P27" s="2">
        <f t="shared" ca="1" si="4"/>
        <v>0.99987369031586049</v>
      </c>
      <c r="Q27" s="3">
        <f ca="1">1-P27/MAX(P$2:P27)</f>
        <v>9.9683000468239191E-3</v>
      </c>
    </row>
    <row r="28" spans="1:17" x14ac:dyDescent="0.15">
      <c r="A28" s="1">
        <v>38401</v>
      </c>
      <c r="B28">
        <v>1020.12</v>
      </c>
      <c r="C28">
        <v>1021.19</v>
      </c>
      <c r="D28" s="21">
        <v>1005.63</v>
      </c>
      <c r="E28" s="21">
        <v>1006.05</v>
      </c>
      <c r="F28" s="42">
        <v>48.177320960000003</v>
      </c>
      <c r="G28" s="3">
        <f t="shared" si="0"/>
        <v>-1.4256319811875473E-2</v>
      </c>
      <c r="H28" s="3">
        <f>1-E28/MAX(E$2:E28)</f>
        <v>1.7126165028625073E-2</v>
      </c>
      <c r="I28" s="21">
        <f t="shared" si="1"/>
        <v>14.550000000000068</v>
      </c>
      <c r="J28" s="21">
        <f ca="1">IF(ROW()&gt;计算结果!B$18+1,ABS(E28-OFFSET(E28,-计算结果!B$18,0,1,1))/SUM(OFFSET(I28,0,0,-计算结果!B$18,1)),ABS(E28-OFFSET(E28,-ROW()+2,0,1,1))/SUM(OFFSET(I28,0,0,-ROW()+2,1)))</f>
        <v>0.10848073172372051</v>
      </c>
      <c r="K28" s="21">
        <f ca="1">(计算结果!B$19+计算结果!B$20*'000300'!J28)^计算结果!B$21</f>
        <v>1.4976326585513484</v>
      </c>
      <c r="L28" s="21">
        <f t="shared" ca="1" si="2"/>
        <v>995.95149367532656</v>
      </c>
      <c r="M28" s="31" t="str">
        <f ca="1">IF(ROW()&gt;计算结果!B$22+1,IF(L28&gt;OFFSET(L28,-计算结果!B$22,0,1,1),"买",IF(L28&lt;OFFSET(L28,-计算结果!B$22,0,1,1),"卖",M27)),IF(L28&gt;OFFSET(L28,-ROW()+1,0,1,1),"买",IF(L28&lt;OFFSET(L28,-ROW()+1,0,1,1),"卖",M27)))</f>
        <v>卖</v>
      </c>
      <c r="N28" s="4">
        <f t="shared" ca="1" si="3"/>
        <v>1</v>
      </c>
      <c r="O28" s="3">
        <f ca="1">IF(M27="买",E28/E27-1,0)-IF(N28=1,计算结果!B$17,0)</f>
        <v>-1.4256319811875473E-2</v>
      </c>
      <c r="P28" s="2">
        <f t="shared" ca="1" si="4"/>
        <v>0.98561917121523746</v>
      </c>
      <c r="Q28" s="3">
        <f ca="1">1-P28/MAX(P$2:P28)</f>
        <v>2.4082508585251072E-2</v>
      </c>
    </row>
    <row r="29" spans="1:17" x14ac:dyDescent="0.15">
      <c r="A29" s="1">
        <v>38404</v>
      </c>
      <c r="B29">
        <v>1006.69</v>
      </c>
      <c r="C29">
        <v>1025.6500000000001</v>
      </c>
      <c r="D29" s="21">
        <v>1006.69</v>
      </c>
      <c r="E29" s="21">
        <v>1025.6300000000001</v>
      </c>
      <c r="F29" s="42">
        <v>60.523950079999999</v>
      </c>
      <c r="G29" s="3">
        <f t="shared" si="0"/>
        <v>1.9462253367128923E-2</v>
      </c>
      <c r="H29" s="3">
        <f>1-E29/MAX(E$2:E29)</f>
        <v>0</v>
      </c>
      <c r="I29" s="21">
        <f t="shared" si="1"/>
        <v>19.580000000000155</v>
      </c>
      <c r="J29" s="21">
        <f ca="1">IF(ROW()&gt;计算结果!B$18+1,ABS(E29-OFFSET(E29,-计算结果!B$18,0,1,1))/SUM(OFFSET(I29,0,0,-计算结果!B$18,1)),ABS(E29-OFFSET(E29,-ROW()+2,0,1,1))/SUM(OFFSET(I29,0,0,-ROW()+2,1)))</f>
        <v>0.33337691201464287</v>
      </c>
      <c r="K29" s="21">
        <f ca="1">(计算结果!B$19+计算结果!B$20*'000300'!J29)^计算结果!B$21</f>
        <v>1.7000392208131785</v>
      </c>
      <c r="L29" s="21">
        <f t="shared" ca="1" si="2"/>
        <v>1046.4061184424236</v>
      </c>
      <c r="M29" s="31" t="str">
        <f ca="1">IF(ROW()&gt;计算结果!B$22+1,IF(L29&gt;OFFSET(L29,-计算结果!B$22,0,1,1),"买",IF(L29&lt;OFFSET(L29,-计算结果!B$22,0,1,1),"卖",M28)),IF(L29&gt;OFFSET(L29,-ROW()+1,0,1,1),"买",IF(L29&lt;OFFSET(L29,-ROW()+1,0,1,1),"卖",M28)))</f>
        <v>买</v>
      </c>
      <c r="N29" s="4">
        <f t="shared" ca="1" si="3"/>
        <v>1</v>
      </c>
      <c r="O29" s="3">
        <f ca="1">IF(M28="买",E29/E28-1,0)-IF(N29=1,计算结果!B$17,0)</f>
        <v>0</v>
      </c>
      <c r="P29" s="2">
        <f t="shared" ca="1" si="4"/>
        <v>0.98561917121523746</v>
      </c>
      <c r="Q29" s="3">
        <f ca="1">1-P29/MAX(P$2:P29)</f>
        <v>2.4082508585251072E-2</v>
      </c>
    </row>
    <row r="30" spans="1:17" x14ac:dyDescent="0.15">
      <c r="A30" s="1">
        <v>38405</v>
      </c>
      <c r="B30">
        <v>1026.83</v>
      </c>
      <c r="C30">
        <v>1048.67</v>
      </c>
      <c r="D30" s="21">
        <v>1024.52</v>
      </c>
      <c r="E30" s="21">
        <v>1046.74</v>
      </c>
      <c r="F30" s="42">
        <v>109.22776576</v>
      </c>
      <c r="G30" s="3">
        <f t="shared" si="0"/>
        <v>2.0582471261565871E-2</v>
      </c>
      <c r="H30" s="3">
        <f>1-E30/MAX(E$2:E30)</f>
        <v>0</v>
      </c>
      <c r="I30" s="21">
        <f t="shared" si="1"/>
        <v>21.1099999999999</v>
      </c>
      <c r="J30" s="21">
        <f ca="1">IF(ROW()&gt;计算结果!B$18+1,ABS(E30-OFFSET(E30,-计算结果!B$18,0,1,1))/SUM(OFFSET(I30,0,0,-计算结果!B$18,1)),ABS(E30-OFFSET(E30,-ROW()+2,0,1,1))/SUM(OFFSET(I30,0,0,-ROW()+2,1)))</f>
        <v>0.4597414917585671</v>
      </c>
      <c r="K30" s="21">
        <f ca="1">(计算结果!B$19+计算结果!B$20*'000300'!J30)^计算结果!B$21</f>
        <v>1.8137673425827103</v>
      </c>
      <c r="L30" s="21">
        <f t="shared" ca="1" si="2"/>
        <v>1047.0117019078464</v>
      </c>
      <c r="M30" s="31" t="str">
        <f ca="1">IF(ROW()&gt;计算结果!B$22+1,IF(L30&gt;OFFSET(L30,-计算结果!B$22,0,1,1),"买",IF(L30&lt;OFFSET(L30,-计算结果!B$22,0,1,1),"卖",M29)),IF(L30&gt;OFFSET(L30,-ROW()+1,0,1,1),"买",IF(L30&lt;OFFSET(L30,-ROW()+1,0,1,1),"卖",M29)))</f>
        <v>买</v>
      </c>
      <c r="N30" s="4" t="str">
        <f t="shared" ca="1" si="3"/>
        <v/>
      </c>
      <c r="O30" s="3">
        <f ca="1">IF(M29="买",E30/E29-1,0)-IF(N30=1,计算结果!B$17,0)</f>
        <v>2.0582471261565871E-2</v>
      </c>
      <c r="P30" s="2">
        <f t="shared" ca="1" si="4"/>
        <v>1.0059056494816234</v>
      </c>
      <c r="Q30" s="3">
        <f ca="1">1-P30/MAX(P$2:P30)</f>
        <v>3.9957148645476392E-3</v>
      </c>
    </row>
    <row r="31" spans="1:17" x14ac:dyDescent="0.15">
      <c r="A31" s="1">
        <v>38406</v>
      </c>
      <c r="B31">
        <v>1046.81</v>
      </c>
      <c r="C31">
        <v>1049.5999999999999</v>
      </c>
      <c r="D31" s="21">
        <v>1036.6199999999999</v>
      </c>
      <c r="E31" s="21">
        <v>1043.93</v>
      </c>
      <c r="F31" s="42">
        <v>112.31940607999999</v>
      </c>
      <c r="G31" s="3">
        <f t="shared" si="0"/>
        <v>-2.6845252880370873E-3</v>
      </c>
      <c r="H31" s="3">
        <f>1-E31/MAX(E$2:E31)</f>
        <v>2.6845252880370873E-3</v>
      </c>
      <c r="I31" s="21">
        <f t="shared" si="1"/>
        <v>2.8099999999999454</v>
      </c>
      <c r="J31" s="21">
        <f ca="1">IF(ROW()&gt;计算结果!B$18+1,ABS(E31-OFFSET(E31,-计算结果!B$18,0,1,1))/SUM(OFFSET(I31,0,0,-计算结果!B$18,1)),ABS(E31-OFFSET(E31,-ROW()+2,0,1,1))/SUM(OFFSET(I31,0,0,-ROW()+2,1)))</f>
        <v>0.56675575919562216</v>
      </c>
      <c r="K31" s="21">
        <f ca="1">(计算结果!B$19+计算结果!B$20*'000300'!J31)^计算结果!B$21</f>
        <v>1.9100801832760599</v>
      </c>
      <c r="L31" s="21">
        <f t="shared" ca="1" si="2"/>
        <v>1041.1254041629052</v>
      </c>
      <c r="M31" s="31" t="str">
        <f ca="1">IF(ROW()&gt;计算结果!B$22+1,IF(L31&gt;OFFSET(L31,-计算结果!B$22,0,1,1),"买",IF(L31&lt;OFFSET(L31,-计算结果!B$22,0,1,1),"卖",M30)),IF(L31&gt;OFFSET(L31,-ROW()+1,0,1,1),"买",IF(L31&lt;OFFSET(L31,-ROW()+1,0,1,1),"卖",M30)))</f>
        <v>买</v>
      </c>
      <c r="N31" s="4" t="str">
        <f t="shared" ca="1" si="3"/>
        <v/>
      </c>
      <c r="O31" s="3">
        <f ca="1">IF(M30="买",E31/E30-1,0)-IF(N31=1,计算结果!B$17,0)</f>
        <v>-2.6845252880370873E-3</v>
      </c>
      <c r="P31" s="2">
        <f t="shared" ca="1" si="4"/>
        <v>1.0032052703282106</v>
      </c>
      <c r="Q31" s="3">
        <f ca="1">1-P31/MAX(P$2:P31)</f>
        <v>6.6695135549870166E-3</v>
      </c>
    </row>
    <row r="32" spans="1:17" x14ac:dyDescent="0.15">
      <c r="A32" s="1">
        <v>38407</v>
      </c>
      <c r="B32">
        <v>1042.25</v>
      </c>
      <c r="C32">
        <v>1045.95</v>
      </c>
      <c r="D32" s="21">
        <v>1034.73</v>
      </c>
      <c r="E32" s="21">
        <v>1045.46</v>
      </c>
      <c r="F32" s="42">
        <v>89.937520640000002</v>
      </c>
      <c r="G32" s="3">
        <f t="shared" si="0"/>
        <v>1.4656155106185231E-3</v>
      </c>
      <c r="H32" s="3">
        <f>1-E32/MAX(E$2:E32)</f>
        <v>1.2228442593194E-3</v>
      </c>
      <c r="I32" s="21">
        <f t="shared" si="1"/>
        <v>1.5299999999999727</v>
      </c>
      <c r="J32" s="21">
        <f ca="1">IF(ROW()&gt;计算结果!B$18+1,ABS(E32-OFFSET(E32,-计算结果!B$18,0,1,1))/SUM(OFFSET(I32,0,0,-计算结果!B$18,1)),ABS(E32-OFFSET(E32,-ROW()+2,0,1,1))/SUM(OFFSET(I32,0,0,-ROW()+2,1)))</f>
        <v>0.5679928929500605</v>
      </c>
      <c r="K32" s="21">
        <f ca="1">(计算结果!B$19+计算结果!B$20*'000300'!J32)^计算结果!B$21</f>
        <v>1.9111936036550543</v>
      </c>
      <c r="L32" s="21">
        <f t="shared" ca="1" si="2"/>
        <v>1049.4096560011908</v>
      </c>
      <c r="M32" s="31" t="str">
        <f ca="1">IF(ROW()&gt;计算结果!B$22+1,IF(L32&gt;OFFSET(L32,-计算结果!B$22,0,1,1),"买",IF(L32&lt;OFFSET(L32,-计算结果!B$22,0,1,1),"卖",M31)),IF(L32&gt;OFFSET(L32,-ROW()+1,0,1,1),"买",IF(L32&lt;OFFSET(L32,-ROW()+1,0,1,1),"卖",M31)))</f>
        <v>买</v>
      </c>
      <c r="N32" s="4" t="str">
        <f t="shared" ca="1" si="3"/>
        <v/>
      </c>
      <c r="O32" s="3">
        <f ca="1">IF(M31="买",E32/E31-1,0)-IF(N32=1,计算结果!B$17,0)</f>
        <v>1.4656155106185231E-3</v>
      </c>
      <c r="P32" s="2">
        <f t="shared" ca="1" si="4"/>
        <v>1.0046755835327379</v>
      </c>
      <c r="Q32" s="3">
        <f ca="1">1-P32/MAX(P$2:P32)</f>
        <v>5.2136729868830223E-3</v>
      </c>
    </row>
    <row r="33" spans="1:17" x14ac:dyDescent="0.15">
      <c r="A33" s="1">
        <v>38408</v>
      </c>
      <c r="B33">
        <v>1046.27</v>
      </c>
      <c r="C33">
        <v>1059.48</v>
      </c>
      <c r="D33" s="21">
        <v>1045.98</v>
      </c>
      <c r="E33" s="21">
        <v>1046.76</v>
      </c>
      <c r="F33" s="42">
        <v>114.89960960000001</v>
      </c>
      <c r="G33" s="3">
        <f t="shared" si="0"/>
        <v>1.2434717731906186E-3</v>
      </c>
      <c r="H33" s="3">
        <f>1-E33/MAX(E$2:E33)</f>
        <v>0</v>
      </c>
      <c r="I33" s="21">
        <f t="shared" si="1"/>
        <v>1.2999999999999545</v>
      </c>
      <c r="J33" s="21">
        <f ca="1">IF(ROW()&gt;计算结果!B$18+1,ABS(E33-OFFSET(E33,-计算结果!B$18,0,1,1))/SUM(OFFSET(I33,0,0,-计算结果!B$18,1)),ABS(E33-OFFSET(E33,-ROW()+2,0,1,1))/SUM(OFFSET(I33,0,0,-ROW()+2,1)))</f>
        <v>0.3692207912535907</v>
      </c>
      <c r="K33" s="21">
        <f ca="1">(计算结果!B$19+计算结果!B$20*'000300'!J33)^计算结果!B$21</f>
        <v>1.7322987121282316</v>
      </c>
      <c r="L33" s="21">
        <f t="shared" ca="1" si="2"/>
        <v>1044.8196603227452</v>
      </c>
      <c r="M33" s="31" t="str">
        <f ca="1">IF(ROW()&gt;计算结果!B$22+1,IF(L33&gt;OFFSET(L33,-计算结果!B$22,0,1,1),"买",IF(L33&lt;OFFSET(L33,-计算结果!B$22,0,1,1),"卖",M32)),IF(L33&gt;OFFSET(L33,-ROW()+1,0,1,1),"买",IF(L33&lt;OFFSET(L33,-ROW()+1,0,1,1),"卖",M32)))</f>
        <v>买</v>
      </c>
      <c r="N33" s="4" t="str">
        <f t="shared" ca="1" si="3"/>
        <v/>
      </c>
      <c r="O33" s="3">
        <f ca="1">IF(M32="买",E33/E32-1,0)-IF(N33=1,计算结果!B$17,0)</f>
        <v>1.2434717731906186E-3</v>
      </c>
      <c r="P33" s="2">
        <f t="shared" ca="1" si="4"/>
        <v>1.0059248692620746</v>
      </c>
      <c r="Q33" s="3">
        <f ca="1">1-P33/MAX(P$2:P33)</f>
        <v>3.9766842688863102E-3</v>
      </c>
    </row>
    <row r="34" spans="1:17" x14ac:dyDescent="0.15">
      <c r="A34" s="1">
        <v>38411</v>
      </c>
      <c r="B34">
        <v>1046.2</v>
      </c>
      <c r="C34">
        <v>1048.27</v>
      </c>
      <c r="D34" s="21">
        <v>1035.03</v>
      </c>
      <c r="E34" s="21">
        <v>1039.98</v>
      </c>
      <c r="F34" s="42">
        <v>81.901015040000004</v>
      </c>
      <c r="G34" s="3">
        <f t="shared" si="0"/>
        <v>-6.477129427949091E-3</v>
      </c>
      <c r="H34" s="3">
        <f>1-E34/MAX(E$2:E34)</f>
        <v>6.477129427949091E-3</v>
      </c>
      <c r="I34" s="21">
        <f t="shared" si="1"/>
        <v>6.7799999999999727</v>
      </c>
      <c r="J34" s="21">
        <f ca="1">IF(ROW()&gt;计算结果!B$18+1,ABS(E34-OFFSET(E34,-计算结果!B$18,0,1,1))/SUM(OFFSET(I34,0,0,-计算结果!B$18,1)),ABS(E34-OFFSET(E34,-ROW()+2,0,1,1))/SUM(OFFSET(I34,0,0,-ROW()+2,1)))</f>
        <v>0.46302346302346287</v>
      </c>
      <c r="K34" s="21">
        <f ca="1">(计算结果!B$19+计算结果!B$20*'000300'!J34)^计算结果!B$21</f>
        <v>1.8167211167211166</v>
      </c>
      <c r="L34" s="21">
        <f t="shared" ca="1" si="2"/>
        <v>1036.0273472166568</v>
      </c>
      <c r="M34" s="31" t="str">
        <f ca="1">IF(ROW()&gt;计算结果!B$22+1,IF(L34&gt;OFFSET(L34,-计算结果!B$22,0,1,1),"买",IF(L34&lt;OFFSET(L34,-计算结果!B$22,0,1,1),"卖",M33)),IF(L34&gt;OFFSET(L34,-ROW()+1,0,1,1),"买",IF(L34&lt;OFFSET(L34,-ROW()+1,0,1,1),"卖",M33)))</f>
        <v>买</v>
      </c>
      <c r="N34" s="4" t="str">
        <f t="shared" ca="1" si="3"/>
        <v/>
      </c>
      <c r="O34" s="3">
        <f ca="1">IF(M33="买",E34/E33-1,0)-IF(N34=1,计算结果!B$17,0)</f>
        <v>-6.477129427949091E-3</v>
      </c>
      <c r="P34" s="2">
        <f t="shared" ca="1" si="4"/>
        <v>0.99940936368907141</v>
      </c>
      <c r="Q34" s="3">
        <f ca="1">1-P34/MAX(P$2:P34)</f>
        <v>1.0428056198131697E-2</v>
      </c>
    </row>
    <row r="35" spans="1:17" x14ac:dyDescent="0.15">
      <c r="A35" s="1">
        <v>38412</v>
      </c>
      <c r="B35">
        <v>1039.3499999999999</v>
      </c>
      <c r="C35">
        <v>1042.73</v>
      </c>
      <c r="D35" s="21">
        <v>1031.1600000000001</v>
      </c>
      <c r="E35" s="21">
        <v>1035.93</v>
      </c>
      <c r="F35" s="42">
        <v>62.887905279999998</v>
      </c>
      <c r="G35" s="3">
        <f t="shared" si="0"/>
        <v>-3.894305659724151E-3</v>
      </c>
      <c r="H35" s="3">
        <f>1-E35/MAX(E$2:E35)</f>
        <v>1.034621116588319E-2</v>
      </c>
      <c r="I35" s="21">
        <f t="shared" si="1"/>
        <v>4.0499999999999545</v>
      </c>
      <c r="J35" s="21">
        <f ca="1">IF(ROW()&gt;计算结果!B$18+1,ABS(E35-OFFSET(E35,-计算结果!B$18,0,1,1))/SUM(OFFSET(I35,0,0,-计算结果!B$18,1)),ABS(E35-OFFSET(E35,-ROW()+2,0,1,1))/SUM(OFFSET(I35,0,0,-ROW()+2,1)))</f>
        <v>0.23434045689019958</v>
      </c>
      <c r="K35" s="21">
        <f ca="1">(计算结果!B$19+计算结果!B$20*'000300'!J35)^计算结果!B$21</f>
        <v>1.6109064112011795</v>
      </c>
      <c r="L35" s="21">
        <f t="shared" ca="1" si="2"/>
        <v>1035.870529961232</v>
      </c>
      <c r="M35" s="31" t="str">
        <f ca="1">IF(ROW()&gt;计算结果!B$22+1,IF(L35&gt;OFFSET(L35,-计算结果!B$22,0,1,1),"买",IF(L35&lt;OFFSET(L35,-计算结果!B$22,0,1,1),"卖",M34)),IF(L35&gt;OFFSET(L35,-ROW()+1,0,1,1),"买",IF(L35&lt;OFFSET(L35,-ROW()+1,0,1,1),"卖",M34)))</f>
        <v>买</v>
      </c>
      <c r="N35" s="4" t="str">
        <f t="shared" ca="1" si="3"/>
        <v/>
      </c>
      <c r="O35" s="3">
        <f ca="1">IF(M34="买",E35/E34-1,0)-IF(N35=1,计算结果!B$17,0)</f>
        <v>-3.894305659724151E-3</v>
      </c>
      <c r="P35" s="2">
        <f t="shared" ca="1" si="4"/>
        <v>0.99551735814767572</v>
      </c>
      <c r="Q35" s="3">
        <f ca="1">1-P35/MAX(P$2:P35)</f>
        <v>1.4281751819583577E-2</v>
      </c>
    </row>
    <row r="36" spans="1:17" x14ac:dyDescent="0.15">
      <c r="A36" s="1">
        <v>38413</v>
      </c>
      <c r="B36">
        <v>1036.3599999999999</v>
      </c>
      <c r="C36">
        <v>1045.76</v>
      </c>
      <c r="D36" s="21">
        <v>1021</v>
      </c>
      <c r="E36" s="21">
        <v>1021.32</v>
      </c>
      <c r="F36" s="42">
        <v>89.713080320000003</v>
      </c>
      <c r="G36" s="3">
        <f t="shared" si="0"/>
        <v>-1.4103269525933215E-2</v>
      </c>
      <c r="H36" s="3">
        <f>1-E36/MAX(E$2:E36)</f>
        <v>2.4303565287171813E-2</v>
      </c>
      <c r="I36" s="21">
        <f t="shared" si="1"/>
        <v>14.610000000000014</v>
      </c>
      <c r="J36" s="21">
        <f ca="1">IF(ROW()&gt;计算结果!B$18+1,ABS(E36-OFFSET(E36,-计算结果!B$18,0,1,1))/SUM(OFFSET(I36,0,0,-计算结果!B$18,1)),ABS(E36-OFFSET(E36,-ROW()+2,0,1,1))/SUM(OFFSET(I36,0,0,-ROW()+2,1)))</f>
        <v>2.5307950727883451E-2</v>
      </c>
      <c r="K36" s="21">
        <f ca="1">(计算结果!B$19+计算结果!B$20*'000300'!J36)^计算结果!B$21</f>
        <v>1.422777155655095</v>
      </c>
      <c r="L36" s="21">
        <f t="shared" ca="1" si="2"/>
        <v>1015.1683683297163</v>
      </c>
      <c r="M36" s="31" t="str">
        <f ca="1">IF(ROW()&gt;计算结果!B$22+1,IF(L36&gt;OFFSET(L36,-计算结果!B$22,0,1,1),"买",IF(L36&lt;OFFSET(L36,-计算结果!B$22,0,1,1),"卖",M35)),IF(L36&gt;OFFSET(L36,-ROW()+1,0,1,1),"买",IF(L36&lt;OFFSET(L36,-ROW()+1,0,1,1),"卖",M35)))</f>
        <v>买</v>
      </c>
      <c r="N36" s="4" t="str">
        <f t="shared" ca="1" si="3"/>
        <v/>
      </c>
      <c r="O36" s="3">
        <f ca="1">IF(M35="买",E36/E35-1,0)-IF(N36=1,计算结果!B$17,0)</f>
        <v>-1.4103269525933215E-2</v>
      </c>
      <c r="P36" s="2">
        <f t="shared" ca="1" si="4"/>
        <v>0.9814773085279741</v>
      </c>
      <c r="Q36" s="3">
        <f ca="1">1-P36/MAX(P$2:P36)</f>
        <v>2.8183601950302672E-2</v>
      </c>
    </row>
    <row r="37" spans="1:17" x14ac:dyDescent="0.15">
      <c r="A37" s="1">
        <v>38414</v>
      </c>
      <c r="B37">
        <v>1019.87</v>
      </c>
      <c r="C37">
        <v>1028.4000000000001</v>
      </c>
      <c r="D37" s="21">
        <v>1014.75</v>
      </c>
      <c r="E37" s="21">
        <v>1027.71</v>
      </c>
      <c r="F37" s="42">
        <v>55.828121600000003</v>
      </c>
      <c r="G37" s="3">
        <f t="shared" si="0"/>
        <v>6.2566090941134078E-3</v>
      </c>
      <c r="H37" s="3">
        <f>1-E37/MAX(E$2:E37)</f>
        <v>1.8199014100653388E-2</v>
      </c>
      <c r="I37" s="21">
        <f t="shared" si="1"/>
        <v>6.3899999999999864</v>
      </c>
      <c r="J37" s="21">
        <f ca="1">IF(ROW()&gt;计算结果!B$18+1,ABS(E37-OFFSET(E37,-计算结果!B$18,0,1,1))/SUM(OFFSET(I37,0,0,-计算结果!B$18,1)),ABS(E37-OFFSET(E37,-ROW()+2,0,1,1))/SUM(OFFSET(I37,0,0,-ROW()+2,1)))</f>
        <v>7.6690756121238476E-2</v>
      </c>
      <c r="K37" s="21">
        <f ca="1">(计算结果!B$19+计算结果!B$20*'000300'!J37)^计算结果!B$21</f>
        <v>1.4690216805091145</v>
      </c>
      <c r="L37" s="21">
        <f t="shared" ca="1" si="2"/>
        <v>1033.5922971623227</v>
      </c>
      <c r="M37" s="31" t="str">
        <f ca="1">IF(ROW()&gt;计算结果!B$22+1,IF(L37&gt;OFFSET(L37,-计算结果!B$22,0,1,1),"买",IF(L37&lt;OFFSET(L37,-计算结果!B$22,0,1,1),"卖",M36)),IF(L37&gt;OFFSET(L37,-ROW()+1,0,1,1),"买",IF(L37&lt;OFFSET(L37,-ROW()+1,0,1,1),"卖",M36)))</f>
        <v>买</v>
      </c>
      <c r="N37" s="4" t="str">
        <f t="shared" ca="1" si="3"/>
        <v/>
      </c>
      <c r="O37" s="3">
        <f ca="1">IF(M36="买",E37/E36-1,0)-IF(N37=1,计算结果!B$17,0)</f>
        <v>6.2566090941134078E-3</v>
      </c>
      <c r="P37" s="2">
        <f t="shared" ca="1" si="4"/>
        <v>0.98761802838217616</v>
      </c>
      <c r="Q37" s="3">
        <f ca="1">1-P37/MAX(P$2:P37)</f>
        <v>2.2103326636456422E-2</v>
      </c>
    </row>
    <row r="38" spans="1:17" x14ac:dyDescent="0.15">
      <c r="A38" s="1">
        <v>38415</v>
      </c>
      <c r="B38">
        <v>1027.92</v>
      </c>
      <c r="C38">
        <v>1031.8399999999999</v>
      </c>
      <c r="D38" s="21">
        <v>1022.17</v>
      </c>
      <c r="E38" s="21">
        <v>1023.66</v>
      </c>
      <c r="F38" s="42">
        <v>53.838679040000002</v>
      </c>
      <c r="G38" s="3">
        <f t="shared" si="0"/>
        <v>-3.940800420352164E-3</v>
      </c>
      <c r="H38" s="3">
        <f>1-E38/MAX(E$2:E38)</f>
        <v>2.2068095838587709E-2</v>
      </c>
      <c r="I38" s="21">
        <f t="shared" si="1"/>
        <v>4.0500000000000682</v>
      </c>
      <c r="J38" s="21">
        <f ca="1">IF(ROW()&gt;计算结果!B$18+1,ABS(E38-OFFSET(E38,-计算结果!B$18,0,1,1))/SUM(OFFSET(I38,0,0,-计算结果!B$18,1)),ABS(E38-OFFSET(E38,-ROW()+2,0,1,1))/SUM(OFFSET(I38,0,0,-ROW()+2,1)))</f>
        <v>0.21420751733365806</v>
      </c>
      <c r="K38" s="21">
        <f ca="1">(计算结果!B$19+计算结果!B$20*'000300'!J38)^计算结果!B$21</f>
        <v>1.5927867656002921</v>
      </c>
      <c r="L38" s="21">
        <f t="shared" ca="1" si="2"/>
        <v>1017.7722656901657</v>
      </c>
      <c r="M38" s="31" t="str">
        <f ca="1">IF(ROW()&gt;计算结果!B$22+1,IF(L38&gt;OFFSET(L38,-计算结果!B$22,0,1,1),"买",IF(L38&lt;OFFSET(L38,-计算结果!B$22,0,1,1),"卖",M37)),IF(L38&gt;OFFSET(L38,-ROW()+1,0,1,1),"买",IF(L38&lt;OFFSET(L38,-ROW()+1,0,1,1),"卖",M37)))</f>
        <v>买</v>
      </c>
      <c r="N38" s="4" t="str">
        <f t="shared" ca="1" si="3"/>
        <v/>
      </c>
      <c r="O38" s="3">
        <f ca="1">IF(M37="买",E38/E37-1,0)-IF(N38=1,计算结果!B$17,0)</f>
        <v>-3.940800420352164E-3</v>
      </c>
      <c r="P38" s="2">
        <f t="shared" ca="1" si="4"/>
        <v>0.98372602284078026</v>
      </c>
      <c r="Q38" s="3">
        <f ca="1">1-P38/MAX(P$2:P38)</f>
        <v>2.5957022257908413E-2</v>
      </c>
    </row>
    <row r="39" spans="1:17" x14ac:dyDescent="0.15">
      <c r="A39" s="1">
        <v>38418</v>
      </c>
      <c r="B39">
        <v>1024.48</v>
      </c>
      <c r="C39">
        <v>1031.3399999999999</v>
      </c>
      <c r="D39" s="21">
        <v>1024.48</v>
      </c>
      <c r="E39" s="21">
        <v>1029.8699999999999</v>
      </c>
      <c r="F39" s="42">
        <v>53.164733439999999</v>
      </c>
      <c r="G39" s="3">
        <f t="shared" si="0"/>
        <v>6.0664673817478754E-3</v>
      </c>
      <c r="H39" s="3">
        <f>1-E39/MAX(E$2:E39)</f>
        <v>1.613550384042195E-2</v>
      </c>
      <c r="I39" s="21">
        <f t="shared" si="1"/>
        <v>6.2099999999999227</v>
      </c>
      <c r="J39" s="21">
        <f ca="1">IF(ROW()&gt;计算结果!B$18+1,ABS(E39-OFFSET(E39,-计算结果!B$18,0,1,1))/SUM(OFFSET(I39,0,0,-计算结果!B$18,1)),ABS(E39-OFFSET(E39,-ROW()+2,0,1,1))/SUM(OFFSET(I39,0,0,-ROW()+2,1)))</f>
        <v>6.1592097617661254E-2</v>
      </c>
      <c r="K39" s="21">
        <f ca="1">(计算结果!B$19+计算结果!B$20*'000300'!J39)^计算结果!B$21</f>
        <v>1.4554328878558951</v>
      </c>
      <c r="L39" s="21">
        <f t="shared" ca="1" si="2"/>
        <v>1035.3797060732411</v>
      </c>
      <c r="M39" s="31" t="str">
        <f ca="1">IF(ROW()&gt;计算结果!B$22+1,IF(L39&gt;OFFSET(L39,-计算结果!B$22,0,1,1),"买",IF(L39&lt;OFFSET(L39,-计算结果!B$22,0,1,1),"卖",M38)),IF(L39&gt;OFFSET(L39,-ROW()+1,0,1,1),"买",IF(L39&lt;OFFSET(L39,-ROW()+1,0,1,1),"卖",M38)))</f>
        <v>买</v>
      </c>
      <c r="N39" s="4" t="str">
        <f t="shared" ca="1" si="3"/>
        <v/>
      </c>
      <c r="O39" s="3">
        <f ca="1">IF(M38="买",E39/E38-1,0)-IF(N39=1,计算结果!B$17,0)</f>
        <v>6.0664673817478754E-3</v>
      </c>
      <c r="P39" s="2">
        <f t="shared" ca="1" si="4"/>
        <v>0.98969376467092041</v>
      </c>
      <c r="Q39" s="3">
        <f ca="1">1-P39/MAX(P$2:P39)</f>
        <v>2.0048022305015456E-2</v>
      </c>
    </row>
    <row r="40" spans="1:17" x14ac:dyDescent="0.15">
      <c r="A40" s="1">
        <v>38419</v>
      </c>
      <c r="B40">
        <v>1033.78</v>
      </c>
      <c r="C40">
        <v>1049.28</v>
      </c>
      <c r="D40" s="21">
        <v>1032.8499999999999</v>
      </c>
      <c r="E40" s="21">
        <v>1048.98</v>
      </c>
      <c r="F40" s="42">
        <v>98.512742399999993</v>
      </c>
      <c r="G40" s="3">
        <f t="shared" si="0"/>
        <v>1.8555740044860158E-2</v>
      </c>
      <c r="H40" s="3">
        <f>1-E40/MAX(E$2:E40)</f>
        <v>0</v>
      </c>
      <c r="I40" s="21">
        <f t="shared" si="1"/>
        <v>19.110000000000127</v>
      </c>
      <c r="J40" s="21">
        <f ca="1">IF(ROW()&gt;计算结果!B$18+1,ABS(E40-OFFSET(E40,-计算结果!B$18,0,1,1))/SUM(OFFSET(I40,0,0,-计算结果!B$18,1)),ABS(E40-OFFSET(E40,-ROW()+2,0,1,1))/SUM(OFFSET(I40,0,0,-ROW()+2,1)))</f>
        <v>3.3512866546978035E-2</v>
      </c>
      <c r="K40" s="21">
        <f ca="1">(计算结果!B$19+计算结果!B$20*'000300'!J40)^计算结果!B$21</f>
        <v>1.4301615798922802</v>
      </c>
      <c r="L40" s="21">
        <f t="shared" ca="1" si="2"/>
        <v>1054.830323922534</v>
      </c>
      <c r="M40" s="31" t="str">
        <f ca="1">IF(ROW()&gt;计算结果!B$22+1,IF(L40&gt;OFFSET(L40,-计算结果!B$22,0,1,1),"买",IF(L40&lt;OFFSET(L40,-计算结果!B$22,0,1,1),"卖",M39)),IF(L40&gt;OFFSET(L40,-ROW()+1,0,1,1),"买",IF(L40&lt;OFFSET(L40,-ROW()+1,0,1,1),"卖",M39)))</f>
        <v>买</v>
      </c>
      <c r="N40" s="4" t="str">
        <f t="shared" ca="1" si="3"/>
        <v/>
      </c>
      <c r="O40" s="3">
        <f ca="1">IF(M39="买",E40/E39-1,0)-IF(N40=1,计算结果!B$17,0)</f>
        <v>1.8555740044860158E-2</v>
      </c>
      <c r="P40" s="2">
        <f t="shared" ca="1" si="4"/>
        <v>1.008058264892173</v>
      </c>
      <c r="Q40" s="3">
        <f ca="1">1-P40/MAX(P$2:P40)</f>
        <v>1.8642881504608022E-3</v>
      </c>
    </row>
    <row r="41" spans="1:17" x14ac:dyDescent="0.15">
      <c r="A41" s="1">
        <v>38420</v>
      </c>
      <c r="B41">
        <v>1051.26</v>
      </c>
      <c r="C41">
        <v>1054.6400000000001</v>
      </c>
      <c r="D41" s="21">
        <v>1041.98</v>
      </c>
      <c r="E41" s="21">
        <v>1046.54</v>
      </c>
      <c r="F41" s="42">
        <v>98.776238079999999</v>
      </c>
      <c r="G41" s="3">
        <f t="shared" si="0"/>
        <v>-2.3260691338252704E-3</v>
      </c>
      <c r="H41" s="3">
        <f>1-E41/MAX(E$2:E41)</f>
        <v>2.3260691338252704E-3</v>
      </c>
      <c r="I41" s="21">
        <f t="shared" si="1"/>
        <v>2.4400000000000546</v>
      </c>
      <c r="J41" s="21">
        <f ca="1">IF(ROW()&gt;计算结果!B$18+1,ABS(E41-OFFSET(E41,-计算结果!B$18,0,1,1))/SUM(OFFSET(I41,0,0,-计算结果!B$18,1)),ABS(E41-OFFSET(E41,-ROW()+2,0,1,1))/SUM(OFFSET(I41,0,0,-ROW()+2,1)))</f>
        <v>3.9265834210920697E-2</v>
      </c>
      <c r="K41" s="21">
        <f ca="1">(计算结果!B$19+计算结果!B$20*'000300'!J41)^计算结果!B$21</f>
        <v>1.4353392507898286</v>
      </c>
      <c r="L41" s="21">
        <f t="shared" ca="1" si="2"/>
        <v>1042.9308965947589</v>
      </c>
      <c r="M41" s="31" t="str">
        <f ca="1">IF(ROW()&gt;计算结果!B$22+1,IF(L41&gt;OFFSET(L41,-计算结果!B$22,0,1,1),"买",IF(L41&lt;OFFSET(L41,-计算结果!B$22,0,1,1),"卖",M40)),IF(L41&gt;OFFSET(L41,-ROW()+1,0,1,1),"买",IF(L41&lt;OFFSET(L41,-ROW()+1,0,1,1),"卖",M40)))</f>
        <v>买</v>
      </c>
      <c r="N41" s="4" t="str">
        <f t="shared" ca="1" si="3"/>
        <v/>
      </c>
      <c r="O41" s="3">
        <f ca="1">IF(M40="买",E41/E40-1,0)-IF(N41=1,计算结果!B$17,0)</f>
        <v>-2.3260691338252704E-3</v>
      </c>
      <c r="P41" s="2">
        <f t="shared" ca="1" si="4"/>
        <v>1.0057134516771098</v>
      </c>
      <c r="Q41" s="3">
        <f ca="1">1-P41/MAX(P$2:P41)</f>
        <v>4.1860208211628169E-3</v>
      </c>
    </row>
    <row r="42" spans="1:17" x14ac:dyDescent="0.15">
      <c r="A42" s="1">
        <v>38421</v>
      </c>
      <c r="B42">
        <v>1046.68</v>
      </c>
      <c r="C42">
        <v>1046.68</v>
      </c>
      <c r="D42" s="21">
        <v>1019.63</v>
      </c>
      <c r="E42" s="21">
        <v>1022.41</v>
      </c>
      <c r="F42" s="42">
        <v>83.80547584</v>
      </c>
      <c r="G42" s="3">
        <f t="shared" si="0"/>
        <v>-2.3056930456552105E-2</v>
      </c>
      <c r="H42" s="3">
        <f>1-E42/MAX(E$2:E42)</f>
        <v>2.5329367576121586E-2</v>
      </c>
      <c r="I42" s="21">
        <f t="shared" si="1"/>
        <v>24.129999999999995</v>
      </c>
      <c r="J42" s="21">
        <f ca="1">IF(ROW()&gt;计算结果!B$18+1,ABS(E42-OFFSET(E42,-计算结果!B$18,0,1,1))/SUM(OFFSET(I42,0,0,-计算结果!B$18,1)),ABS(E42-OFFSET(E42,-ROW()+2,0,1,1))/SUM(OFFSET(I42,0,0,-ROW()+2,1)))</f>
        <v>0.25878522510385155</v>
      </c>
      <c r="K42" s="21">
        <f ca="1">(计算结果!B$19+计算结果!B$20*'000300'!J42)^计算结果!B$21</f>
        <v>1.6329067025934663</v>
      </c>
      <c r="L42" s="21">
        <f t="shared" ca="1" si="2"/>
        <v>1009.4221870019497</v>
      </c>
      <c r="M42" s="31" t="str">
        <f ca="1">IF(ROW()&gt;计算结果!B$22+1,IF(L42&gt;OFFSET(L42,-计算结果!B$22,0,1,1),"买",IF(L42&lt;OFFSET(L42,-计算结果!B$22,0,1,1),"卖",M41)),IF(L42&gt;OFFSET(L42,-ROW()+1,0,1,1),"买",IF(L42&lt;OFFSET(L42,-ROW()+1,0,1,1),"卖",M41)))</f>
        <v>买</v>
      </c>
      <c r="N42" s="4" t="str">
        <f t="shared" ca="1" si="3"/>
        <v/>
      </c>
      <c r="O42" s="3">
        <f ca="1">IF(M41="买",E42/E41-1,0)-IF(N42=1,计算结果!B$17,0)</f>
        <v>-2.3056930456552105E-2</v>
      </c>
      <c r="P42" s="2">
        <f t="shared" ca="1" si="4"/>
        <v>0.98252478656257169</v>
      </c>
      <c r="Q42" s="3">
        <f ca="1">1-P42/MAX(P$2:P42)</f>
        <v>2.7146434486751692E-2</v>
      </c>
    </row>
    <row r="43" spans="1:17" x14ac:dyDescent="0.15">
      <c r="A43" s="1">
        <v>38422</v>
      </c>
      <c r="B43">
        <v>1021.08</v>
      </c>
      <c r="C43">
        <v>1028.1099999999999</v>
      </c>
      <c r="D43" s="21">
        <v>1016.93</v>
      </c>
      <c r="E43" s="21">
        <v>1027.42</v>
      </c>
      <c r="F43" s="42">
        <v>76.545571839999994</v>
      </c>
      <c r="G43" s="3">
        <f t="shared" si="0"/>
        <v>4.9001868135094551E-3</v>
      </c>
      <c r="H43" s="3">
        <f>1-E43/MAX(E$2:E43)</f>
        <v>2.0553299395603242E-2</v>
      </c>
      <c r="I43" s="21">
        <f t="shared" si="1"/>
        <v>5.0100000000001046</v>
      </c>
      <c r="J43" s="21">
        <f ca="1">IF(ROW()&gt;计算结果!B$18+1,ABS(E43-OFFSET(E43,-计算结果!B$18,0,1,1))/SUM(OFFSET(I43,0,0,-计算结果!B$18,1)),ABS(E43-OFFSET(E43,-ROW()+2,0,1,1))/SUM(OFFSET(I43,0,0,-ROW()+2,1)))</f>
        <v>0.20845009700366324</v>
      </c>
      <c r="K43" s="21">
        <f ca="1">(计算结果!B$19+计算结果!B$20*'000300'!J43)^计算结果!B$21</f>
        <v>1.5876050873032967</v>
      </c>
      <c r="L43" s="21">
        <f t="shared" ca="1" si="2"/>
        <v>1037.9956064779878</v>
      </c>
      <c r="M43" s="31" t="str">
        <f ca="1">IF(ROW()&gt;计算结果!B$22+1,IF(L43&gt;OFFSET(L43,-计算结果!B$22,0,1,1),"买",IF(L43&lt;OFFSET(L43,-计算结果!B$22,0,1,1),"卖",M42)),IF(L43&gt;OFFSET(L43,-ROW()+1,0,1,1),"买",IF(L43&lt;OFFSET(L43,-ROW()+1,0,1,1),"卖",M42)))</f>
        <v>买</v>
      </c>
      <c r="N43" s="4" t="str">
        <f t="shared" ca="1" si="3"/>
        <v/>
      </c>
      <c r="O43" s="3">
        <f ca="1">IF(M42="买",E43/E42-1,0)-IF(N43=1,计算结果!B$17,0)</f>
        <v>4.9001868135094551E-3</v>
      </c>
      <c r="P43" s="2">
        <f t="shared" ca="1" si="4"/>
        <v>0.98733934156563175</v>
      </c>
      <c r="Q43" s="3">
        <f ca="1">1-P43/MAX(P$2:P43)</f>
        <v>2.2379270273548024E-2</v>
      </c>
    </row>
    <row r="44" spans="1:17" x14ac:dyDescent="0.15">
      <c r="A44" s="1">
        <v>38425</v>
      </c>
      <c r="B44">
        <v>1027.17</v>
      </c>
      <c r="C44">
        <v>1041.56</v>
      </c>
      <c r="D44" s="21">
        <v>1014.92</v>
      </c>
      <c r="E44" s="21">
        <v>1031.02</v>
      </c>
      <c r="F44" s="42">
        <v>102.29429248</v>
      </c>
      <c r="G44" s="3">
        <f t="shared" si="0"/>
        <v>3.5039224465165386E-3</v>
      </c>
      <c r="H44" s="3">
        <f>1-E44/MAX(E$2:E44)</f>
        <v>1.712139411618907E-2</v>
      </c>
      <c r="I44" s="21">
        <f t="shared" si="1"/>
        <v>3.5999999999999091</v>
      </c>
      <c r="J44" s="21">
        <f ca="1">IF(ROW()&gt;计算结果!B$18+1,ABS(E44-OFFSET(E44,-计算结果!B$18,0,1,1))/SUM(OFFSET(I44,0,0,-计算结果!B$18,1)),ABS(E44-OFFSET(E44,-ROW()+2,0,1,1))/SUM(OFFSET(I44,0,0,-ROW()+2,1)))</f>
        <v>0.10000000000000026</v>
      </c>
      <c r="K44" s="21">
        <f ca="1">(计算结果!B$19+计算结果!B$20*'000300'!J44)^计算结果!B$21</f>
        <v>1.4900000000000002</v>
      </c>
      <c r="L44" s="21">
        <f t="shared" ca="1" si="2"/>
        <v>1027.6019528257862</v>
      </c>
      <c r="M44" s="31" t="str">
        <f ca="1">IF(ROW()&gt;计算结果!B$22+1,IF(L44&gt;OFFSET(L44,-计算结果!B$22,0,1,1),"买",IF(L44&lt;OFFSET(L44,-计算结果!B$22,0,1,1),"卖",M43)),IF(L44&gt;OFFSET(L44,-ROW()+1,0,1,1),"买",IF(L44&lt;OFFSET(L44,-ROW()+1,0,1,1),"卖",M43)))</f>
        <v>买</v>
      </c>
      <c r="N44" s="4" t="str">
        <f t="shared" ca="1" si="3"/>
        <v/>
      </c>
      <c r="O44" s="3">
        <f ca="1">IF(M43="买",E44/E43-1,0)-IF(N44=1,计算结果!B$17,0)</f>
        <v>3.5039224465165386E-3</v>
      </c>
      <c r="P44" s="2">
        <f t="shared" ca="1" si="4"/>
        <v>0.99079890204687238</v>
      </c>
      <c r="Q44" s="3">
        <f ca="1">1-P44/MAX(P$2:P44)</f>
        <v>1.8953763054479711E-2</v>
      </c>
    </row>
    <row r="45" spans="1:17" x14ac:dyDescent="0.15">
      <c r="A45" s="1">
        <v>38426</v>
      </c>
      <c r="B45">
        <v>1030.8499999999999</v>
      </c>
      <c r="C45">
        <v>1030.93</v>
      </c>
      <c r="D45" s="21">
        <v>1011.64</v>
      </c>
      <c r="E45" s="21">
        <v>1013.52</v>
      </c>
      <c r="F45" s="42">
        <v>80.91209216</v>
      </c>
      <c r="G45" s="3">
        <f t="shared" si="0"/>
        <v>-1.6973482570658227E-2</v>
      </c>
      <c r="H45" s="3">
        <f>1-E45/MAX(E$2:E45)</f>
        <v>3.3804267002230826E-2</v>
      </c>
      <c r="I45" s="21">
        <f t="shared" si="1"/>
        <v>17.5</v>
      </c>
      <c r="J45" s="21">
        <f ca="1">IF(ROW()&gt;计算结果!B$18+1,ABS(E45-OFFSET(E45,-计算结果!B$18,0,1,1))/SUM(OFFSET(I45,0,0,-计算结果!B$18,1)),ABS(E45-OFFSET(E45,-ROW()+2,0,1,1))/SUM(OFFSET(I45,0,0,-ROW()+2,1)))</f>
        <v>0.21746724890829736</v>
      </c>
      <c r="K45" s="21">
        <f ca="1">(计算结果!B$19+计算结果!B$20*'000300'!J45)^计算结果!B$21</f>
        <v>1.5957205240174674</v>
      </c>
      <c r="L45" s="21">
        <f t="shared" ca="1" si="2"/>
        <v>1005.1310916834334</v>
      </c>
      <c r="M45" s="31" t="str">
        <f ca="1">IF(ROW()&gt;计算结果!B$22+1,IF(L45&gt;OFFSET(L45,-计算结果!B$22,0,1,1),"买",IF(L45&lt;OFFSET(L45,-计算结果!B$22,0,1,1),"卖",M44)),IF(L45&gt;OFFSET(L45,-ROW()+1,0,1,1),"买",IF(L45&lt;OFFSET(L45,-ROW()+1,0,1,1),"卖",M44)))</f>
        <v>卖</v>
      </c>
      <c r="N45" s="4">
        <f t="shared" ca="1" si="3"/>
        <v>1</v>
      </c>
      <c r="O45" s="3">
        <f ca="1">IF(M44="买",E45/E44-1,0)-IF(N45=1,计算结果!B$17,0)</f>
        <v>-1.6973482570658227E-2</v>
      </c>
      <c r="P45" s="2">
        <f t="shared" ca="1" si="4"/>
        <v>0.97398159415195251</v>
      </c>
      <c r="Q45" s="3">
        <f ca="1">1-P45/MAX(P$2:P45)</f>
        <v>3.5605534258284277E-2</v>
      </c>
    </row>
    <row r="46" spans="1:17" x14ac:dyDescent="0.15">
      <c r="A46" s="1">
        <v>38427</v>
      </c>
      <c r="B46">
        <v>1011.85</v>
      </c>
      <c r="C46">
        <v>1012.19</v>
      </c>
      <c r="D46" s="21">
        <v>995.96</v>
      </c>
      <c r="E46" s="21">
        <v>1003.06</v>
      </c>
      <c r="F46" s="42">
        <v>71.537459200000001</v>
      </c>
      <c r="G46" s="3">
        <f t="shared" si="0"/>
        <v>-1.0320467282342816E-2</v>
      </c>
      <c r="H46" s="3">
        <f>1-E46/MAX(E$2:E46)</f>
        <v>4.3775858452973382E-2</v>
      </c>
      <c r="I46" s="21">
        <f t="shared" si="1"/>
        <v>10.460000000000036</v>
      </c>
      <c r="J46" s="21">
        <f ca="1">IF(ROW()&gt;计算结果!B$18+1,ABS(E46-OFFSET(E46,-计算结果!B$18,0,1,1))/SUM(OFFSET(I46,0,0,-计算结果!B$18,1)),ABS(E46-OFFSET(E46,-ROW()+2,0,1,1))/SUM(OFFSET(I46,0,0,-ROW()+2,1)))</f>
        <v>0.18463094034378227</v>
      </c>
      <c r="K46" s="21">
        <f ca="1">(计算结果!B$19+计算结果!B$20*'000300'!J46)^计算结果!B$21</f>
        <v>1.566167846309404</v>
      </c>
      <c r="L46" s="21">
        <f t="shared" ca="1" si="2"/>
        <v>1001.887414482081</v>
      </c>
      <c r="M46" s="31" t="str">
        <f ca="1">IF(ROW()&gt;计算结果!B$22+1,IF(L46&gt;OFFSET(L46,-计算结果!B$22,0,1,1),"买",IF(L46&lt;OFFSET(L46,-计算结果!B$22,0,1,1),"卖",M45)),IF(L46&gt;OFFSET(L46,-ROW()+1,0,1,1),"买",IF(L46&lt;OFFSET(L46,-ROW()+1,0,1,1),"卖",M45)))</f>
        <v>卖</v>
      </c>
      <c r="N46" s="4" t="str">
        <f t="shared" ca="1" si="3"/>
        <v/>
      </c>
      <c r="O46" s="3">
        <f ca="1">IF(M45="买",E46/E45-1,0)-IF(N46=1,计算结果!B$17,0)</f>
        <v>0</v>
      </c>
      <c r="P46" s="2">
        <f t="shared" ca="1" si="4"/>
        <v>0.97398159415195251</v>
      </c>
      <c r="Q46" s="3">
        <f ca="1">1-P46/MAX(P$2:P46)</f>
        <v>3.5605534258284277E-2</v>
      </c>
    </row>
    <row r="47" spans="1:17" x14ac:dyDescent="0.15">
      <c r="A47" s="1">
        <v>38428</v>
      </c>
      <c r="B47">
        <v>1001.96</v>
      </c>
      <c r="C47">
        <v>1004.82</v>
      </c>
      <c r="D47" s="21">
        <v>992.12</v>
      </c>
      <c r="E47" s="21">
        <v>992.86</v>
      </c>
      <c r="F47" s="42">
        <v>65.350615039999994</v>
      </c>
      <c r="G47" s="3">
        <f t="shared" si="0"/>
        <v>-1.0168883217354874E-2</v>
      </c>
      <c r="H47" s="3">
        <f>1-E47/MAX(E$2:E47)</f>
        <v>5.3499590077980552E-2</v>
      </c>
      <c r="I47" s="21">
        <f t="shared" si="1"/>
        <v>10.199999999999932</v>
      </c>
      <c r="J47" s="21">
        <f ca="1">IF(ROW()&gt;计算结果!B$18+1,ABS(E47-OFFSET(E47,-计算结果!B$18,0,1,1))/SUM(OFFSET(I47,0,0,-计算结果!B$18,1)),ABS(E47-OFFSET(E47,-ROW()+2,0,1,1))/SUM(OFFSET(I47,0,0,-ROW()+2,1)))</f>
        <v>0.33930483886671181</v>
      </c>
      <c r="K47" s="21">
        <f ca="1">(计算结果!B$19+计算结果!B$20*'000300'!J47)^计算结果!B$21</f>
        <v>1.7053743549800404</v>
      </c>
      <c r="L47" s="21">
        <f t="shared" ca="1" si="2"/>
        <v>986.4922933325646</v>
      </c>
      <c r="M47" s="31" t="str">
        <f ca="1">IF(ROW()&gt;计算结果!B$22+1,IF(L47&gt;OFFSET(L47,-计算结果!B$22,0,1,1),"买",IF(L47&lt;OFFSET(L47,-计算结果!B$22,0,1,1),"卖",M46)),IF(L47&gt;OFFSET(L47,-ROW()+1,0,1,1),"买",IF(L47&lt;OFFSET(L47,-ROW()+1,0,1,1),"卖",M46)))</f>
        <v>卖</v>
      </c>
      <c r="N47" s="4" t="str">
        <f t="shared" ca="1" si="3"/>
        <v/>
      </c>
      <c r="O47" s="3">
        <f ca="1">IF(M46="买",E47/E46-1,0)-IF(N47=1,计算结果!B$17,0)</f>
        <v>0</v>
      </c>
      <c r="P47" s="2">
        <f t="shared" ca="1" si="4"/>
        <v>0.97398159415195251</v>
      </c>
      <c r="Q47" s="3">
        <f ca="1">1-P47/MAX(P$2:P47)</f>
        <v>3.5605534258284277E-2</v>
      </c>
    </row>
    <row r="48" spans="1:17" x14ac:dyDescent="0.15">
      <c r="A48" s="1">
        <v>38429</v>
      </c>
      <c r="B48">
        <v>991.88</v>
      </c>
      <c r="C48">
        <v>996.39</v>
      </c>
      <c r="D48" s="21">
        <v>975.7</v>
      </c>
      <c r="E48" s="21">
        <v>978.66</v>
      </c>
      <c r="F48" s="42">
        <v>63.149911039999999</v>
      </c>
      <c r="G48" s="3">
        <f t="shared" si="0"/>
        <v>-1.4302117116209767E-2</v>
      </c>
      <c r="H48" s="3">
        <f>1-E48/MAX(E$2:E48)</f>
        <v>6.7036549791225863E-2</v>
      </c>
      <c r="I48" s="21">
        <f t="shared" si="1"/>
        <v>14.200000000000045</v>
      </c>
      <c r="J48" s="21">
        <f ca="1">IF(ROW()&gt;计算结果!B$18+1,ABS(E48-OFFSET(E48,-计算结果!B$18,0,1,1))/SUM(OFFSET(I48,0,0,-计算结果!B$18,1)),ABS(E48-OFFSET(E48,-ROW()+2,0,1,1))/SUM(OFFSET(I48,0,0,-ROW()+2,1)))</f>
        <v>0.39872408293460881</v>
      </c>
      <c r="K48" s="21">
        <f ca="1">(计算结果!B$19+计算结果!B$20*'000300'!J48)^计算结果!B$21</f>
        <v>1.7588516746411478</v>
      </c>
      <c r="L48" s="21">
        <f t="shared" ca="1" si="2"/>
        <v>972.71645108830251</v>
      </c>
      <c r="M48" s="31" t="str">
        <f ca="1">IF(ROW()&gt;计算结果!B$22+1,IF(L48&gt;OFFSET(L48,-计算结果!B$22,0,1,1),"买",IF(L48&lt;OFFSET(L48,-计算结果!B$22,0,1,1),"卖",M47)),IF(L48&gt;OFFSET(L48,-ROW()+1,0,1,1),"买",IF(L48&lt;OFFSET(L48,-ROW()+1,0,1,1),"卖",M47)))</f>
        <v>卖</v>
      </c>
      <c r="N48" s="4" t="str">
        <f t="shared" ca="1" si="3"/>
        <v/>
      </c>
      <c r="O48" s="3">
        <f ca="1">IF(M47="买",E48/E47-1,0)-IF(N48=1,计算结果!B$17,0)</f>
        <v>0</v>
      </c>
      <c r="P48" s="2">
        <f t="shared" ca="1" si="4"/>
        <v>0.97398159415195251</v>
      </c>
      <c r="Q48" s="3">
        <f ca="1">1-P48/MAX(P$2:P48)</f>
        <v>3.5605534258284277E-2</v>
      </c>
    </row>
    <row r="49" spans="1:17" x14ac:dyDescent="0.15">
      <c r="A49" s="1">
        <v>38432</v>
      </c>
      <c r="B49">
        <v>977.29</v>
      </c>
      <c r="C49">
        <v>983.17</v>
      </c>
      <c r="D49" s="21">
        <v>973</v>
      </c>
      <c r="E49" s="21">
        <v>981.89</v>
      </c>
      <c r="F49" s="42">
        <v>45.945200640000003</v>
      </c>
      <c r="G49" s="3">
        <f t="shared" si="0"/>
        <v>3.3004312018474202E-3</v>
      </c>
      <c r="H49" s="3">
        <f>1-E49/MAX(E$2:E49)</f>
        <v>6.3957368109973545E-2</v>
      </c>
      <c r="I49" s="21">
        <f t="shared" si="1"/>
        <v>3.2300000000000182</v>
      </c>
      <c r="J49" s="21">
        <f ca="1">IF(ROW()&gt;计算结果!B$18+1,ABS(E49-OFFSET(E49,-计算结果!B$18,0,1,1))/SUM(OFFSET(I49,0,0,-计算结果!B$18,1)),ABS(E49-OFFSET(E49,-ROW()+2,0,1,1))/SUM(OFFSET(I49,0,0,-ROW()+2,1)))</f>
        <v>0.436658172551873</v>
      </c>
      <c r="K49" s="21">
        <f ca="1">(计算结果!B$19+计算结果!B$20*'000300'!J49)^计算结果!B$21</f>
        <v>1.7929923552966855</v>
      </c>
      <c r="L49" s="21">
        <f t="shared" ca="1" si="2"/>
        <v>989.16455415791631</v>
      </c>
      <c r="M49" s="31" t="str">
        <f ca="1">IF(ROW()&gt;计算结果!B$22+1,IF(L49&gt;OFFSET(L49,-计算结果!B$22,0,1,1),"买",IF(L49&lt;OFFSET(L49,-计算结果!B$22,0,1,1),"卖",M48)),IF(L49&gt;OFFSET(L49,-ROW()+1,0,1,1),"买",IF(L49&lt;OFFSET(L49,-ROW()+1,0,1,1),"卖",M48)))</f>
        <v>卖</v>
      </c>
      <c r="N49" s="4" t="str">
        <f t="shared" ca="1" si="3"/>
        <v/>
      </c>
      <c r="O49" s="3">
        <f ca="1">IF(M48="买",E49/E48-1,0)-IF(N49=1,计算结果!B$17,0)</f>
        <v>0</v>
      </c>
      <c r="P49" s="2">
        <f t="shared" ca="1" si="4"/>
        <v>0.97398159415195251</v>
      </c>
      <c r="Q49" s="3">
        <f ca="1">1-P49/MAX(P$2:P49)</f>
        <v>3.5605534258284277E-2</v>
      </c>
    </row>
    <row r="50" spans="1:17" x14ac:dyDescent="0.15">
      <c r="A50" s="1">
        <v>38433</v>
      </c>
      <c r="B50">
        <v>981.7</v>
      </c>
      <c r="C50">
        <v>982.13</v>
      </c>
      <c r="D50" s="21">
        <v>959.56</v>
      </c>
      <c r="E50" s="21">
        <v>964.02</v>
      </c>
      <c r="F50" s="42">
        <v>69.553075199999995</v>
      </c>
      <c r="G50" s="3">
        <f t="shared" si="0"/>
        <v>-1.8199594659279561E-2</v>
      </c>
      <c r="H50" s="3">
        <f>1-E50/MAX(E$2:E50)</f>
        <v>8.0992964594177264E-2</v>
      </c>
      <c r="I50" s="21">
        <f t="shared" si="1"/>
        <v>17.870000000000005</v>
      </c>
      <c r="J50" s="21">
        <f ca="1">IF(ROW()&gt;计算结果!B$18+1,ABS(E50-OFFSET(E50,-计算结果!B$18,0,1,1))/SUM(OFFSET(I50,0,0,-计算结果!B$18,1)),ABS(E50-OFFSET(E50,-ROW()+2,0,1,1))/SUM(OFFSET(I50,0,0,-ROW()+2,1)))</f>
        <v>0.78203240058910128</v>
      </c>
      <c r="K50" s="21">
        <f ca="1">(计算结果!B$19+计算结果!B$20*'000300'!J50)^计算结果!B$21</f>
        <v>2.1038291605301911</v>
      </c>
      <c r="L50" s="21">
        <f t="shared" ca="1" si="2"/>
        <v>936.26470789196128</v>
      </c>
      <c r="M50" s="31" t="str">
        <f ca="1">IF(ROW()&gt;计算结果!B$22+1,IF(L50&gt;OFFSET(L50,-计算结果!B$22,0,1,1),"买",IF(L50&lt;OFFSET(L50,-计算结果!B$22,0,1,1),"卖",M49)),IF(L50&gt;OFFSET(L50,-ROW()+1,0,1,1),"买",IF(L50&lt;OFFSET(L50,-ROW()+1,0,1,1),"卖",M49)))</f>
        <v>卖</v>
      </c>
      <c r="N50" s="4" t="str">
        <f t="shared" ca="1" si="3"/>
        <v/>
      </c>
      <c r="O50" s="3">
        <f ca="1">IF(M49="买",E50/E49-1,0)-IF(N50=1,计算结果!B$17,0)</f>
        <v>0</v>
      </c>
      <c r="P50" s="2">
        <f t="shared" ca="1" si="4"/>
        <v>0.97398159415195251</v>
      </c>
      <c r="Q50" s="3">
        <f ca="1">1-P50/MAX(P$2:P50)</f>
        <v>3.5605534258284277E-2</v>
      </c>
    </row>
    <row r="51" spans="1:17" x14ac:dyDescent="0.15">
      <c r="A51" s="1">
        <v>38434</v>
      </c>
      <c r="B51">
        <v>962.81</v>
      </c>
      <c r="C51">
        <v>975.36</v>
      </c>
      <c r="D51" s="21">
        <v>955.99</v>
      </c>
      <c r="E51" s="21">
        <v>959.01</v>
      </c>
      <c r="F51" s="42">
        <v>70.920555519999994</v>
      </c>
      <c r="G51" s="3">
        <f t="shared" si="0"/>
        <v>-5.196987614364823E-3</v>
      </c>
      <c r="H51" s="3">
        <f>1-E51/MAX(E$2:E51)</f>
        <v>8.5769032774695497E-2</v>
      </c>
      <c r="I51" s="21">
        <f t="shared" si="1"/>
        <v>5.0099999999999909</v>
      </c>
      <c r="J51" s="21">
        <f ca="1">IF(ROW()&gt;计算结果!B$18+1,ABS(E51-OFFSET(E51,-计算结果!B$18,0,1,1))/SUM(OFFSET(I51,0,0,-计算结果!B$18,1)),ABS(E51-OFFSET(E51,-ROW()+2,0,1,1))/SUM(OFFSET(I51,0,0,-ROW()+2,1)))</f>
        <v>0.78706950813775689</v>
      </c>
      <c r="K51" s="21">
        <f ca="1">(计算结果!B$19+计算结果!B$20*'000300'!J51)^计算结果!B$21</f>
        <v>2.1083625573239813</v>
      </c>
      <c r="L51" s="21">
        <f t="shared" ca="1" si="2"/>
        <v>984.22003012794676</v>
      </c>
      <c r="M51" s="31" t="str">
        <f ca="1">IF(ROW()&gt;计算结果!B$22+1,IF(L51&gt;OFFSET(L51,-计算结果!B$22,0,1,1),"买",IF(L51&lt;OFFSET(L51,-计算结果!B$22,0,1,1),"卖",M50)),IF(L51&gt;OFFSET(L51,-ROW()+1,0,1,1),"买",IF(L51&lt;OFFSET(L51,-ROW()+1,0,1,1),"卖",M50)))</f>
        <v>卖</v>
      </c>
      <c r="N51" s="4" t="str">
        <f t="shared" ca="1" si="3"/>
        <v/>
      </c>
      <c r="O51" s="3">
        <f ca="1">IF(M50="买",E51/E50-1,0)-IF(N51=1,计算结果!B$17,0)</f>
        <v>0</v>
      </c>
      <c r="P51" s="2">
        <f t="shared" ca="1" si="4"/>
        <v>0.97398159415195251</v>
      </c>
      <c r="Q51" s="3">
        <f ca="1">1-P51/MAX(P$2:P51)</f>
        <v>3.5605534258284277E-2</v>
      </c>
    </row>
    <row r="52" spans="1:17" x14ac:dyDescent="0.15">
      <c r="A52" s="1">
        <v>38435</v>
      </c>
      <c r="B52">
        <v>957.43</v>
      </c>
      <c r="C52">
        <v>965.06</v>
      </c>
      <c r="D52" s="21">
        <v>948.53</v>
      </c>
      <c r="E52" s="21">
        <v>964.8</v>
      </c>
      <c r="F52" s="42">
        <v>64.46642688</v>
      </c>
      <c r="G52" s="3">
        <f t="shared" si="0"/>
        <v>6.0374761472767879E-3</v>
      </c>
      <c r="H52" s="3">
        <f>1-E52/MAX(E$2:E52)</f>
        <v>8.0249385116970884E-2</v>
      </c>
      <c r="I52" s="21">
        <f t="shared" si="1"/>
        <v>5.7899999999999636</v>
      </c>
      <c r="J52" s="21">
        <f ca="1">IF(ROW()&gt;计算结果!B$18+1,ABS(E52-OFFSET(E52,-计算结果!B$18,0,1,1))/SUM(OFFSET(I52,0,0,-计算结果!B$18,1)),ABS(E52-OFFSET(E52,-ROW()+2,0,1,1))/SUM(OFFSET(I52,0,0,-ROW()+2,1)))</f>
        <v>0.62032949283945316</v>
      </c>
      <c r="K52" s="21">
        <f ca="1">(计算结果!B$19+计算结果!B$20*'000300'!J52)^计算结果!B$21</f>
        <v>1.9582965435555078</v>
      </c>
      <c r="L52" s="21">
        <f t="shared" ca="1" si="2"/>
        <v>946.18985225264464</v>
      </c>
      <c r="M52" s="31" t="str">
        <f ca="1">IF(ROW()&gt;计算结果!B$22+1,IF(L52&gt;OFFSET(L52,-计算结果!B$22,0,1,1),"买",IF(L52&lt;OFFSET(L52,-计算结果!B$22,0,1,1),"卖",M51)),IF(L52&gt;OFFSET(L52,-ROW()+1,0,1,1),"买",IF(L52&lt;OFFSET(L52,-ROW()+1,0,1,1),"卖",M51)))</f>
        <v>卖</v>
      </c>
      <c r="N52" s="4" t="str">
        <f t="shared" ca="1" si="3"/>
        <v/>
      </c>
      <c r="O52" s="3">
        <f ca="1">IF(M51="买",E52/E51-1,0)-IF(N52=1,计算结果!B$17,0)</f>
        <v>0</v>
      </c>
      <c r="P52" s="2">
        <f t="shared" ca="1" si="4"/>
        <v>0.97398159415195251</v>
      </c>
      <c r="Q52" s="3">
        <f ca="1">1-P52/MAX(P$2:P52)</f>
        <v>3.5605534258284277E-2</v>
      </c>
    </row>
    <row r="53" spans="1:17" x14ac:dyDescent="0.15">
      <c r="A53" s="1">
        <v>38436</v>
      </c>
      <c r="B53">
        <v>964.24</v>
      </c>
      <c r="C53">
        <v>966.97</v>
      </c>
      <c r="D53" s="21">
        <v>959.05</v>
      </c>
      <c r="E53" s="21">
        <v>962.95</v>
      </c>
      <c r="F53" s="42">
        <v>42.581271039999997</v>
      </c>
      <c r="G53" s="3">
        <f t="shared" si="0"/>
        <v>-1.9174958540629783E-3</v>
      </c>
      <c r="H53" s="3">
        <f>1-E53/MAX(E$2:E53)</f>
        <v>8.2013003107780813E-2</v>
      </c>
      <c r="I53" s="21">
        <f t="shared" si="1"/>
        <v>1.8499999999999091</v>
      </c>
      <c r="J53" s="21">
        <f ca="1">IF(ROW()&gt;计算结果!B$18+1,ABS(E53-OFFSET(E53,-计算结果!B$18,0,1,1))/SUM(OFFSET(I53,0,0,-计算结果!B$18,1)),ABS(E53-OFFSET(E53,-ROW()+2,0,1,1))/SUM(OFFSET(I53,0,0,-ROW()+2,1)))</f>
        <v>0.71864898004681932</v>
      </c>
      <c r="K53" s="21">
        <f ca="1">(计算结果!B$19+计算结果!B$20*'000300'!J53)^计算结果!B$21</f>
        <v>2.0467840820421372</v>
      </c>
      <c r="L53" s="21">
        <f t="shared" ca="1" si="2"/>
        <v>980.4942558746061</v>
      </c>
      <c r="M53" s="31" t="str">
        <f ca="1">IF(ROW()&gt;计算结果!B$22+1,IF(L53&gt;OFFSET(L53,-计算结果!B$22,0,1,1),"买",IF(L53&lt;OFFSET(L53,-计算结果!B$22,0,1,1),"卖",M52)),IF(L53&gt;OFFSET(L53,-ROW()+1,0,1,1),"买",IF(L53&lt;OFFSET(L53,-ROW()+1,0,1,1),"卖",M52)))</f>
        <v>卖</v>
      </c>
      <c r="N53" s="4" t="str">
        <f t="shared" ca="1" si="3"/>
        <v/>
      </c>
      <c r="O53" s="3">
        <f ca="1">IF(M52="买",E53/E52-1,0)-IF(N53=1,计算结果!B$17,0)</f>
        <v>0</v>
      </c>
      <c r="P53" s="2">
        <f t="shared" ca="1" si="4"/>
        <v>0.97398159415195251</v>
      </c>
      <c r="Q53" s="3">
        <f ca="1">1-P53/MAX(P$2:P53)</f>
        <v>3.5605534258284277E-2</v>
      </c>
    </row>
    <row r="54" spans="1:17" x14ac:dyDescent="0.15">
      <c r="A54" s="1">
        <v>38439</v>
      </c>
      <c r="B54">
        <v>961.65</v>
      </c>
      <c r="C54">
        <v>961.65</v>
      </c>
      <c r="D54" s="21">
        <v>948.8</v>
      </c>
      <c r="E54" s="21">
        <v>960.69</v>
      </c>
      <c r="F54" s="42">
        <v>41.416563199999999</v>
      </c>
      <c r="G54" s="3">
        <f t="shared" si="0"/>
        <v>-2.3469546705435773E-3</v>
      </c>
      <c r="H54" s="3">
        <f>1-E54/MAX(E$2:E54)</f>
        <v>8.416747697763538E-2</v>
      </c>
      <c r="I54" s="21">
        <f t="shared" si="1"/>
        <v>2.2599999999999909</v>
      </c>
      <c r="J54" s="21">
        <f ca="1">IF(ROW()&gt;计算结果!B$18+1,ABS(E54-OFFSET(E54,-计算结果!B$18,0,1,1))/SUM(OFFSET(I54,0,0,-计算结果!B$18,1)),ABS(E54-OFFSET(E54,-ROW()+2,0,1,1))/SUM(OFFSET(I54,0,0,-ROW()+2,1)))</f>
        <v>0.79585832296028081</v>
      </c>
      <c r="K54" s="21">
        <f ca="1">(计算结果!B$19+计算结果!B$20*'000300'!J54)^计算结果!B$21</f>
        <v>2.1162724906642527</v>
      </c>
      <c r="L54" s="21">
        <f t="shared" ca="1" si="2"/>
        <v>938.58305396910146</v>
      </c>
      <c r="M54" s="31" t="str">
        <f ca="1">IF(ROW()&gt;计算结果!B$22+1,IF(L54&gt;OFFSET(L54,-计算结果!B$22,0,1,1),"买",IF(L54&lt;OFFSET(L54,-计算结果!B$22,0,1,1),"卖",M53)),IF(L54&gt;OFFSET(L54,-ROW()+1,0,1,1),"买",IF(L54&lt;OFFSET(L54,-ROW()+1,0,1,1),"卖",M53)))</f>
        <v>卖</v>
      </c>
      <c r="N54" s="4" t="str">
        <f t="shared" ca="1" si="3"/>
        <v/>
      </c>
      <c r="O54" s="3">
        <f ca="1">IF(M53="买",E54/E53-1,0)-IF(N54=1,计算结果!B$17,0)</f>
        <v>0</v>
      </c>
      <c r="P54" s="2">
        <f t="shared" ca="1" si="4"/>
        <v>0.97398159415195251</v>
      </c>
      <c r="Q54" s="3">
        <f ca="1">1-P54/MAX(P$2:P54)</f>
        <v>3.5605534258284277E-2</v>
      </c>
    </row>
    <row r="55" spans="1:17" x14ac:dyDescent="0.15">
      <c r="A55" s="1">
        <v>38440</v>
      </c>
      <c r="B55">
        <v>960.41</v>
      </c>
      <c r="C55">
        <v>968.11</v>
      </c>
      <c r="D55" s="21">
        <v>954.74</v>
      </c>
      <c r="E55" s="21">
        <v>955.19</v>
      </c>
      <c r="F55" s="42">
        <v>48.421509120000003</v>
      </c>
      <c r="G55" s="3">
        <f t="shared" si="0"/>
        <v>-5.7250517856957117E-3</v>
      </c>
      <c r="H55" s="3">
        <f>1-E55/MAX(E$2:E55)</f>
        <v>8.9410665598962713E-2</v>
      </c>
      <c r="I55" s="21">
        <f t="shared" si="1"/>
        <v>5.5</v>
      </c>
      <c r="J55" s="21">
        <f ca="1">IF(ROW()&gt;计算结果!B$18+1,ABS(E55-OFFSET(E55,-计算结果!B$18,0,1,1))/SUM(OFFSET(I55,0,0,-计算结果!B$18,1)),ABS(E55-OFFSET(E55,-ROW()+2,0,1,1))/SUM(OFFSET(I55,0,0,-ROW()+2,1)))</f>
        <v>0.76378158962943576</v>
      </c>
      <c r="K55" s="21">
        <f ca="1">(计算结果!B$19+计算结果!B$20*'000300'!J55)^计算结果!B$21</f>
        <v>2.0874034306664919</v>
      </c>
      <c r="L55" s="21">
        <f t="shared" ca="1" si="2"/>
        <v>973.2484500868926</v>
      </c>
      <c r="M55" s="31" t="str">
        <f ca="1">IF(ROW()&gt;计算结果!B$22+1,IF(L55&gt;OFFSET(L55,-计算结果!B$22,0,1,1),"买",IF(L55&lt;OFFSET(L55,-计算结果!B$22,0,1,1),"卖",M54)),IF(L55&gt;OFFSET(L55,-ROW()+1,0,1,1),"买",IF(L55&lt;OFFSET(L55,-ROW()+1,0,1,1),"卖",M54)))</f>
        <v>卖</v>
      </c>
      <c r="N55" s="4" t="str">
        <f t="shared" ca="1" si="3"/>
        <v/>
      </c>
      <c r="O55" s="3">
        <f ca="1">IF(M54="买",E55/E54-1,0)-IF(N55=1,计算结果!B$17,0)</f>
        <v>0</v>
      </c>
      <c r="P55" s="2">
        <f t="shared" ca="1" si="4"/>
        <v>0.97398159415195251</v>
      </c>
      <c r="Q55" s="3">
        <f ca="1">1-P55/MAX(P$2:P55)</f>
        <v>3.5605534258284277E-2</v>
      </c>
    </row>
    <row r="56" spans="1:17" x14ac:dyDescent="0.15">
      <c r="A56" s="1">
        <v>38441</v>
      </c>
      <c r="B56">
        <v>952.71</v>
      </c>
      <c r="C56">
        <v>952.71</v>
      </c>
      <c r="D56" s="21">
        <v>936.37</v>
      </c>
      <c r="E56" s="21">
        <v>937.03</v>
      </c>
      <c r="F56" s="42">
        <v>54.593786880000003</v>
      </c>
      <c r="G56" s="3">
        <f t="shared" si="0"/>
        <v>-1.9011924329191188E-2</v>
      </c>
      <c r="H56" s="3">
        <f>1-E56/MAX(E$2:E56)</f>
        <v>0.10672272111956382</v>
      </c>
      <c r="I56" s="21">
        <f t="shared" si="1"/>
        <v>18.160000000000082</v>
      </c>
      <c r="J56" s="21">
        <f ca="1">IF(ROW()&gt;计算结果!B$18+1,ABS(E56-OFFSET(E56,-计算结果!B$18,0,1,1))/SUM(OFFSET(I56,0,0,-计算结果!B$18,1)),ABS(E56-OFFSET(E56,-ROW()+2,0,1,1))/SUM(OFFSET(I56,0,0,-ROW()+2,1)))</f>
        <v>0.78541691447603212</v>
      </c>
      <c r="K56" s="21">
        <f ca="1">(计算结果!B$19+计算结果!B$20*'000300'!J56)^计算结果!B$21</f>
        <v>2.1068752230284291</v>
      </c>
      <c r="L56" s="21">
        <f t="shared" ca="1" si="2"/>
        <v>896.9406949823267</v>
      </c>
      <c r="M56" s="31" t="str">
        <f ca="1">IF(ROW()&gt;计算结果!B$22+1,IF(L56&gt;OFFSET(L56,-计算结果!B$22,0,1,1),"买",IF(L56&lt;OFFSET(L56,-计算结果!B$22,0,1,1),"卖",M55)),IF(L56&gt;OFFSET(L56,-ROW()+1,0,1,1),"买",IF(L56&lt;OFFSET(L56,-ROW()+1,0,1,1),"卖",M55)))</f>
        <v>卖</v>
      </c>
      <c r="N56" s="4" t="str">
        <f t="shared" ca="1" si="3"/>
        <v/>
      </c>
      <c r="O56" s="3">
        <f ca="1">IF(M55="买",E56/E55-1,0)-IF(N56=1,计算结果!B$17,0)</f>
        <v>0</v>
      </c>
      <c r="P56" s="2">
        <f t="shared" ca="1" si="4"/>
        <v>0.97398159415195251</v>
      </c>
      <c r="Q56" s="3">
        <f ca="1">1-P56/MAX(P$2:P56)</f>
        <v>3.5605534258284277E-2</v>
      </c>
    </row>
    <row r="57" spans="1:17" x14ac:dyDescent="0.15">
      <c r="A57" s="1">
        <v>38442</v>
      </c>
      <c r="B57">
        <v>934.84</v>
      </c>
      <c r="C57">
        <v>942.36</v>
      </c>
      <c r="D57" s="21">
        <v>928.33</v>
      </c>
      <c r="E57" s="21">
        <v>942.2</v>
      </c>
      <c r="F57" s="42">
        <v>45.553228799999999</v>
      </c>
      <c r="G57" s="3">
        <f t="shared" si="0"/>
        <v>5.5174327396134704E-3</v>
      </c>
      <c r="H57" s="3">
        <f>1-E57/MAX(E$2:E57)</f>
        <v>0.101794123815516</v>
      </c>
      <c r="I57" s="21">
        <f t="shared" si="1"/>
        <v>5.1700000000000728</v>
      </c>
      <c r="J57" s="21">
        <f ca="1">IF(ROW()&gt;计算结果!B$18+1,ABS(E57-OFFSET(E57,-计算结果!B$18,0,1,1))/SUM(OFFSET(I57,0,0,-计算结果!B$18,1)),ABS(E57-OFFSET(E57,-ROW()+2,0,1,1))/SUM(OFFSET(I57,0,0,-ROW()+2,1)))</f>
        <v>0.64094129554655765</v>
      </c>
      <c r="K57" s="21">
        <f ca="1">(计算结果!B$19+计算结果!B$20*'000300'!J57)^计算结果!B$21</f>
        <v>1.9768471659919018</v>
      </c>
      <c r="L57" s="21">
        <f t="shared" ca="1" si="2"/>
        <v>986.41142384127738</v>
      </c>
      <c r="M57" s="31" t="str">
        <f ca="1">IF(ROW()&gt;计算结果!B$22+1,IF(L57&gt;OFFSET(L57,-计算结果!B$22,0,1,1),"买",IF(L57&lt;OFFSET(L57,-计算结果!B$22,0,1,1),"卖",M56)),IF(L57&gt;OFFSET(L57,-ROW()+1,0,1,1),"买",IF(L57&lt;OFFSET(L57,-ROW()+1,0,1,1),"卖",M56)))</f>
        <v>卖</v>
      </c>
      <c r="N57" s="4" t="str">
        <f t="shared" ca="1" si="3"/>
        <v/>
      </c>
      <c r="O57" s="3">
        <f ca="1">IF(M56="买",E57/E56-1,0)-IF(N57=1,计算结果!B$17,0)</f>
        <v>0</v>
      </c>
      <c r="P57" s="2">
        <f t="shared" ca="1" si="4"/>
        <v>0.97398159415195251</v>
      </c>
      <c r="Q57" s="3">
        <f ca="1">1-P57/MAX(P$2:P57)</f>
        <v>3.5605534258284277E-2</v>
      </c>
    </row>
    <row r="58" spans="1:17" x14ac:dyDescent="0.15">
      <c r="A58" s="1">
        <v>38443</v>
      </c>
      <c r="B58">
        <v>941.43</v>
      </c>
      <c r="C58">
        <v>989.9</v>
      </c>
      <c r="D58" s="21">
        <v>937.55</v>
      </c>
      <c r="E58" s="21">
        <v>978.14</v>
      </c>
      <c r="F58" s="42">
        <v>101.09403136</v>
      </c>
      <c r="G58" s="3">
        <f t="shared" si="0"/>
        <v>3.814476756527263E-2</v>
      </c>
      <c r="H58" s="3">
        <f>1-E58/MAX(E$2:E58)</f>
        <v>6.7532269442696746E-2</v>
      </c>
      <c r="I58" s="21">
        <f t="shared" si="1"/>
        <v>35.939999999999941</v>
      </c>
      <c r="J58" s="21">
        <f ca="1">IF(ROW()&gt;计算结果!B$18+1,ABS(E58-OFFSET(E58,-计算结果!B$18,0,1,1))/SUM(OFFSET(I58,0,0,-计算结果!B$18,1)),ABS(E58-OFFSET(E58,-ROW()+2,0,1,1))/SUM(OFFSET(I58,0,0,-ROW()+2,1)))</f>
        <v>5.1597539194282787E-3</v>
      </c>
      <c r="K58" s="21">
        <f ca="1">(计算结果!B$19+计算结果!B$20*'000300'!J58)^计算结果!B$21</f>
        <v>1.4046437785274855</v>
      </c>
      <c r="L58" s="21">
        <f t="shared" ca="1" si="2"/>
        <v>974.79301980306309</v>
      </c>
      <c r="M58" s="31" t="str">
        <f ca="1">IF(ROW()&gt;计算结果!B$22+1,IF(L58&gt;OFFSET(L58,-计算结果!B$22,0,1,1),"买",IF(L58&lt;OFFSET(L58,-计算结果!B$22,0,1,1),"卖",M57)),IF(L58&gt;OFFSET(L58,-ROW()+1,0,1,1),"买",IF(L58&lt;OFFSET(L58,-ROW()+1,0,1,1),"卖",M57)))</f>
        <v>卖</v>
      </c>
      <c r="N58" s="4" t="str">
        <f t="shared" ca="1" si="3"/>
        <v/>
      </c>
      <c r="O58" s="3">
        <f ca="1">IF(M57="买",E58/E57-1,0)-IF(N58=1,计算结果!B$17,0)</f>
        <v>0</v>
      </c>
      <c r="P58" s="2">
        <f t="shared" ca="1" si="4"/>
        <v>0.97398159415195251</v>
      </c>
      <c r="Q58" s="3">
        <f ca="1">1-P58/MAX(P$2:P58)</f>
        <v>3.5605534258284277E-2</v>
      </c>
    </row>
    <row r="59" spans="1:17" x14ac:dyDescent="0.15">
      <c r="A59" s="1">
        <v>38446</v>
      </c>
      <c r="B59">
        <v>968.49</v>
      </c>
      <c r="C59">
        <v>974.06</v>
      </c>
      <c r="D59" s="21">
        <v>956.12</v>
      </c>
      <c r="E59" s="21">
        <v>962.16</v>
      </c>
      <c r="F59" s="42">
        <v>72.965002240000004</v>
      </c>
      <c r="G59" s="3">
        <f t="shared" si="0"/>
        <v>-1.6337129654241722E-2</v>
      </c>
      <c r="H59" s="3">
        <f>1-E59/MAX(E$2:E59)</f>
        <v>8.2766115655207972E-2</v>
      </c>
      <c r="I59" s="21">
        <f t="shared" si="1"/>
        <v>15.980000000000018</v>
      </c>
      <c r="J59" s="21">
        <f ca="1">IF(ROW()&gt;计算结果!B$18+1,ABS(E59-OFFSET(E59,-计算结果!B$18,0,1,1))/SUM(OFFSET(I59,0,0,-计算结果!B$18,1)),ABS(E59-OFFSET(E59,-ROW()+2,0,1,1))/SUM(OFFSET(I59,0,0,-ROW()+2,1)))</f>
        <v>0.17378666431780165</v>
      </c>
      <c r="K59" s="21">
        <f ca="1">(计算结果!B$19+计算结果!B$20*'000300'!J59)^计算结果!B$21</f>
        <v>1.5564079978860215</v>
      </c>
      <c r="L59" s="21">
        <f t="shared" ca="1" si="2"/>
        <v>955.13088674412313</v>
      </c>
      <c r="M59" s="31" t="str">
        <f ca="1">IF(ROW()&gt;计算结果!B$22+1,IF(L59&gt;OFFSET(L59,-计算结果!B$22,0,1,1),"买",IF(L59&lt;OFFSET(L59,-计算结果!B$22,0,1,1),"卖",M58)),IF(L59&gt;OFFSET(L59,-ROW()+1,0,1,1),"买",IF(L59&lt;OFFSET(L59,-ROW()+1,0,1,1),"卖",M58)))</f>
        <v>卖</v>
      </c>
      <c r="N59" s="4" t="str">
        <f t="shared" ca="1" si="3"/>
        <v/>
      </c>
      <c r="O59" s="3">
        <f ca="1">IF(M58="买",E59/E58-1,0)-IF(N59=1,计算结果!B$17,0)</f>
        <v>0</v>
      </c>
      <c r="P59" s="2">
        <f t="shared" ca="1" si="4"/>
        <v>0.97398159415195251</v>
      </c>
      <c r="Q59" s="3">
        <f ca="1">1-P59/MAX(P$2:P59)</f>
        <v>3.5605534258284277E-2</v>
      </c>
    </row>
    <row r="60" spans="1:17" x14ac:dyDescent="0.15">
      <c r="A60" s="1">
        <v>38447</v>
      </c>
      <c r="B60">
        <v>960.54</v>
      </c>
      <c r="C60">
        <v>967.74</v>
      </c>
      <c r="D60" s="21">
        <v>953.58</v>
      </c>
      <c r="E60" s="21">
        <v>955.59</v>
      </c>
      <c r="F60" s="42">
        <v>60.695142400000002</v>
      </c>
      <c r="G60" s="3">
        <f t="shared" si="0"/>
        <v>-6.8283861312047334E-3</v>
      </c>
      <c r="H60" s="3">
        <f>1-E60/MAX(E$2:E60)</f>
        <v>8.9029342790138966E-2</v>
      </c>
      <c r="I60" s="21">
        <f t="shared" si="1"/>
        <v>6.5699999999999363</v>
      </c>
      <c r="J60" s="21">
        <f ca="1">IF(ROW()&gt;计算结果!B$18+1,ABS(E60-OFFSET(E60,-计算结果!B$18,0,1,1))/SUM(OFFSET(I60,0,0,-计算结果!B$18,1)),ABS(E60-OFFSET(E60,-ROW()+2,0,1,1))/SUM(OFFSET(I60,0,0,-ROW()+2,1)))</f>
        <v>8.2461117088916736E-2</v>
      </c>
      <c r="K60" s="21">
        <f ca="1">(计算结果!B$19+计算结果!B$20*'000300'!J60)^计算结果!B$21</f>
        <v>1.4742150053800249</v>
      </c>
      <c r="L60" s="21">
        <f t="shared" ca="1" si="2"/>
        <v>955.80771839510567</v>
      </c>
      <c r="M60" s="31" t="str">
        <f ca="1">IF(ROW()&gt;计算结果!B$22+1,IF(L60&gt;OFFSET(L60,-计算结果!B$22,0,1,1),"买",IF(L60&lt;OFFSET(L60,-计算结果!B$22,0,1,1),"卖",M59)),IF(L60&gt;OFFSET(L60,-ROW()+1,0,1,1),"买",IF(L60&lt;OFFSET(L60,-ROW()+1,0,1,1),"卖",M59)))</f>
        <v>卖</v>
      </c>
      <c r="N60" s="4" t="str">
        <f t="shared" ca="1" si="3"/>
        <v/>
      </c>
      <c r="O60" s="3">
        <f ca="1">IF(M59="买",E60/E59-1,0)-IF(N60=1,计算结果!B$17,0)</f>
        <v>0</v>
      </c>
      <c r="P60" s="2">
        <f t="shared" ca="1" si="4"/>
        <v>0.97398159415195251</v>
      </c>
      <c r="Q60" s="3">
        <f ca="1">1-P60/MAX(P$2:P60)</f>
        <v>3.5605534258284277E-2</v>
      </c>
    </row>
    <row r="61" spans="1:17" x14ac:dyDescent="0.15">
      <c r="A61" s="1">
        <v>38448</v>
      </c>
      <c r="B61">
        <v>955.59</v>
      </c>
      <c r="C61">
        <v>977.85</v>
      </c>
      <c r="D61" s="21">
        <v>948.94</v>
      </c>
      <c r="E61" s="21">
        <v>973.66</v>
      </c>
      <c r="F61" s="42">
        <v>97.276559359999993</v>
      </c>
      <c r="G61" s="3">
        <f t="shared" si="0"/>
        <v>1.8909783484548637E-2</v>
      </c>
      <c r="H61" s="3">
        <f>1-E61/MAX(E$2:E61)</f>
        <v>7.1803084901523428E-2</v>
      </c>
      <c r="I61" s="21">
        <f t="shared" si="1"/>
        <v>18.069999999999936</v>
      </c>
      <c r="J61" s="21">
        <f ca="1">IF(ROW()&gt;计算结果!B$18+1,ABS(E61-OFFSET(E61,-计算结果!B$18,0,1,1))/SUM(OFFSET(I61,0,0,-计算结果!B$18,1)),ABS(E61-OFFSET(E61,-ROW()+2,0,1,1))/SUM(OFFSET(I61,0,0,-ROW()+2,1)))</f>
        <v>0.12707086477578278</v>
      </c>
      <c r="K61" s="21">
        <f ca="1">(计算结果!B$19+计算结果!B$20*'000300'!J61)^计算结果!B$21</f>
        <v>1.5143637782982045</v>
      </c>
      <c r="L61" s="21">
        <f t="shared" ca="1" si="2"/>
        <v>982.84256701753702</v>
      </c>
      <c r="M61" s="31" t="str">
        <f ca="1">IF(ROW()&gt;计算结果!B$22+1,IF(L61&gt;OFFSET(L61,-计算结果!B$22,0,1,1),"买",IF(L61&lt;OFFSET(L61,-计算结果!B$22,0,1,1),"卖",M60)),IF(L61&gt;OFFSET(L61,-ROW()+1,0,1,1),"买",IF(L61&lt;OFFSET(L61,-ROW()+1,0,1,1),"卖",M60)))</f>
        <v>卖</v>
      </c>
      <c r="N61" s="4" t="str">
        <f t="shared" ca="1" si="3"/>
        <v/>
      </c>
      <c r="O61" s="3">
        <f ca="1">IF(M60="买",E61/E60-1,0)-IF(N61=1,计算结果!B$17,0)</f>
        <v>0</v>
      </c>
      <c r="P61" s="2">
        <f t="shared" ca="1" si="4"/>
        <v>0.97398159415195251</v>
      </c>
      <c r="Q61" s="3">
        <f ca="1">1-P61/MAX(P$2:P61)</f>
        <v>3.5605534258284277E-2</v>
      </c>
    </row>
    <row r="62" spans="1:17" x14ac:dyDescent="0.15">
      <c r="A62" s="1">
        <v>38449</v>
      </c>
      <c r="B62">
        <v>975.97</v>
      </c>
      <c r="C62">
        <v>1000.26</v>
      </c>
      <c r="D62" s="21">
        <v>974.3</v>
      </c>
      <c r="E62" s="21">
        <v>984.73</v>
      </c>
      <c r="F62" s="42">
        <v>132.60560383999999</v>
      </c>
      <c r="G62" s="3">
        <f t="shared" si="0"/>
        <v>1.1369471889571381E-2</v>
      </c>
      <c r="H62" s="3">
        <f>1-E62/MAX(E$2:E62)</f>
        <v>6.1249976167324416E-2</v>
      </c>
      <c r="I62" s="21">
        <f t="shared" si="1"/>
        <v>11.07000000000005</v>
      </c>
      <c r="J62" s="21">
        <f ca="1">IF(ROW()&gt;计算结果!B$18+1,ABS(E62-OFFSET(E62,-计算结果!B$18,0,1,1))/SUM(OFFSET(I62,0,0,-计算结果!B$18,1)),ABS(E62-OFFSET(E62,-ROW()+2,0,1,1))/SUM(OFFSET(I62,0,0,-ROW()+2,1)))</f>
        <v>0.16529816703989444</v>
      </c>
      <c r="K62" s="21">
        <f ca="1">(计算结果!B$19+计算结果!B$20*'000300'!J62)^计算结果!B$21</f>
        <v>1.5487683503359049</v>
      </c>
      <c r="L62" s="21">
        <f t="shared" ca="1" si="2"/>
        <v>985.76576348415574</v>
      </c>
      <c r="M62" s="31" t="str">
        <f ca="1">IF(ROW()&gt;计算结果!B$22+1,IF(L62&gt;OFFSET(L62,-计算结果!B$22,0,1,1),"买",IF(L62&lt;OFFSET(L62,-计算结果!B$22,0,1,1),"卖",M61)),IF(L62&gt;OFFSET(L62,-ROW()+1,0,1,1),"买",IF(L62&lt;OFFSET(L62,-ROW()+1,0,1,1),"卖",M61)))</f>
        <v>卖</v>
      </c>
      <c r="N62" s="4" t="str">
        <f t="shared" ca="1" si="3"/>
        <v/>
      </c>
      <c r="O62" s="3">
        <f ca="1">IF(M61="买",E62/E61-1,0)-IF(N62=1,计算结果!B$17,0)</f>
        <v>0</v>
      </c>
      <c r="P62" s="2">
        <f t="shared" ca="1" si="4"/>
        <v>0.97398159415195251</v>
      </c>
      <c r="Q62" s="3">
        <f ca="1">1-P62/MAX(P$2:P62)</f>
        <v>3.5605534258284277E-2</v>
      </c>
    </row>
    <row r="63" spans="1:17" x14ac:dyDescent="0.15">
      <c r="A63" s="1">
        <v>38450</v>
      </c>
      <c r="B63">
        <v>984.66</v>
      </c>
      <c r="C63">
        <v>1003.7</v>
      </c>
      <c r="D63" s="21">
        <v>979.53</v>
      </c>
      <c r="E63" s="21">
        <v>1003.45</v>
      </c>
      <c r="F63" s="42">
        <v>91.513497599999994</v>
      </c>
      <c r="G63" s="3">
        <f t="shared" si="0"/>
        <v>1.9010287083769173E-2</v>
      </c>
      <c r="H63" s="3">
        <f>1-E63/MAX(E$2:E63)</f>
        <v>4.3404068714370081E-2</v>
      </c>
      <c r="I63" s="21">
        <f t="shared" si="1"/>
        <v>18.720000000000027</v>
      </c>
      <c r="J63" s="21">
        <f ca="1">IF(ROW()&gt;计算结果!B$18+1,ABS(E63-OFFSET(E63,-计算结果!B$18,0,1,1))/SUM(OFFSET(I63,0,0,-计算结果!B$18,1)),ABS(E63-OFFSET(E63,-ROW()+2,0,1,1))/SUM(OFFSET(I63,0,0,-ROW()+2,1)))</f>
        <v>0.29467403958090793</v>
      </c>
      <c r="K63" s="21">
        <f ca="1">(计算结果!B$19+计算结果!B$20*'000300'!J63)^计算结果!B$21</f>
        <v>1.665206635622817</v>
      </c>
      <c r="L63" s="21">
        <f t="shared" ca="1" si="2"/>
        <v>1015.2136714762631</v>
      </c>
      <c r="M63" s="31" t="str">
        <f ca="1">IF(ROW()&gt;计算结果!B$22+1,IF(L63&gt;OFFSET(L63,-计算结果!B$22,0,1,1),"买",IF(L63&lt;OFFSET(L63,-计算结果!B$22,0,1,1),"卖",M62)),IF(L63&gt;OFFSET(L63,-ROW()+1,0,1,1),"买",IF(L63&lt;OFFSET(L63,-ROW()+1,0,1,1),"卖",M62)))</f>
        <v>卖</v>
      </c>
      <c r="N63" s="4" t="str">
        <f t="shared" ca="1" si="3"/>
        <v/>
      </c>
      <c r="O63" s="3">
        <f ca="1">IF(M62="买",E63/E62-1,0)-IF(N63=1,计算结果!B$17,0)</f>
        <v>0</v>
      </c>
      <c r="P63" s="2">
        <f t="shared" ca="1" si="4"/>
        <v>0.97398159415195251</v>
      </c>
      <c r="Q63" s="3">
        <f ca="1">1-P63/MAX(P$2:P63)</f>
        <v>3.5605534258284277E-2</v>
      </c>
    </row>
    <row r="64" spans="1:17" x14ac:dyDescent="0.15">
      <c r="A64" s="1">
        <v>38453</v>
      </c>
      <c r="B64">
        <v>1003.88</v>
      </c>
      <c r="C64">
        <v>1008.73</v>
      </c>
      <c r="D64" s="21">
        <v>992.77</v>
      </c>
      <c r="E64" s="21">
        <v>995.42</v>
      </c>
      <c r="F64" s="42">
        <v>104.36232192</v>
      </c>
      <c r="G64" s="3">
        <f t="shared" si="0"/>
        <v>-8.0023917484678408E-3</v>
      </c>
      <c r="H64" s="3">
        <f>1-E64/MAX(E$2:E64)</f>
        <v>5.1059124101508147E-2</v>
      </c>
      <c r="I64" s="21">
        <f t="shared" si="1"/>
        <v>8.0300000000000864</v>
      </c>
      <c r="J64" s="21">
        <f ca="1">IF(ROW()&gt;计算结果!B$18+1,ABS(E64-OFFSET(E64,-计算结果!B$18,0,1,1))/SUM(OFFSET(I64,0,0,-计算结果!B$18,1)),ABS(E64-OFFSET(E64,-ROW()+2,0,1,1))/SUM(OFFSET(I64,0,0,-ROW()+2,1)))</f>
        <v>0.24251099783534577</v>
      </c>
      <c r="K64" s="21">
        <f ca="1">(计算结果!B$19+计算结果!B$20*'000300'!J64)^计算结果!B$21</f>
        <v>1.618259898051811</v>
      </c>
      <c r="L64" s="21">
        <f t="shared" ca="1" si="2"/>
        <v>983.18236669101452</v>
      </c>
      <c r="M64" s="31" t="str">
        <f ca="1">IF(ROW()&gt;计算结果!B$22+1,IF(L64&gt;OFFSET(L64,-计算结果!B$22,0,1,1),"买",IF(L64&lt;OFFSET(L64,-计算结果!B$22,0,1,1),"卖",M63)),IF(L64&gt;OFFSET(L64,-ROW()+1,0,1,1),"买",IF(L64&lt;OFFSET(L64,-ROW()+1,0,1,1),"卖",M63)))</f>
        <v>卖</v>
      </c>
      <c r="N64" s="4" t="str">
        <f t="shared" ca="1" si="3"/>
        <v/>
      </c>
      <c r="O64" s="3">
        <f ca="1">IF(M63="买",E64/E63-1,0)-IF(N64=1,计算结果!B$17,0)</f>
        <v>0</v>
      </c>
      <c r="P64" s="2">
        <f t="shared" ca="1" si="4"/>
        <v>0.97398159415195251</v>
      </c>
      <c r="Q64" s="3">
        <f ca="1">1-P64/MAX(P$2:P64)</f>
        <v>3.5605534258284277E-2</v>
      </c>
    </row>
    <row r="65" spans="1:17" x14ac:dyDescent="0.15">
      <c r="A65" s="1">
        <v>38454</v>
      </c>
      <c r="B65">
        <v>993.71</v>
      </c>
      <c r="C65">
        <v>993.71</v>
      </c>
      <c r="D65" s="21">
        <v>978.2</v>
      </c>
      <c r="E65" s="21">
        <v>978.7</v>
      </c>
      <c r="F65" s="42">
        <v>64.795632639999994</v>
      </c>
      <c r="G65" s="3">
        <f t="shared" si="0"/>
        <v>-1.6796929939121075E-2</v>
      </c>
      <c r="H65" s="3">
        <f>1-E65/MAX(E$2:E65)</f>
        <v>6.69984175103433E-2</v>
      </c>
      <c r="I65" s="21">
        <f t="shared" si="1"/>
        <v>16.719999999999914</v>
      </c>
      <c r="J65" s="21">
        <f ca="1">IF(ROW()&gt;计算结果!B$18+1,ABS(E65-OFFSET(E65,-计算结果!B$18,0,1,1))/SUM(OFFSET(I65,0,0,-计算结果!B$18,1)),ABS(E65-OFFSET(E65,-ROW()+2,0,1,1))/SUM(OFFSET(I65,0,0,-ROW()+2,1)))</f>
        <v>0.15223725959981857</v>
      </c>
      <c r="K65" s="21">
        <f ca="1">(计算结果!B$19+计算结果!B$20*'000300'!J65)^计算结果!B$21</f>
        <v>1.5370135336398367</v>
      </c>
      <c r="L65" s="21">
        <f t="shared" ca="1" si="2"/>
        <v>976.29290842418891</v>
      </c>
      <c r="M65" s="31" t="str">
        <f ca="1">IF(ROW()&gt;计算结果!B$22+1,IF(L65&gt;OFFSET(L65,-计算结果!B$22,0,1,1),"买",IF(L65&lt;OFFSET(L65,-计算结果!B$22,0,1,1),"卖",M64)),IF(L65&gt;OFFSET(L65,-ROW()+1,0,1,1),"买",IF(L65&lt;OFFSET(L65,-ROW()+1,0,1,1),"卖",M64)))</f>
        <v>卖</v>
      </c>
      <c r="N65" s="4" t="str">
        <f t="shared" ca="1" si="3"/>
        <v/>
      </c>
      <c r="O65" s="3">
        <f ca="1">IF(M64="买",E65/E64-1,0)-IF(N65=1,计算结果!B$17,0)</f>
        <v>0</v>
      </c>
      <c r="P65" s="2">
        <f t="shared" ca="1" si="4"/>
        <v>0.97398159415195251</v>
      </c>
      <c r="Q65" s="3">
        <f ca="1">1-P65/MAX(P$2:P65)</f>
        <v>3.5605534258284277E-2</v>
      </c>
    </row>
    <row r="66" spans="1:17" x14ac:dyDescent="0.15">
      <c r="A66" s="1">
        <v>38455</v>
      </c>
      <c r="B66">
        <v>987.95</v>
      </c>
      <c r="C66">
        <v>1006.5</v>
      </c>
      <c r="D66" s="21">
        <v>987.95</v>
      </c>
      <c r="E66" s="21">
        <v>1000.9</v>
      </c>
      <c r="F66" s="42">
        <v>100.29601792</v>
      </c>
      <c r="G66" s="3">
        <f t="shared" si="0"/>
        <v>2.2683151118831013E-2</v>
      </c>
      <c r="H66" s="3">
        <f>1-E66/MAX(E$2:E66)</f>
        <v>4.5835001620621929E-2</v>
      </c>
      <c r="I66" s="21">
        <f t="shared" si="1"/>
        <v>22.199999999999932</v>
      </c>
      <c r="J66" s="21">
        <f ca="1">IF(ROW()&gt;计算结果!B$18+1,ABS(E66-OFFSET(E66,-计算结果!B$18,0,1,1))/SUM(OFFSET(I66,0,0,-计算结果!B$18,1)),ABS(E66-OFFSET(E66,-ROW()+2,0,1,1))/SUM(OFFSET(I66,0,0,-ROW()+2,1)))</f>
        <v>0.40304158515807431</v>
      </c>
      <c r="K66" s="21">
        <f ca="1">(计算结果!B$19+计算结果!B$20*'000300'!J66)^计算结果!B$21</f>
        <v>1.7627374266422668</v>
      </c>
      <c r="L66" s="21">
        <f t="shared" ca="1" si="2"/>
        <v>1019.6687497056846</v>
      </c>
      <c r="M66" s="31" t="str">
        <f ca="1">IF(ROW()&gt;计算结果!B$22+1,IF(L66&gt;OFFSET(L66,-计算结果!B$22,0,1,1),"买",IF(L66&lt;OFFSET(L66,-计算结果!B$22,0,1,1),"卖",M65)),IF(L66&gt;OFFSET(L66,-ROW()+1,0,1,1),"买",IF(L66&lt;OFFSET(L66,-ROW()+1,0,1,1),"卖",M65)))</f>
        <v>买</v>
      </c>
      <c r="N66" s="4">
        <f t="shared" ca="1" si="3"/>
        <v>1</v>
      </c>
      <c r="O66" s="3">
        <f ca="1">IF(M65="买",E66/E65-1,0)-IF(N66=1,计算结果!B$17,0)</f>
        <v>0</v>
      </c>
      <c r="P66" s="2">
        <f t="shared" ca="1" si="4"/>
        <v>0.97398159415195251</v>
      </c>
      <c r="Q66" s="3">
        <f ca="1">1-P66/MAX(P$2:P66)</f>
        <v>3.5605534258284277E-2</v>
      </c>
    </row>
    <row r="67" spans="1:17" x14ac:dyDescent="0.15">
      <c r="A67" s="1">
        <v>38456</v>
      </c>
      <c r="B67">
        <v>1004.64</v>
      </c>
      <c r="C67">
        <v>1006.42</v>
      </c>
      <c r="D67" s="21">
        <v>985.58</v>
      </c>
      <c r="E67" s="21">
        <v>986.97</v>
      </c>
      <c r="F67" s="42">
        <v>78.134246399999995</v>
      </c>
      <c r="G67" s="3">
        <f t="shared" ref="G67:G130" si="5">E67/E66-1</f>
        <v>-1.3917474273154151E-2</v>
      </c>
      <c r="H67" s="3">
        <f>1-E67/MAX(E$2:E67)</f>
        <v>5.9114568437911075E-2</v>
      </c>
      <c r="I67" s="21">
        <f t="shared" si="1"/>
        <v>13.92999999999995</v>
      </c>
      <c r="J67" s="21">
        <f ca="1">IF(ROW()&gt;计算结果!B$18+1,ABS(E67-OFFSET(E67,-计算结果!B$18,0,1,1))/SUM(OFFSET(I67,0,0,-计算结果!B$18,1)),ABS(E67-OFFSET(E67,-ROW()+2,0,1,1))/SUM(OFFSET(I67,0,0,-ROW()+2,1)))</f>
        <v>0.2677151228846501</v>
      </c>
      <c r="K67" s="21">
        <f ca="1">(计算结果!B$19+计算结果!B$20*'000300'!J67)^计算结果!B$21</f>
        <v>1.640943610596185</v>
      </c>
      <c r="L67" s="21">
        <f t="shared" ca="1" si="2"/>
        <v>966.01194530165765</v>
      </c>
      <c r="M67" s="31" t="str">
        <f ca="1">IF(ROW()&gt;计算结果!B$22+1,IF(L67&gt;OFFSET(L67,-计算结果!B$22,0,1,1),"买",IF(L67&lt;OFFSET(L67,-计算结果!B$22,0,1,1),"卖",M66)),IF(L67&gt;OFFSET(L67,-ROW()+1,0,1,1),"买",IF(L67&lt;OFFSET(L67,-ROW()+1,0,1,1),"卖",M66)))</f>
        <v>卖</v>
      </c>
      <c r="N67" s="4">
        <f t="shared" ca="1" si="3"/>
        <v>1</v>
      </c>
      <c r="O67" s="3">
        <f ca="1">IF(M66="买",E67/E66-1,0)-IF(N67=1,计算结果!B$17,0)</f>
        <v>-1.3917474273154151E-2</v>
      </c>
      <c r="P67" s="2">
        <f t="shared" ca="1" si="4"/>
        <v>0.96042623037281705</v>
      </c>
      <c r="Q67" s="3">
        <f ca="1">1-P67/MAX(P$2:P67)</f>
        <v>4.9027469424416825E-2</v>
      </c>
    </row>
    <row r="68" spans="1:17" x14ac:dyDescent="0.15">
      <c r="A68" s="1">
        <v>38457</v>
      </c>
      <c r="B68">
        <v>982.61</v>
      </c>
      <c r="C68">
        <v>982.61</v>
      </c>
      <c r="D68" s="21">
        <v>971.93</v>
      </c>
      <c r="E68" s="21">
        <v>974.08</v>
      </c>
      <c r="F68" s="42">
        <v>65.416755199999997</v>
      </c>
      <c r="G68" s="3">
        <f t="shared" si="5"/>
        <v>-1.3060174068107444E-2</v>
      </c>
      <c r="H68" s="3">
        <f>1-E68/MAX(E$2:E68)</f>
        <v>7.1402695952258344E-2</v>
      </c>
      <c r="I68" s="21">
        <f t="shared" ref="I68:I131" si="6">ABS(E68-E67)</f>
        <v>12.889999999999986</v>
      </c>
      <c r="J68" s="21">
        <f ca="1">IF(ROW()&gt;计算结果!B$18+1,ABS(E68-OFFSET(E68,-计算结果!B$18,0,1,1))/SUM(OFFSET(I68,0,0,-计算结果!B$18,1)),ABS(E68-OFFSET(E68,-ROW()+2,0,1,1))/SUM(OFFSET(I68,0,0,-ROW()+2,1)))</f>
        <v>2.8159245387709461E-2</v>
      </c>
      <c r="K68" s="21">
        <f ca="1">(计算结果!B$19+计算结果!B$20*'000300'!J68)^计算结果!B$21</f>
        <v>1.4253433208489383</v>
      </c>
      <c r="L68" s="21">
        <f t="shared" ref="L68:L131" ca="1" si="7">K68*E68+(1-K68)*L67</f>
        <v>977.5116931781838</v>
      </c>
      <c r="M68" s="31" t="str">
        <f ca="1">IF(ROW()&gt;计算结果!B$22+1,IF(L68&gt;OFFSET(L68,-计算结果!B$22,0,1,1),"买",IF(L68&lt;OFFSET(L68,-计算结果!B$22,0,1,1),"卖",M67)),IF(L68&gt;OFFSET(L68,-ROW()+1,0,1,1),"买",IF(L68&lt;OFFSET(L68,-ROW()+1,0,1,1),"卖",M67)))</f>
        <v>买</v>
      </c>
      <c r="N68" s="4">
        <f t="shared" ref="N68:N131" ca="1" si="8">IF(M67&lt;&gt;M68,1,"")</f>
        <v>1</v>
      </c>
      <c r="O68" s="3">
        <f ca="1">IF(M67="买",E68/E67-1,0)-IF(N68=1,计算结果!B$17,0)</f>
        <v>0</v>
      </c>
      <c r="P68" s="2">
        <f t="shared" ref="P68:P131" ca="1" si="9">IFERROR(P67*(1+O68),P67)</f>
        <v>0.96042623037281705</v>
      </c>
      <c r="Q68" s="3">
        <f ca="1">1-P68/MAX(P$2:P68)</f>
        <v>4.9027469424416825E-2</v>
      </c>
    </row>
    <row r="69" spans="1:17" x14ac:dyDescent="0.15">
      <c r="A69" s="1">
        <v>38460</v>
      </c>
      <c r="B69">
        <v>970.91</v>
      </c>
      <c r="C69">
        <v>970.91</v>
      </c>
      <c r="D69" s="21">
        <v>958.65</v>
      </c>
      <c r="E69" s="21">
        <v>963.77</v>
      </c>
      <c r="F69" s="42">
        <v>53.291386879999997</v>
      </c>
      <c r="G69" s="3">
        <f t="shared" si="5"/>
        <v>-1.0584346254927768E-2</v>
      </c>
      <c r="H69" s="3">
        <f>1-E69/MAX(E$2:E69)</f>
        <v>8.1231291349692092E-2</v>
      </c>
      <c r="I69" s="21">
        <f t="shared" si="6"/>
        <v>10.310000000000059</v>
      </c>
      <c r="J69" s="21">
        <f ca="1">IF(ROW()&gt;计算结果!B$18+1,ABS(E69-OFFSET(E69,-计算结果!B$18,0,1,1))/SUM(OFFSET(I69,0,0,-计算结果!B$18,1)),ABS(E69-OFFSET(E69,-ROW()+2,0,1,1))/SUM(OFFSET(I69,0,0,-ROW()+2,1)))</f>
        <v>1.1623709479460075E-2</v>
      </c>
      <c r="K69" s="21">
        <f ca="1">(计算结果!B$19+计算结果!B$20*'000300'!J69)^计算结果!B$21</f>
        <v>1.4104613385315139</v>
      </c>
      <c r="L69" s="21">
        <f t="shared" ca="1" si="7"/>
        <v>958.12956622439322</v>
      </c>
      <c r="M69" s="31" t="str">
        <f ca="1">IF(ROW()&gt;计算结果!B$22+1,IF(L69&gt;OFFSET(L69,-计算结果!B$22,0,1,1),"买",IF(L69&lt;OFFSET(L69,-计算结果!B$22,0,1,1),"卖",M68)),IF(L69&gt;OFFSET(L69,-ROW()+1,0,1,1),"买",IF(L69&lt;OFFSET(L69,-ROW()+1,0,1,1),"卖",M68)))</f>
        <v>卖</v>
      </c>
      <c r="N69" s="4">
        <f t="shared" ca="1" si="8"/>
        <v>1</v>
      </c>
      <c r="O69" s="3">
        <f ca="1">IF(M68="买",E69/E68-1,0)-IF(N69=1,计算结果!B$17,0)</f>
        <v>-1.0584346254927768E-2</v>
      </c>
      <c r="P69" s="2">
        <f t="shared" ca="1" si="9"/>
        <v>0.95026074659823612</v>
      </c>
      <c r="Q69" s="3">
        <f ca="1">1-P69/MAX(P$2:P69)</f>
        <v>5.9092891966953665E-2</v>
      </c>
    </row>
    <row r="70" spans="1:17" x14ac:dyDescent="0.15">
      <c r="A70" s="1">
        <v>38461</v>
      </c>
      <c r="B70">
        <v>962.92</v>
      </c>
      <c r="C70">
        <v>968.87</v>
      </c>
      <c r="D70" s="21">
        <v>957.91</v>
      </c>
      <c r="E70" s="21">
        <v>965.89</v>
      </c>
      <c r="F70" s="42">
        <v>57.689077760000004</v>
      </c>
      <c r="G70" s="3">
        <f t="shared" si="5"/>
        <v>2.199694947964792E-3</v>
      </c>
      <c r="H70" s="3">
        <f>1-E70/MAX(E$2:E70)</f>
        <v>7.9210280462925886E-2</v>
      </c>
      <c r="I70" s="21">
        <f t="shared" si="6"/>
        <v>2.1200000000000045</v>
      </c>
      <c r="J70" s="21">
        <f ca="1">IF(ROW()&gt;计算结果!B$18+1,ABS(E70-OFFSET(E70,-计算结果!B$18,0,1,1))/SUM(OFFSET(I70,0,0,-计算结果!B$18,1)),ABS(E70-OFFSET(E70,-ROW()+2,0,1,1))/SUM(OFFSET(I70,0,0,-ROW()+2,1)))</f>
        <v>7.6831269580784414E-2</v>
      </c>
      <c r="K70" s="21">
        <f ca="1">(计算结果!B$19+计算结果!B$20*'000300'!J70)^计算结果!B$21</f>
        <v>1.469148142622706</v>
      </c>
      <c r="L70" s="21">
        <f t="shared" ca="1" si="7"/>
        <v>969.53079309177235</v>
      </c>
      <c r="M70" s="31" t="str">
        <f ca="1">IF(ROW()&gt;计算结果!B$22+1,IF(L70&gt;OFFSET(L70,-计算结果!B$22,0,1,1),"买",IF(L70&lt;OFFSET(L70,-计算结果!B$22,0,1,1),"卖",M69)),IF(L70&gt;OFFSET(L70,-ROW()+1,0,1,1),"买",IF(L70&lt;OFFSET(L70,-ROW()+1,0,1,1),"卖",M69)))</f>
        <v>买</v>
      </c>
      <c r="N70" s="4">
        <f t="shared" ca="1" si="8"/>
        <v>1</v>
      </c>
      <c r="O70" s="3">
        <f ca="1">IF(M69="买",E70/E69-1,0)-IF(N70=1,计算结果!B$17,0)</f>
        <v>0</v>
      </c>
      <c r="P70" s="2">
        <f t="shared" ca="1" si="9"/>
        <v>0.95026074659823612</v>
      </c>
      <c r="Q70" s="3">
        <f ca="1">1-P70/MAX(P$2:P70)</f>
        <v>5.9092891966953665E-2</v>
      </c>
    </row>
    <row r="71" spans="1:17" x14ac:dyDescent="0.15">
      <c r="A71" s="1">
        <v>38462</v>
      </c>
      <c r="B71">
        <v>964.15</v>
      </c>
      <c r="C71">
        <v>964.15</v>
      </c>
      <c r="D71" s="21">
        <v>946.2</v>
      </c>
      <c r="E71" s="21">
        <v>950.87</v>
      </c>
      <c r="F71" s="42">
        <v>53.000038400000001</v>
      </c>
      <c r="G71" s="3">
        <f t="shared" si="5"/>
        <v>-1.555042499663517E-2</v>
      </c>
      <c r="H71" s="3">
        <f>1-E71/MAX(E$2:E71)</f>
        <v>9.3528951934259918E-2</v>
      </c>
      <c r="I71" s="21">
        <f t="shared" si="6"/>
        <v>15.019999999999982</v>
      </c>
      <c r="J71" s="21">
        <f ca="1">IF(ROW()&gt;计算结果!B$18+1,ABS(E71-OFFSET(E71,-计算结果!B$18,0,1,1))/SUM(OFFSET(I71,0,0,-计算结果!B$18,1)),ABS(E71-OFFSET(E71,-ROW()+2,0,1,1))/SUM(OFFSET(I71,0,0,-ROW()+2,1)))</f>
        <v>0.17395618655064474</v>
      </c>
      <c r="K71" s="21">
        <f ca="1">(计算结果!B$19+计算结果!B$20*'000300'!J71)^计算结果!B$21</f>
        <v>1.5565605678955801</v>
      </c>
      <c r="L71" s="21">
        <f t="shared" ca="1" si="7"/>
        <v>940.48413839946124</v>
      </c>
      <c r="M71" s="31" t="str">
        <f ca="1">IF(ROW()&gt;计算结果!B$22+1,IF(L71&gt;OFFSET(L71,-计算结果!B$22,0,1,1),"买",IF(L71&lt;OFFSET(L71,-计算结果!B$22,0,1,1),"卖",M70)),IF(L71&gt;OFFSET(L71,-ROW()+1,0,1,1),"买",IF(L71&lt;OFFSET(L71,-ROW()+1,0,1,1),"卖",M70)))</f>
        <v>卖</v>
      </c>
      <c r="N71" s="4">
        <f t="shared" ca="1" si="8"/>
        <v>1</v>
      </c>
      <c r="O71" s="3">
        <f ca="1">IF(M70="买",E71/E70-1,0)-IF(N71=1,计算结果!B$17,0)</f>
        <v>-1.555042499663517E-2</v>
      </c>
      <c r="P71" s="2">
        <f t="shared" ca="1" si="9"/>
        <v>0.93548378813101374</v>
      </c>
      <c r="Q71" s="3">
        <f ca="1">1-P71/MAX(P$2:P71)</f>
        <v>7.3724397379222428E-2</v>
      </c>
    </row>
    <row r="72" spans="1:17" x14ac:dyDescent="0.15">
      <c r="A72" s="1">
        <v>38463</v>
      </c>
      <c r="B72">
        <v>948.86</v>
      </c>
      <c r="C72">
        <v>955.55</v>
      </c>
      <c r="D72" s="21">
        <v>938.59</v>
      </c>
      <c r="E72" s="21">
        <v>943.98</v>
      </c>
      <c r="F72" s="42">
        <v>61.406458880000002</v>
      </c>
      <c r="G72" s="3">
        <f t="shared" si="5"/>
        <v>-7.2459957722926793E-3</v>
      </c>
      <c r="H72" s="3">
        <f>1-E72/MAX(E$2:E72)</f>
        <v>0.10009723731625009</v>
      </c>
      <c r="I72" s="21">
        <f t="shared" si="6"/>
        <v>6.8899999999999864</v>
      </c>
      <c r="J72" s="21">
        <f ca="1">IF(ROW()&gt;计算结果!B$18+1,ABS(E72-OFFSET(E72,-计算结果!B$18,0,1,1))/SUM(OFFSET(I72,0,0,-计算结果!B$18,1)),ABS(E72-OFFSET(E72,-ROW()+2,0,1,1))/SUM(OFFSET(I72,0,0,-ROW()+2,1)))</f>
        <v>0.32129622329101964</v>
      </c>
      <c r="K72" s="21">
        <f ca="1">(计算结果!B$19+计算结果!B$20*'000300'!J72)^计算结果!B$21</f>
        <v>1.6891666009619177</v>
      </c>
      <c r="L72" s="21">
        <f t="shared" ca="1" si="7"/>
        <v>946.38923105667652</v>
      </c>
      <c r="M72" s="31" t="str">
        <f ca="1">IF(ROW()&gt;计算结果!B$22+1,IF(L72&gt;OFFSET(L72,-计算结果!B$22,0,1,1),"买",IF(L72&lt;OFFSET(L72,-计算结果!B$22,0,1,1),"卖",M71)),IF(L72&gt;OFFSET(L72,-ROW()+1,0,1,1),"买",IF(L72&lt;OFFSET(L72,-ROW()+1,0,1,1),"卖",M71)))</f>
        <v>买</v>
      </c>
      <c r="N72" s="4">
        <f t="shared" ca="1" si="8"/>
        <v>1</v>
      </c>
      <c r="O72" s="3">
        <f ca="1">IF(M71="买",E72/E71-1,0)-IF(N72=1,计算结果!B$17,0)</f>
        <v>0</v>
      </c>
      <c r="P72" s="2">
        <f t="shared" ca="1" si="9"/>
        <v>0.93548378813101374</v>
      </c>
      <c r="Q72" s="3">
        <f ca="1">1-P72/MAX(P$2:P72)</f>
        <v>7.3724397379222428E-2</v>
      </c>
    </row>
    <row r="73" spans="1:17" x14ac:dyDescent="0.15">
      <c r="A73" s="1">
        <v>38464</v>
      </c>
      <c r="B73">
        <v>942.91</v>
      </c>
      <c r="C73">
        <v>947.91</v>
      </c>
      <c r="D73" s="21">
        <v>934.96</v>
      </c>
      <c r="E73" s="21">
        <v>939.1</v>
      </c>
      <c r="F73" s="42">
        <v>63.735505920000001</v>
      </c>
      <c r="G73" s="3">
        <f t="shared" si="5"/>
        <v>-5.169601050869721E-3</v>
      </c>
      <c r="H73" s="3">
        <f>1-E73/MAX(E$2:E73)</f>
        <v>0.10474937558390052</v>
      </c>
      <c r="I73" s="21">
        <f t="shared" si="6"/>
        <v>4.8799999999999955</v>
      </c>
      <c r="J73" s="21">
        <f ca="1">IF(ROW()&gt;计算结果!B$18+1,ABS(E73-OFFSET(E73,-计算结果!B$18,0,1,1))/SUM(OFFSET(I73,0,0,-计算结果!B$18,1)),ABS(E73-OFFSET(E73,-ROW()+2,0,1,1))/SUM(OFFSET(I73,0,0,-ROW()+2,1)))</f>
        <v>0.56951942649792087</v>
      </c>
      <c r="K73" s="21">
        <f ca="1">(计算结果!B$19+计算结果!B$20*'000300'!J73)^计算结果!B$21</f>
        <v>1.9125674838481288</v>
      </c>
      <c r="L73" s="21">
        <f t="shared" ca="1" si="7"/>
        <v>932.44808475542118</v>
      </c>
      <c r="M73" s="31" t="str">
        <f ca="1">IF(ROW()&gt;计算结果!B$22+1,IF(L73&gt;OFFSET(L73,-计算结果!B$22,0,1,1),"买",IF(L73&lt;OFFSET(L73,-计算结果!B$22,0,1,1),"卖",M72)),IF(L73&gt;OFFSET(L73,-ROW()+1,0,1,1),"买",IF(L73&lt;OFFSET(L73,-ROW()+1,0,1,1),"卖",M72)))</f>
        <v>卖</v>
      </c>
      <c r="N73" s="4">
        <f t="shared" ca="1" si="8"/>
        <v>1</v>
      </c>
      <c r="O73" s="3">
        <f ca="1">IF(M72="买",E73/E72-1,0)-IF(N73=1,计算结果!B$17,0)</f>
        <v>-5.169601050869721E-3</v>
      </c>
      <c r="P73" s="2">
        <f t="shared" ca="1" si="9"/>
        <v>0.93064771015682002</v>
      </c>
      <c r="Q73" s="3">
        <f ca="1">1-P73/MAX(P$2:P73)</f>
        <v>7.851287270792584E-2</v>
      </c>
    </row>
    <row r="74" spans="1:17" x14ac:dyDescent="0.15">
      <c r="A74" s="1">
        <v>38467</v>
      </c>
      <c r="B74">
        <v>935.99</v>
      </c>
      <c r="C74">
        <v>935.99</v>
      </c>
      <c r="D74" s="21">
        <v>920.16</v>
      </c>
      <c r="E74" s="21">
        <v>930.07</v>
      </c>
      <c r="F74" s="42">
        <v>66.673029119999995</v>
      </c>
      <c r="G74" s="3">
        <f t="shared" si="5"/>
        <v>-9.6155893941006765E-3</v>
      </c>
      <c r="H74" s="3">
        <f>1-E74/MAX(E$2:E74)</f>
        <v>0.11335773799309801</v>
      </c>
      <c r="I74" s="21">
        <f t="shared" si="6"/>
        <v>9.0299999999999727</v>
      </c>
      <c r="J74" s="21">
        <f ca="1">IF(ROW()&gt;计算结果!B$18+1,ABS(E74-OFFSET(E74,-计算结果!B$18,0,1,1))/SUM(OFFSET(I74,0,0,-计算结果!B$18,1)),ABS(E74-OFFSET(E74,-ROW()+2,0,1,1))/SUM(OFFSET(I74,0,0,-ROW()+2,1)))</f>
        <v>0.57329590314939938</v>
      </c>
      <c r="K74" s="21">
        <f ca="1">(计算结果!B$19+计算结果!B$20*'000300'!J74)^计算结果!B$21</f>
        <v>1.9159663128344593</v>
      </c>
      <c r="L74" s="21">
        <f t="shared" ca="1" si="7"/>
        <v>927.89175447496916</v>
      </c>
      <c r="M74" s="31" t="str">
        <f ca="1">IF(ROW()&gt;计算结果!B$22+1,IF(L74&gt;OFFSET(L74,-计算结果!B$22,0,1,1),"买",IF(L74&lt;OFFSET(L74,-计算结果!B$22,0,1,1),"卖",M73)),IF(L74&gt;OFFSET(L74,-ROW()+1,0,1,1),"买",IF(L74&lt;OFFSET(L74,-ROW()+1,0,1,1),"卖",M73)))</f>
        <v>卖</v>
      </c>
      <c r="N74" s="4" t="str">
        <f t="shared" ca="1" si="8"/>
        <v/>
      </c>
      <c r="O74" s="3">
        <f ca="1">IF(M73="买",E74/E73-1,0)-IF(N74=1,计算结果!B$17,0)</f>
        <v>0</v>
      </c>
      <c r="P74" s="2">
        <f t="shared" ca="1" si="9"/>
        <v>0.93064771015682002</v>
      </c>
      <c r="Q74" s="3">
        <f ca="1">1-P74/MAX(P$2:P74)</f>
        <v>7.851287270792584E-2</v>
      </c>
    </row>
    <row r="75" spans="1:17" x14ac:dyDescent="0.15">
      <c r="A75" s="1">
        <v>38468</v>
      </c>
      <c r="B75">
        <v>928.43</v>
      </c>
      <c r="C75">
        <v>939.7</v>
      </c>
      <c r="D75" s="21">
        <v>924.66</v>
      </c>
      <c r="E75" s="21">
        <v>937.08</v>
      </c>
      <c r="F75" s="42">
        <v>70.293729279999994</v>
      </c>
      <c r="G75" s="3">
        <f t="shared" si="5"/>
        <v>7.5370671024761471E-3</v>
      </c>
      <c r="H75" s="3">
        <f>1-E75/MAX(E$2:E75)</f>
        <v>0.10667505576846081</v>
      </c>
      <c r="I75" s="21">
        <f t="shared" si="6"/>
        <v>7.0099999999999909</v>
      </c>
      <c r="J75" s="21">
        <f ca="1">IF(ROW()&gt;计算结果!B$18+1,ABS(E75-OFFSET(E75,-计算结果!B$18,0,1,1))/SUM(OFFSET(I75,0,0,-计算结果!B$18,1)),ABS(E75-OFFSET(E75,-ROW()+2,0,1,1))/SUM(OFFSET(I75,0,0,-ROW()+2,1)))</f>
        <v>0.39911775987725412</v>
      </c>
      <c r="K75" s="21">
        <f ca="1">(计算结果!B$19+计算结果!B$20*'000300'!J75)^计算结果!B$21</f>
        <v>1.7592059838895286</v>
      </c>
      <c r="L75" s="21">
        <f t="shared" ca="1" si="7"/>
        <v>944.05577098404967</v>
      </c>
      <c r="M75" s="31" t="str">
        <f ca="1">IF(ROW()&gt;计算结果!B$22+1,IF(L75&gt;OFFSET(L75,-计算结果!B$22,0,1,1),"买",IF(L75&lt;OFFSET(L75,-计算结果!B$22,0,1,1),"卖",M74)),IF(L75&gt;OFFSET(L75,-ROW()+1,0,1,1),"买",IF(L75&lt;OFFSET(L75,-ROW()+1,0,1,1),"卖",M74)))</f>
        <v>卖</v>
      </c>
      <c r="N75" s="4" t="str">
        <f t="shared" ca="1" si="8"/>
        <v/>
      </c>
      <c r="O75" s="3">
        <f ca="1">IF(M74="买",E75/E74-1,0)-IF(N75=1,计算结果!B$17,0)</f>
        <v>0</v>
      </c>
      <c r="P75" s="2">
        <f t="shared" ca="1" si="9"/>
        <v>0.93064771015682002</v>
      </c>
      <c r="Q75" s="3">
        <f ca="1">1-P75/MAX(P$2:P75)</f>
        <v>7.851287270792584E-2</v>
      </c>
    </row>
    <row r="76" spans="1:17" x14ac:dyDescent="0.15">
      <c r="A76" s="1">
        <v>38469</v>
      </c>
      <c r="B76">
        <v>938.57</v>
      </c>
      <c r="C76">
        <v>938.91</v>
      </c>
      <c r="D76" s="21">
        <v>925.9</v>
      </c>
      <c r="E76" s="21">
        <v>926.6</v>
      </c>
      <c r="F76" s="42">
        <v>64.328458240000003</v>
      </c>
      <c r="G76" s="3">
        <f t="shared" si="5"/>
        <v>-1.1183676953942068E-2</v>
      </c>
      <c r="H76" s="3">
        <f>1-E76/MAX(E$2:E76)</f>
        <v>0.1166657133596446</v>
      </c>
      <c r="I76" s="21">
        <f t="shared" si="6"/>
        <v>10.480000000000018</v>
      </c>
      <c r="J76" s="21">
        <f ca="1">IF(ROW()&gt;计算结果!B$18+1,ABS(E76-OFFSET(E76,-计算结果!B$18,0,1,1))/SUM(OFFSET(I76,0,0,-计算结果!B$18,1)),ABS(E76-OFFSET(E76,-ROW()+2,0,1,1))/SUM(OFFSET(I76,0,0,-ROW()+2,1)))</f>
        <v>0.80272255834053585</v>
      </c>
      <c r="K76" s="21">
        <f ca="1">(计算结果!B$19+计算结果!B$20*'000300'!J76)^计算结果!B$21</f>
        <v>2.1224503025064823</v>
      </c>
      <c r="L76" s="21">
        <f t="shared" ca="1" si="7"/>
        <v>907.00676457846976</v>
      </c>
      <c r="M76" s="31" t="str">
        <f ca="1">IF(ROW()&gt;计算结果!B$22+1,IF(L76&gt;OFFSET(L76,-计算结果!B$22,0,1,1),"买",IF(L76&lt;OFFSET(L76,-计算结果!B$22,0,1,1),"卖",M75)),IF(L76&gt;OFFSET(L76,-ROW()+1,0,1,1),"买",IF(L76&lt;OFFSET(L76,-ROW()+1,0,1,1),"卖",M75)))</f>
        <v>买</v>
      </c>
      <c r="N76" s="4">
        <f t="shared" ca="1" si="8"/>
        <v>1</v>
      </c>
      <c r="O76" s="3">
        <f ca="1">IF(M75="买",E76/E75-1,0)-IF(N76=1,计算结果!B$17,0)</f>
        <v>0</v>
      </c>
      <c r="P76" s="2">
        <f t="shared" ca="1" si="9"/>
        <v>0.93064771015682002</v>
      </c>
      <c r="Q76" s="3">
        <f ca="1">1-P76/MAX(P$2:P76)</f>
        <v>7.851287270792584E-2</v>
      </c>
    </row>
    <row r="77" spans="1:17" x14ac:dyDescent="0.15">
      <c r="A77" s="1">
        <v>38470</v>
      </c>
      <c r="B77">
        <v>923.53</v>
      </c>
      <c r="C77">
        <v>945.5</v>
      </c>
      <c r="D77" s="21">
        <v>914.83</v>
      </c>
      <c r="E77" s="21">
        <v>942.07</v>
      </c>
      <c r="F77" s="42">
        <v>83.158138879999996</v>
      </c>
      <c r="G77" s="3">
        <f t="shared" si="5"/>
        <v>1.6695445715519064E-2</v>
      </c>
      <c r="H77" s="3">
        <f>1-E77/MAX(E$2:E77)</f>
        <v>0.1019180537283837</v>
      </c>
      <c r="I77" s="21">
        <f t="shared" si="6"/>
        <v>15.470000000000027</v>
      </c>
      <c r="J77" s="21">
        <f ca="1">IF(ROW()&gt;计算结果!B$18+1,ABS(E77-OFFSET(E77,-计算结果!B$18,0,1,1))/SUM(OFFSET(I77,0,0,-计算结果!B$18,1)),ABS(E77-OFFSET(E77,-ROW()+2,0,1,1))/SUM(OFFSET(I77,0,0,-ROW()+2,1)))</f>
        <v>0.47715196599362347</v>
      </c>
      <c r="K77" s="21">
        <f ca="1">(计算结果!B$19+计算结果!B$20*'000300'!J77)^计算结果!B$21</f>
        <v>1.829436769394261</v>
      </c>
      <c r="L77" s="21">
        <f t="shared" ca="1" si="7"/>
        <v>971.15273671254454</v>
      </c>
      <c r="M77" s="31" t="str">
        <f ca="1">IF(ROW()&gt;计算结果!B$22+1,IF(L77&gt;OFFSET(L77,-计算结果!B$22,0,1,1),"买",IF(L77&lt;OFFSET(L77,-计算结果!B$22,0,1,1),"卖",M76)),IF(L77&gt;OFFSET(L77,-ROW()+1,0,1,1),"买",IF(L77&lt;OFFSET(L77,-ROW()+1,0,1,1),"卖",M76)))</f>
        <v>卖</v>
      </c>
      <c r="N77" s="4">
        <f t="shared" ca="1" si="8"/>
        <v>1</v>
      </c>
      <c r="O77" s="3">
        <f ca="1">IF(M76="买",E77/E76-1,0)-IF(N77=1,计算结果!B$17,0)</f>
        <v>1.6695445715519064E-2</v>
      </c>
      <c r="P77" s="2">
        <f t="shared" ca="1" si="9"/>
        <v>0.94618528848201533</v>
      </c>
      <c r="Q77" s="3">
        <f ca="1">1-P77/MAX(P$2:P77)</f>
        <v>6.3128234396671479E-2</v>
      </c>
    </row>
    <row r="78" spans="1:17" x14ac:dyDescent="0.15">
      <c r="A78" s="1">
        <v>38471</v>
      </c>
      <c r="B78">
        <v>940.81</v>
      </c>
      <c r="C78">
        <v>942.45</v>
      </c>
      <c r="D78" s="21">
        <v>929.81</v>
      </c>
      <c r="E78" s="21">
        <v>932.4</v>
      </c>
      <c r="F78" s="42">
        <v>68.531921920000002</v>
      </c>
      <c r="G78" s="3">
        <f t="shared" si="5"/>
        <v>-1.0264630016877829E-2</v>
      </c>
      <c r="H78" s="3">
        <f>1-E78/MAX(E$2:E78)</f>
        <v>0.11113653263169943</v>
      </c>
      <c r="I78" s="21">
        <f t="shared" si="6"/>
        <v>9.6700000000000728</v>
      </c>
      <c r="J78" s="21">
        <f ca="1">IF(ROW()&gt;计算结果!B$18+1,ABS(E78-OFFSET(E78,-计算结果!B$18,0,1,1))/SUM(OFFSET(I78,0,0,-计算结果!B$18,1)),ABS(E78-OFFSET(E78,-ROW()+2,0,1,1))/SUM(OFFSET(I78,0,0,-ROW()+2,1)))</f>
        <v>0.45862676056338042</v>
      </c>
      <c r="K78" s="21">
        <f ca="1">(计算结果!B$19+计算结果!B$20*'000300'!J78)^计算结果!B$21</f>
        <v>1.8127640845070423</v>
      </c>
      <c r="L78" s="21">
        <f t="shared" ca="1" si="7"/>
        <v>900.90316742368611</v>
      </c>
      <c r="M78" s="31" t="str">
        <f ca="1">IF(ROW()&gt;计算结果!B$22+1,IF(L78&gt;OFFSET(L78,-计算结果!B$22,0,1,1),"买",IF(L78&lt;OFFSET(L78,-计算结果!B$22,0,1,1),"卖",M77)),IF(L78&gt;OFFSET(L78,-ROW()+1,0,1,1),"买",IF(L78&lt;OFFSET(L78,-ROW()+1,0,1,1),"卖",M77)))</f>
        <v>卖</v>
      </c>
      <c r="N78" s="4" t="str">
        <f t="shared" ca="1" si="8"/>
        <v/>
      </c>
      <c r="O78" s="3">
        <f ca="1">IF(M77="买",E78/E77-1,0)-IF(N78=1,计算结果!B$17,0)</f>
        <v>0</v>
      </c>
      <c r="P78" s="2">
        <f t="shared" ca="1" si="9"/>
        <v>0.94618528848201533</v>
      </c>
      <c r="Q78" s="3">
        <f ca="1">1-P78/MAX(P$2:P78)</f>
        <v>6.3128234396671479E-2</v>
      </c>
    </row>
    <row r="79" spans="1:17" x14ac:dyDescent="0.15">
      <c r="A79" s="1">
        <v>38481</v>
      </c>
      <c r="B79">
        <v>934.65</v>
      </c>
      <c r="C79">
        <v>937.39</v>
      </c>
      <c r="D79" s="21">
        <v>909.17</v>
      </c>
      <c r="E79" s="21">
        <v>909.17</v>
      </c>
      <c r="F79" s="42">
        <v>48.896962559999999</v>
      </c>
      <c r="G79" s="3">
        <f t="shared" si="5"/>
        <v>-2.4914199914199964E-2</v>
      </c>
      <c r="H79" s="3">
        <f>1-E79/MAX(E$2:E79)</f>
        <v>0.13328185475414223</v>
      </c>
      <c r="I79" s="21">
        <f t="shared" si="6"/>
        <v>23.230000000000018</v>
      </c>
      <c r="J79" s="21">
        <f ca="1">IF(ROW()&gt;计算结果!B$18+1,ABS(E79-OFFSET(E79,-计算结果!B$18,0,1,1))/SUM(OFFSET(I79,0,0,-计算结果!B$18,1)),ABS(E79-OFFSET(E79,-ROW()+2,0,1,1))/SUM(OFFSET(I79,0,0,-ROW()+2,1)))</f>
        <v>0.52601156069364152</v>
      </c>
      <c r="K79" s="21">
        <f ca="1">(计算结果!B$19+计算结果!B$20*'000300'!J79)^计算结果!B$21</f>
        <v>1.8734104046242772</v>
      </c>
      <c r="L79" s="21">
        <f t="shared" ca="1" si="7"/>
        <v>916.3903375854394</v>
      </c>
      <c r="M79" s="31" t="str">
        <f ca="1">IF(ROW()&gt;计算结果!B$22+1,IF(L79&gt;OFFSET(L79,-计算结果!B$22,0,1,1),"买",IF(L79&lt;OFFSET(L79,-计算结果!B$22,0,1,1),"卖",M78)),IF(L79&gt;OFFSET(L79,-ROW()+1,0,1,1),"买",IF(L79&lt;OFFSET(L79,-ROW()+1,0,1,1),"卖",M78)))</f>
        <v>卖</v>
      </c>
      <c r="N79" s="4" t="str">
        <f t="shared" ca="1" si="8"/>
        <v/>
      </c>
      <c r="O79" s="3">
        <f ca="1">IF(M78="买",E79/E78-1,0)-IF(N79=1,计算结果!B$17,0)</f>
        <v>0</v>
      </c>
      <c r="P79" s="2">
        <f t="shared" ca="1" si="9"/>
        <v>0.94618528848201533</v>
      </c>
      <c r="Q79" s="3">
        <f ca="1">1-P79/MAX(P$2:P79)</f>
        <v>6.3128234396671479E-2</v>
      </c>
    </row>
    <row r="80" spans="1:17" x14ac:dyDescent="0.15">
      <c r="A80" s="1">
        <v>38482</v>
      </c>
      <c r="B80">
        <v>905.54</v>
      </c>
      <c r="C80">
        <v>913.39</v>
      </c>
      <c r="D80" s="21">
        <v>892.31</v>
      </c>
      <c r="E80" s="21">
        <v>913.08</v>
      </c>
      <c r="F80" s="42">
        <v>59.609108480000003</v>
      </c>
      <c r="G80" s="3">
        <f t="shared" si="5"/>
        <v>4.3006258455515756E-3</v>
      </c>
      <c r="H80" s="3">
        <f>1-E80/MAX(E$2:E80)</f>
        <v>0.12955442429788933</v>
      </c>
      <c r="I80" s="21">
        <f t="shared" si="6"/>
        <v>3.9100000000000819</v>
      </c>
      <c r="J80" s="21">
        <f ca="1">IF(ROW()&gt;计算结果!B$18+1,ABS(E80-OFFSET(E80,-计算结果!B$18,0,1,1))/SUM(OFFSET(I80,0,0,-计算结果!B$18,1)),ABS(E80-OFFSET(E80,-ROW()+2,0,1,1))/SUM(OFFSET(I80,0,0,-ROW()+2,1)))</f>
        <v>0.50014205890709229</v>
      </c>
      <c r="K80" s="21">
        <f ca="1">(计算结果!B$19+计算结果!B$20*'000300'!J80)^计算结果!B$21</f>
        <v>1.8501278530163829</v>
      </c>
      <c r="L80" s="21">
        <f t="shared" ca="1" si="7"/>
        <v>910.26578981573118</v>
      </c>
      <c r="M80" s="31" t="str">
        <f ca="1">IF(ROW()&gt;计算结果!B$22+1,IF(L80&gt;OFFSET(L80,-计算结果!B$22,0,1,1),"买",IF(L80&lt;OFFSET(L80,-计算结果!B$22,0,1,1),"卖",M79)),IF(L80&gt;OFFSET(L80,-ROW()+1,0,1,1),"买",IF(L80&lt;OFFSET(L80,-ROW()+1,0,1,1),"卖",M79)))</f>
        <v>卖</v>
      </c>
      <c r="N80" s="4" t="str">
        <f t="shared" ca="1" si="8"/>
        <v/>
      </c>
      <c r="O80" s="3">
        <f ca="1">IF(M79="买",E80/E79-1,0)-IF(N80=1,计算结果!B$17,0)</f>
        <v>0</v>
      </c>
      <c r="P80" s="2">
        <f t="shared" ca="1" si="9"/>
        <v>0.94618528848201533</v>
      </c>
      <c r="Q80" s="3">
        <f ca="1">1-P80/MAX(P$2:P80)</f>
        <v>6.3128234396671479E-2</v>
      </c>
    </row>
    <row r="81" spans="1:17" x14ac:dyDescent="0.15">
      <c r="A81" s="1">
        <v>38483</v>
      </c>
      <c r="B81">
        <v>911.84</v>
      </c>
      <c r="C81">
        <v>917.22</v>
      </c>
      <c r="D81" s="21">
        <v>900.44</v>
      </c>
      <c r="E81" s="21">
        <v>901.85</v>
      </c>
      <c r="F81" s="42">
        <v>51.283333120000002</v>
      </c>
      <c r="G81" s="3">
        <f t="shared" si="5"/>
        <v>-1.2299031848249875E-2</v>
      </c>
      <c r="H81" s="3">
        <f>1-E81/MAX(E$2:E81)</f>
        <v>0.14026006215561782</v>
      </c>
      <c r="I81" s="21">
        <f t="shared" si="6"/>
        <v>11.230000000000018</v>
      </c>
      <c r="J81" s="21">
        <f ca="1">IF(ROW()&gt;计算结果!B$18+1,ABS(E81-OFFSET(E81,-计算结果!B$18,0,1,1))/SUM(OFFSET(I81,0,0,-计算结果!B$18,1)),ABS(E81-OFFSET(E81,-ROW()+2,0,1,1))/SUM(OFFSET(I81,0,0,-ROW()+2,1)))</f>
        <v>0.48153241650294593</v>
      </c>
      <c r="K81" s="21">
        <f ca="1">(计算结果!B$19+计算结果!B$20*'000300'!J81)^计算结果!B$21</f>
        <v>1.8333791748526513</v>
      </c>
      <c r="L81" s="21">
        <f t="shared" ca="1" si="7"/>
        <v>894.83645602763272</v>
      </c>
      <c r="M81" s="31" t="str">
        <f ca="1">IF(ROW()&gt;计算结果!B$22+1,IF(L81&gt;OFFSET(L81,-计算结果!B$22,0,1,1),"买",IF(L81&lt;OFFSET(L81,-计算结果!B$22,0,1,1),"卖",M80)),IF(L81&gt;OFFSET(L81,-ROW()+1,0,1,1),"买",IF(L81&lt;OFFSET(L81,-ROW()+1,0,1,1),"卖",M80)))</f>
        <v>卖</v>
      </c>
      <c r="N81" s="4" t="str">
        <f t="shared" ca="1" si="8"/>
        <v/>
      </c>
      <c r="O81" s="3">
        <f ca="1">IF(M80="买",E81/E80-1,0)-IF(N81=1,计算结果!B$17,0)</f>
        <v>0</v>
      </c>
      <c r="P81" s="2">
        <f t="shared" ca="1" si="9"/>
        <v>0.94618528848201533</v>
      </c>
      <c r="Q81" s="3">
        <f ca="1">1-P81/MAX(P$2:P81)</f>
        <v>6.3128234396671479E-2</v>
      </c>
    </row>
    <row r="82" spans="1:17" x14ac:dyDescent="0.15">
      <c r="A82" s="1">
        <v>38484</v>
      </c>
      <c r="B82">
        <v>899.97</v>
      </c>
      <c r="C82">
        <v>900.06</v>
      </c>
      <c r="D82" s="21">
        <v>883.51</v>
      </c>
      <c r="E82" s="21">
        <v>885.82</v>
      </c>
      <c r="F82" s="42">
        <v>61.073269760000002</v>
      </c>
      <c r="G82" s="3">
        <f t="shared" si="5"/>
        <v>-1.7774574485779238E-2</v>
      </c>
      <c r="H82" s="3">
        <f>1-E82/MAX(E$2:E82)</f>
        <v>0.15554157371923194</v>
      </c>
      <c r="I82" s="21">
        <f t="shared" si="6"/>
        <v>16.029999999999973</v>
      </c>
      <c r="J82" s="21">
        <f ca="1">IF(ROW()&gt;计算结果!B$18+1,ABS(E82-OFFSET(E82,-计算结果!B$18,0,1,1))/SUM(OFFSET(I82,0,0,-计算结果!B$18,1)),ABS(E82-OFFSET(E82,-ROW()+2,0,1,1))/SUM(OFFSET(I82,0,0,-ROW()+2,1)))</f>
        <v>0.52424734090499259</v>
      </c>
      <c r="K82" s="21">
        <f ca="1">(计算结果!B$19+计算结果!B$20*'000300'!J82)^计算结果!B$21</f>
        <v>1.8718226068144932</v>
      </c>
      <c r="L82" s="21">
        <f t="shared" ca="1" si="7"/>
        <v>877.95924980176108</v>
      </c>
      <c r="M82" s="31" t="str">
        <f ca="1">IF(ROW()&gt;计算结果!B$22+1,IF(L82&gt;OFFSET(L82,-计算结果!B$22,0,1,1),"买",IF(L82&lt;OFFSET(L82,-计算结果!B$22,0,1,1),"卖",M81)),IF(L82&gt;OFFSET(L82,-ROW()+1,0,1,1),"买",IF(L82&lt;OFFSET(L82,-ROW()+1,0,1,1),"卖",M81)))</f>
        <v>卖</v>
      </c>
      <c r="N82" s="4" t="str">
        <f t="shared" ca="1" si="8"/>
        <v/>
      </c>
      <c r="O82" s="3">
        <f ca="1">IF(M81="买",E82/E81-1,0)-IF(N82=1,计算结果!B$17,0)</f>
        <v>0</v>
      </c>
      <c r="P82" s="2">
        <f t="shared" ca="1" si="9"/>
        <v>0.94618528848201533</v>
      </c>
      <c r="Q82" s="3">
        <f ca="1">1-P82/MAX(P$2:P82)</f>
        <v>6.3128234396671479E-2</v>
      </c>
    </row>
    <row r="83" spans="1:17" x14ac:dyDescent="0.15">
      <c r="A83" s="1">
        <v>38485</v>
      </c>
      <c r="B83">
        <v>883.51</v>
      </c>
      <c r="C83">
        <v>898.51</v>
      </c>
      <c r="D83" s="21">
        <v>875.58</v>
      </c>
      <c r="E83" s="21">
        <v>887.54</v>
      </c>
      <c r="F83" s="42">
        <v>62.284195840000002</v>
      </c>
      <c r="G83" s="3">
        <f t="shared" si="5"/>
        <v>1.9417037321352026E-3</v>
      </c>
      <c r="H83" s="3">
        <f>1-E83/MAX(E$2:E83)</f>
        <v>0.1539018856412897</v>
      </c>
      <c r="I83" s="21">
        <f t="shared" si="6"/>
        <v>1.7199999999999136</v>
      </c>
      <c r="J83" s="21">
        <f ca="1">IF(ROW()&gt;计算结果!B$18+1,ABS(E83-OFFSET(E83,-计算结果!B$18,0,1,1))/SUM(OFFSET(I83,0,0,-计算结果!B$18,1)),ABS(E83-OFFSET(E83,-ROW()+2,0,1,1))/SUM(OFFSET(I83,0,0,-ROW()+2,1)))</f>
        <v>0.47838188903321599</v>
      </c>
      <c r="K83" s="21">
        <f ca="1">(计算结果!B$19+计算结果!B$20*'000300'!J83)^计算结果!B$21</f>
        <v>1.8305437001298943</v>
      </c>
      <c r="L83" s="21">
        <f t="shared" ca="1" si="7"/>
        <v>895.49723171966536</v>
      </c>
      <c r="M83" s="31" t="str">
        <f ca="1">IF(ROW()&gt;计算结果!B$22+1,IF(L83&gt;OFFSET(L83,-计算结果!B$22,0,1,1),"买",IF(L83&lt;OFFSET(L83,-计算结果!B$22,0,1,1),"卖",M82)),IF(L83&gt;OFFSET(L83,-ROW()+1,0,1,1),"买",IF(L83&lt;OFFSET(L83,-ROW()+1,0,1,1),"卖",M82)))</f>
        <v>卖</v>
      </c>
      <c r="N83" s="4" t="str">
        <f t="shared" ca="1" si="8"/>
        <v/>
      </c>
      <c r="O83" s="3">
        <f ca="1">IF(M82="买",E83/E82-1,0)-IF(N83=1,计算结果!B$17,0)</f>
        <v>0</v>
      </c>
      <c r="P83" s="2">
        <f t="shared" ca="1" si="9"/>
        <v>0.94618528848201533</v>
      </c>
      <c r="Q83" s="3">
        <f ca="1">1-P83/MAX(P$2:P83)</f>
        <v>6.3128234396671479E-2</v>
      </c>
    </row>
    <row r="84" spans="1:17" x14ac:dyDescent="0.15">
      <c r="A84" s="1">
        <v>38488</v>
      </c>
      <c r="B84">
        <v>885.39</v>
      </c>
      <c r="C84">
        <v>885.39</v>
      </c>
      <c r="D84" s="21">
        <v>869.33</v>
      </c>
      <c r="E84" s="21">
        <v>875.27</v>
      </c>
      <c r="F84" s="42">
        <v>46.300887039999999</v>
      </c>
      <c r="G84" s="3">
        <f t="shared" si="5"/>
        <v>-1.3824729026297389E-2</v>
      </c>
      <c r="H84" s="3">
        <f>1-E84/MAX(E$2:E84)</f>
        <v>0.16559896280196007</v>
      </c>
      <c r="I84" s="21">
        <f t="shared" si="6"/>
        <v>12.269999999999982</v>
      </c>
      <c r="J84" s="21">
        <f ca="1">IF(ROW()&gt;计算结果!B$18+1,ABS(E84-OFFSET(E84,-计算结果!B$18,0,1,1))/SUM(OFFSET(I84,0,0,-计算结果!B$18,1)),ABS(E84-OFFSET(E84,-ROW()+2,0,1,1))/SUM(OFFSET(I84,0,0,-ROW()+2,1)))</f>
        <v>0.49360475589983804</v>
      </c>
      <c r="K84" s="21">
        <f ca="1">(计算结果!B$19+计算结果!B$20*'000300'!J84)^计算结果!B$21</f>
        <v>1.8442442803098542</v>
      </c>
      <c r="L84" s="21">
        <f t="shared" ca="1" si="7"/>
        <v>858.19327531417048</v>
      </c>
      <c r="M84" s="31" t="str">
        <f ca="1">IF(ROW()&gt;计算结果!B$22+1,IF(L84&gt;OFFSET(L84,-计算结果!B$22,0,1,1),"买",IF(L84&lt;OFFSET(L84,-计算结果!B$22,0,1,1),"卖",M83)),IF(L84&gt;OFFSET(L84,-ROW()+1,0,1,1),"买",IF(L84&lt;OFFSET(L84,-ROW()+1,0,1,1),"卖",M83)))</f>
        <v>卖</v>
      </c>
      <c r="N84" s="4" t="str">
        <f t="shared" ca="1" si="8"/>
        <v/>
      </c>
      <c r="O84" s="3">
        <f ca="1">IF(M83="买",E84/E83-1,0)-IF(N84=1,计算结果!B$17,0)</f>
        <v>0</v>
      </c>
      <c r="P84" s="2">
        <f t="shared" ca="1" si="9"/>
        <v>0.94618528848201533</v>
      </c>
      <c r="Q84" s="3">
        <f ca="1">1-P84/MAX(P$2:P84)</f>
        <v>6.3128234396671479E-2</v>
      </c>
    </row>
    <row r="85" spans="1:17" x14ac:dyDescent="0.15">
      <c r="A85" s="1">
        <v>38489</v>
      </c>
      <c r="B85">
        <v>873.08</v>
      </c>
      <c r="C85">
        <v>888.28</v>
      </c>
      <c r="D85" s="21">
        <v>868.21</v>
      </c>
      <c r="E85" s="21">
        <v>881.46</v>
      </c>
      <c r="F85" s="42">
        <v>46.351984639999998</v>
      </c>
      <c r="G85" s="3">
        <f t="shared" si="5"/>
        <v>7.0721034652165837E-3</v>
      </c>
      <c r="H85" s="3">
        <f>1-E85/MAX(E$2:E85)</f>
        <v>0.15969799233541149</v>
      </c>
      <c r="I85" s="21">
        <f t="shared" si="6"/>
        <v>6.1900000000000546</v>
      </c>
      <c r="J85" s="21">
        <f ca="1">IF(ROW()&gt;计算结果!B$18+1,ABS(E85-OFFSET(E85,-计算结果!B$18,0,1,1))/SUM(OFFSET(I85,0,0,-计算结果!B$18,1)),ABS(E85-OFFSET(E85,-ROW()+2,0,1,1))/SUM(OFFSET(I85,0,0,-ROW()+2,1)))</f>
        <v>0.50471869328493579</v>
      </c>
      <c r="K85" s="21">
        <f ca="1">(计算结果!B$19+计算结果!B$20*'000300'!J85)^计算结果!B$21</f>
        <v>1.854246823956442</v>
      </c>
      <c r="L85" s="21">
        <f t="shared" ca="1" si="7"/>
        <v>901.33552566673893</v>
      </c>
      <c r="M85" s="31" t="str">
        <f ca="1">IF(ROW()&gt;计算结果!B$22+1,IF(L85&gt;OFFSET(L85,-计算结果!B$22,0,1,1),"买",IF(L85&lt;OFFSET(L85,-计算结果!B$22,0,1,1),"卖",M84)),IF(L85&gt;OFFSET(L85,-ROW()+1,0,1,1),"买",IF(L85&lt;OFFSET(L85,-ROW()+1,0,1,1),"卖",M84)))</f>
        <v>卖</v>
      </c>
      <c r="N85" s="4" t="str">
        <f t="shared" ca="1" si="8"/>
        <v/>
      </c>
      <c r="O85" s="3">
        <f ca="1">IF(M84="买",E85/E84-1,0)-IF(N85=1,计算结果!B$17,0)</f>
        <v>0</v>
      </c>
      <c r="P85" s="2">
        <f t="shared" ca="1" si="9"/>
        <v>0.94618528848201533</v>
      </c>
      <c r="Q85" s="3">
        <f ca="1">1-P85/MAX(P$2:P85)</f>
        <v>6.3128234396671479E-2</v>
      </c>
    </row>
    <row r="86" spans="1:17" x14ac:dyDescent="0.15">
      <c r="A86" s="1">
        <v>38490</v>
      </c>
      <c r="B86">
        <v>881.14</v>
      </c>
      <c r="C86">
        <v>890.4</v>
      </c>
      <c r="D86" s="21">
        <v>871.82</v>
      </c>
      <c r="E86" s="21">
        <v>883.2</v>
      </c>
      <c r="F86" s="42">
        <v>46.154091520000001</v>
      </c>
      <c r="G86" s="3">
        <f t="shared" si="5"/>
        <v>1.9739976856578689E-3</v>
      </c>
      <c r="H86" s="3">
        <f>1-E86/MAX(E$2:E86)</f>
        <v>0.15803923811702791</v>
      </c>
      <c r="I86" s="21">
        <f t="shared" si="6"/>
        <v>1.7400000000000091</v>
      </c>
      <c r="J86" s="21">
        <f ca="1">IF(ROW()&gt;计算结果!B$18+1,ABS(E86-OFFSET(E86,-计算结果!B$18,0,1,1))/SUM(OFFSET(I86,0,0,-计算结果!B$18,1)),ABS(E86-OFFSET(E86,-ROW()+2,0,1,1))/SUM(OFFSET(I86,0,0,-ROW()+2,1)))</f>
        <v>0.42775478020894847</v>
      </c>
      <c r="K86" s="21">
        <f ca="1">(计算结果!B$19+计算结果!B$20*'000300'!J86)^计算结果!B$21</f>
        <v>1.7849793021880536</v>
      </c>
      <c r="L86" s="21">
        <f t="shared" ca="1" si="7"/>
        <v>868.96398771730992</v>
      </c>
      <c r="M86" s="31" t="str">
        <f ca="1">IF(ROW()&gt;计算结果!B$22+1,IF(L86&gt;OFFSET(L86,-计算结果!B$22,0,1,1),"买",IF(L86&lt;OFFSET(L86,-计算结果!B$22,0,1,1),"卖",M85)),IF(L86&gt;OFFSET(L86,-ROW()+1,0,1,1),"买",IF(L86&lt;OFFSET(L86,-ROW()+1,0,1,1),"卖",M85)))</f>
        <v>卖</v>
      </c>
      <c r="N86" s="4" t="str">
        <f t="shared" ca="1" si="8"/>
        <v/>
      </c>
      <c r="O86" s="3">
        <f ca="1">IF(M85="买",E86/E85-1,0)-IF(N86=1,计算结果!B$17,0)</f>
        <v>0</v>
      </c>
      <c r="P86" s="2">
        <f t="shared" ca="1" si="9"/>
        <v>0.94618528848201533</v>
      </c>
      <c r="Q86" s="3">
        <f ca="1">1-P86/MAX(P$2:P86)</f>
        <v>6.3128234396671479E-2</v>
      </c>
    </row>
    <row r="87" spans="1:17" x14ac:dyDescent="0.15">
      <c r="A87" s="1">
        <v>38491</v>
      </c>
      <c r="B87">
        <v>882.84</v>
      </c>
      <c r="C87">
        <v>888.02</v>
      </c>
      <c r="D87" s="21">
        <v>871.29</v>
      </c>
      <c r="E87" s="21">
        <v>884.17</v>
      </c>
      <c r="F87" s="42">
        <v>42.634726399999998</v>
      </c>
      <c r="G87" s="3">
        <f t="shared" si="5"/>
        <v>1.0982789855071839E-3</v>
      </c>
      <c r="H87" s="3">
        <f>1-E87/MAX(E$2:E87)</f>
        <v>0.15711453030563027</v>
      </c>
      <c r="I87" s="21">
        <f t="shared" si="6"/>
        <v>0.9699999999999136</v>
      </c>
      <c r="J87" s="21">
        <f ca="1">IF(ROW()&gt;计算结果!B$18+1,ABS(E87-OFFSET(E87,-计算结果!B$18,0,1,1))/SUM(OFFSET(I87,0,0,-计算结果!B$18,1)),ABS(E87-OFFSET(E87,-ROW()+2,0,1,1))/SUM(OFFSET(I87,0,0,-ROW()+2,1)))</f>
        <v>0.66582336706531819</v>
      </c>
      <c r="K87" s="21">
        <f ca="1">(计算结果!B$19+计算结果!B$20*'000300'!J87)^计算结果!B$21</f>
        <v>1.9992410303587862</v>
      </c>
      <c r="L87" s="21">
        <f t="shared" ca="1" si="7"/>
        <v>899.36447138100345</v>
      </c>
      <c r="M87" s="31" t="str">
        <f ca="1">IF(ROW()&gt;计算结果!B$22+1,IF(L87&gt;OFFSET(L87,-计算结果!B$22,0,1,1),"买",IF(L87&lt;OFFSET(L87,-计算结果!B$22,0,1,1),"卖",M86)),IF(L87&gt;OFFSET(L87,-ROW()+1,0,1,1),"买",IF(L87&lt;OFFSET(L87,-ROW()+1,0,1,1),"卖",M86)))</f>
        <v>卖</v>
      </c>
      <c r="N87" s="4" t="str">
        <f t="shared" ca="1" si="8"/>
        <v/>
      </c>
      <c r="O87" s="3">
        <f ca="1">IF(M86="买",E87/E86-1,0)-IF(N87=1,计算结果!B$17,0)</f>
        <v>0</v>
      </c>
      <c r="P87" s="2">
        <f t="shared" ca="1" si="9"/>
        <v>0.94618528848201533</v>
      </c>
      <c r="Q87" s="3">
        <f ca="1">1-P87/MAX(P$2:P87)</f>
        <v>6.3128234396671479E-2</v>
      </c>
    </row>
    <row r="88" spans="1:17" x14ac:dyDescent="0.15">
      <c r="A88" s="1">
        <v>38492</v>
      </c>
      <c r="B88">
        <v>883.51</v>
      </c>
      <c r="C88">
        <v>891.02</v>
      </c>
      <c r="D88" s="21">
        <v>879.18</v>
      </c>
      <c r="E88" s="21">
        <v>882.76</v>
      </c>
      <c r="F88" s="42">
        <v>38.354762239999999</v>
      </c>
      <c r="G88" s="3">
        <f t="shared" si="5"/>
        <v>-1.594715948290415E-3</v>
      </c>
      <c r="H88" s="3">
        <f>1-E88/MAX(E$2:E88)</f>
        <v>0.15845869320673422</v>
      </c>
      <c r="I88" s="21">
        <f t="shared" si="6"/>
        <v>1.4099999999999682</v>
      </c>
      <c r="J88" s="21">
        <f ca="1">IF(ROW()&gt;计算结果!B$18+1,ABS(E88-OFFSET(E88,-计算结果!B$18,0,1,1))/SUM(OFFSET(I88,0,0,-计算结果!B$18,1)),ABS(E88-OFFSET(E88,-ROW()+2,0,1,1))/SUM(OFFSET(I88,0,0,-ROW()+2,1)))</f>
        <v>0.63074968233799278</v>
      </c>
      <c r="K88" s="21">
        <f ca="1">(计算结果!B$19+计算结果!B$20*'000300'!J88)^计算结果!B$21</f>
        <v>1.9676747141041935</v>
      </c>
      <c r="L88" s="21">
        <f t="shared" ca="1" si="7"/>
        <v>866.69227290353615</v>
      </c>
      <c r="M88" s="31" t="str">
        <f ca="1">IF(ROW()&gt;计算结果!B$22+1,IF(L88&gt;OFFSET(L88,-计算结果!B$22,0,1,1),"买",IF(L88&lt;OFFSET(L88,-计算结果!B$22,0,1,1),"卖",M87)),IF(L88&gt;OFFSET(L88,-ROW()+1,0,1,1),"买",IF(L88&lt;OFFSET(L88,-ROW()+1,0,1,1),"卖",M87)))</f>
        <v>卖</v>
      </c>
      <c r="N88" s="4" t="str">
        <f t="shared" ca="1" si="8"/>
        <v/>
      </c>
      <c r="O88" s="3">
        <f ca="1">IF(M87="买",E88/E87-1,0)-IF(N88=1,计算结果!B$17,0)</f>
        <v>0</v>
      </c>
      <c r="P88" s="2">
        <f t="shared" ca="1" si="9"/>
        <v>0.94618528848201533</v>
      </c>
      <c r="Q88" s="3">
        <f ca="1">1-P88/MAX(P$2:P88)</f>
        <v>6.3128234396671479E-2</v>
      </c>
    </row>
    <row r="89" spans="1:17" x14ac:dyDescent="0.15">
      <c r="A89" s="1">
        <v>38495</v>
      </c>
      <c r="B89">
        <v>880.28</v>
      </c>
      <c r="C89">
        <v>880.28</v>
      </c>
      <c r="D89" s="21">
        <v>862.1</v>
      </c>
      <c r="E89" s="21">
        <v>863.34</v>
      </c>
      <c r="F89" s="42">
        <v>37.257909759999997</v>
      </c>
      <c r="G89" s="3">
        <f t="shared" si="5"/>
        <v>-2.199918437627435E-2</v>
      </c>
      <c r="H89" s="3">
        <f>1-E89/MAX(E$2:E89)</f>
        <v>0.17697191557513015</v>
      </c>
      <c r="I89" s="21">
        <f t="shared" si="6"/>
        <v>19.419999999999959</v>
      </c>
      <c r="J89" s="21">
        <f ca="1">IF(ROW()&gt;计算结果!B$18+1,ABS(E89-OFFSET(E89,-计算结果!B$18,0,1,1))/SUM(OFFSET(I89,0,0,-计算结果!B$18,1)),ABS(E89-OFFSET(E89,-ROW()+2,0,1,1))/SUM(OFFSET(I89,0,0,-ROW()+2,1)))</f>
        <v>0.6119642141807986</v>
      </c>
      <c r="K89" s="21">
        <f ca="1">(计算结果!B$19+计算结果!B$20*'000300'!J89)^计算结果!B$21</f>
        <v>1.9507677927627187</v>
      </c>
      <c r="L89" s="21">
        <f t="shared" ca="1" si="7"/>
        <v>860.15276689076677</v>
      </c>
      <c r="M89" s="31" t="str">
        <f ca="1">IF(ROW()&gt;计算结果!B$22+1,IF(L89&gt;OFFSET(L89,-计算结果!B$22,0,1,1),"买",IF(L89&lt;OFFSET(L89,-计算结果!B$22,0,1,1),"卖",M88)),IF(L89&gt;OFFSET(L89,-ROW()+1,0,1,1),"买",IF(L89&lt;OFFSET(L89,-ROW()+1,0,1,1),"卖",M88)))</f>
        <v>卖</v>
      </c>
      <c r="N89" s="4" t="str">
        <f t="shared" ca="1" si="8"/>
        <v/>
      </c>
      <c r="O89" s="3">
        <f ca="1">IF(M88="买",E89/E88-1,0)-IF(N89=1,计算结果!B$17,0)</f>
        <v>0</v>
      </c>
      <c r="P89" s="2">
        <f t="shared" ca="1" si="9"/>
        <v>0.94618528848201533</v>
      </c>
      <c r="Q89" s="3">
        <f ca="1">1-P89/MAX(P$2:P89)</f>
        <v>6.3128234396671479E-2</v>
      </c>
    </row>
    <row r="90" spans="1:17" x14ac:dyDescent="0.15">
      <c r="A90" s="1">
        <v>38496</v>
      </c>
      <c r="B90">
        <v>861.2</v>
      </c>
      <c r="C90">
        <v>871.77</v>
      </c>
      <c r="D90" s="21">
        <v>855.59</v>
      </c>
      <c r="E90" s="21">
        <v>868.46</v>
      </c>
      <c r="F90" s="42">
        <v>47.779717120000001</v>
      </c>
      <c r="G90" s="3">
        <f t="shared" si="5"/>
        <v>5.9304561354738272E-3</v>
      </c>
      <c r="H90" s="3">
        <f>1-E90/MAX(E$2:E90)</f>
        <v>0.17209098362218533</v>
      </c>
      <c r="I90" s="21">
        <f t="shared" si="6"/>
        <v>5.1200000000000045</v>
      </c>
      <c r="J90" s="21">
        <f ca="1">IF(ROW()&gt;计算结果!B$18+1,ABS(E90-OFFSET(E90,-计算结果!B$18,0,1,1))/SUM(OFFSET(I90,0,0,-计算结果!B$18,1)),ABS(E90-OFFSET(E90,-ROW()+2,0,1,1))/SUM(OFFSET(I90,0,0,-ROW()+2,1)))</f>
        <v>0.58633377135348386</v>
      </c>
      <c r="K90" s="21">
        <f ca="1">(计算结果!B$19+计算结果!B$20*'000300'!J90)^计算结果!B$21</f>
        <v>1.9277003942181354</v>
      </c>
      <c r="L90" s="21">
        <f t="shared" ca="1" si="7"/>
        <v>876.16662343029759</v>
      </c>
      <c r="M90" s="31" t="str">
        <f ca="1">IF(ROW()&gt;计算结果!B$22+1,IF(L90&gt;OFFSET(L90,-计算结果!B$22,0,1,1),"买",IF(L90&lt;OFFSET(L90,-计算结果!B$22,0,1,1),"卖",M89)),IF(L90&gt;OFFSET(L90,-ROW()+1,0,1,1),"买",IF(L90&lt;OFFSET(L90,-ROW()+1,0,1,1),"卖",M89)))</f>
        <v>卖</v>
      </c>
      <c r="N90" s="4" t="str">
        <f t="shared" ca="1" si="8"/>
        <v/>
      </c>
      <c r="O90" s="3">
        <f ca="1">IF(M89="买",E90/E89-1,0)-IF(N90=1,计算结果!B$17,0)</f>
        <v>0</v>
      </c>
      <c r="P90" s="2">
        <f t="shared" ca="1" si="9"/>
        <v>0.94618528848201533</v>
      </c>
      <c r="Q90" s="3">
        <f ca="1">1-P90/MAX(P$2:P90)</f>
        <v>6.3128234396671479E-2</v>
      </c>
    </row>
    <row r="91" spans="1:17" x14ac:dyDescent="0.15">
      <c r="A91" s="1">
        <v>38497</v>
      </c>
      <c r="B91">
        <v>867.66</v>
      </c>
      <c r="C91">
        <v>876.3</v>
      </c>
      <c r="D91" s="21">
        <v>861.66</v>
      </c>
      <c r="E91" s="21">
        <v>868.45</v>
      </c>
      <c r="F91" s="42">
        <v>37.42173184</v>
      </c>
      <c r="G91" s="3">
        <f t="shared" si="5"/>
        <v>-1.1514635101184112E-5</v>
      </c>
      <c r="H91" s="3">
        <f>1-E91/MAX(E$2:E91)</f>
        <v>0.17210051669240589</v>
      </c>
      <c r="I91" s="21">
        <f t="shared" si="6"/>
        <v>9.9999999999909051E-3</v>
      </c>
      <c r="J91" s="21">
        <f ca="1">IF(ROW()&gt;计算结果!B$18+1,ABS(E91-OFFSET(E91,-计算结果!B$18,0,1,1))/SUM(OFFSET(I91,0,0,-计算结果!B$18,1)),ABS(E91-OFFSET(E91,-ROW()+2,0,1,1))/SUM(OFFSET(I91,0,0,-ROW()+2,1)))</f>
        <v>0.514796547472258</v>
      </c>
      <c r="K91" s="21">
        <f ca="1">(计算结果!B$19+计算结果!B$20*'000300'!J91)^计算结果!B$21</f>
        <v>1.8633168927250321</v>
      </c>
      <c r="L91" s="21">
        <f t="shared" ca="1" si="7"/>
        <v>861.78810863782633</v>
      </c>
      <c r="M91" s="31" t="str">
        <f ca="1">IF(ROW()&gt;计算结果!B$22+1,IF(L91&gt;OFFSET(L91,-计算结果!B$22,0,1,1),"买",IF(L91&lt;OFFSET(L91,-计算结果!B$22,0,1,1),"卖",M90)),IF(L91&gt;OFFSET(L91,-ROW()+1,0,1,1),"买",IF(L91&lt;OFFSET(L91,-ROW()+1,0,1,1),"卖",M90)))</f>
        <v>卖</v>
      </c>
      <c r="N91" s="4" t="str">
        <f t="shared" ca="1" si="8"/>
        <v/>
      </c>
      <c r="O91" s="3">
        <f ca="1">IF(M90="买",E91/E90-1,0)-IF(N91=1,计算结果!B$17,0)</f>
        <v>0</v>
      </c>
      <c r="P91" s="2">
        <f t="shared" ca="1" si="9"/>
        <v>0.94618528848201533</v>
      </c>
      <c r="Q91" s="3">
        <f ca="1">1-P91/MAX(P$2:P91)</f>
        <v>6.3128234396671479E-2</v>
      </c>
    </row>
    <row r="92" spans="1:17" x14ac:dyDescent="0.15">
      <c r="A92" s="1">
        <v>38498</v>
      </c>
      <c r="B92">
        <v>867.76</v>
      </c>
      <c r="C92">
        <v>872.84</v>
      </c>
      <c r="D92" s="21">
        <v>854.96</v>
      </c>
      <c r="E92" s="21">
        <v>857.33</v>
      </c>
      <c r="F92" s="42">
        <v>34.700510719999997</v>
      </c>
      <c r="G92" s="3">
        <f t="shared" si="5"/>
        <v>-1.2804421670792765E-2</v>
      </c>
      <c r="H92" s="3">
        <f>1-E92/MAX(E$2:E92)</f>
        <v>0.1827012907777078</v>
      </c>
      <c r="I92" s="21">
        <f t="shared" si="6"/>
        <v>11.120000000000005</v>
      </c>
      <c r="J92" s="21">
        <f ca="1">IF(ROW()&gt;计算结果!B$18+1,ABS(E92-OFFSET(E92,-计算结果!B$18,0,1,1))/SUM(OFFSET(I92,0,0,-计算结果!B$18,1)),ABS(E92-OFFSET(E92,-ROW()+2,0,1,1))/SUM(OFFSET(I92,0,0,-ROW()+2,1)))</f>
        <v>0.47507086876771892</v>
      </c>
      <c r="K92" s="21">
        <f ca="1">(计算结果!B$19+计算结果!B$20*'000300'!J92)^计算结果!B$21</f>
        <v>1.8275637818909469</v>
      </c>
      <c r="L92" s="21">
        <f t="shared" ca="1" si="7"/>
        <v>853.64063075559989</v>
      </c>
      <c r="M92" s="31" t="str">
        <f ca="1">IF(ROW()&gt;计算结果!B$22+1,IF(L92&gt;OFFSET(L92,-计算结果!B$22,0,1,1),"买",IF(L92&lt;OFFSET(L92,-计算结果!B$22,0,1,1),"卖",M91)),IF(L92&gt;OFFSET(L92,-ROW()+1,0,1,1),"买",IF(L92&lt;OFFSET(L92,-ROW()+1,0,1,1),"卖",M91)))</f>
        <v>卖</v>
      </c>
      <c r="N92" s="4" t="str">
        <f t="shared" ca="1" si="8"/>
        <v/>
      </c>
      <c r="O92" s="3">
        <f ca="1">IF(M91="买",E92/E91-1,0)-IF(N92=1,计算结果!B$17,0)</f>
        <v>0</v>
      </c>
      <c r="P92" s="2">
        <f t="shared" ca="1" si="9"/>
        <v>0.94618528848201533</v>
      </c>
      <c r="Q92" s="3">
        <f ca="1">1-P92/MAX(P$2:P92)</f>
        <v>6.3128234396671479E-2</v>
      </c>
    </row>
    <row r="93" spans="1:17" x14ac:dyDescent="0.15">
      <c r="A93" s="1">
        <v>38499</v>
      </c>
      <c r="B93">
        <v>855.59</v>
      </c>
      <c r="C93">
        <v>864.96</v>
      </c>
      <c r="D93" s="21">
        <v>848.4</v>
      </c>
      <c r="E93" s="21">
        <v>849.51</v>
      </c>
      <c r="F93" s="42">
        <v>42.40678656</v>
      </c>
      <c r="G93" s="3">
        <f t="shared" si="5"/>
        <v>-9.1213418403649493E-3</v>
      </c>
      <c r="H93" s="3">
        <f>1-E93/MAX(E$2:E93)</f>
        <v>0.19015615169021338</v>
      </c>
      <c r="I93" s="21">
        <f t="shared" si="6"/>
        <v>7.82000000000005</v>
      </c>
      <c r="J93" s="21">
        <f ca="1">IF(ROW()&gt;计算结果!B$18+1,ABS(E93-OFFSET(E93,-计算结果!B$18,0,1,1))/SUM(OFFSET(I93,0,0,-计算结果!B$18,1)),ABS(E93-OFFSET(E93,-ROW()+2,0,1,1))/SUM(OFFSET(I93,0,0,-ROW()+2,1)))</f>
        <v>0.57560163462993807</v>
      </c>
      <c r="K93" s="21">
        <f ca="1">(计算结果!B$19+计算结果!B$20*'000300'!J93)^计算结果!B$21</f>
        <v>1.9180414711669442</v>
      </c>
      <c r="L93" s="21">
        <f t="shared" ca="1" si="7"/>
        <v>845.71790966428159</v>
      </c>
      <c r="M93" s="31" t="str">
        <f ca="1">IF(ROW()&gt;计算结果!B$22+1,IF(L93&gt;OFFSET(L93,-计算结果!B$22,0,1,1),"买",IF(L93&lt;OFFSET(L93,-计算结果!B$22,0,1,1),"卖",M92)),IF(L93&gt;OFFSET(L93,-ROW()+1,0,1,1),"买",IF(L93&lt;OFFSET(L93,-ROW()+1,0,1,1),"卖",M92)))</f>
        <v>卖</v>
      </c>
      <c r="N93" s="4" t="str">
        <f t="shared" ca="1" si="8"/>
        <v/>
      </c>
      <c r="O93" s="3">
        <f ca="1">IF(M92="买",E93/E92-1,0)-IF(N93=1,计算结果!B$17,0)</f>
        <v>0</v>
      </c>
      <c r="P93" s="2">
        <f t="shared" ca="1" si="9"/>
        <v>0.94618528848201533</v>
      </c>
      <c r="Q93" s="3">
        <f ca="1">1-P93/MAX(P$2:P93)</f>
        <v>6.3128234396671479E-2</v>
      </c>
    </row>
    <row r="94" spans="1:17" x14ac:dyDescent="0.15">
      <c r="A94" s="1">
        <v>38502</v>
      </c>
      <c r="B94">
        <v>847.63</v>
      </c>
      <c r="C94">
        <v>858.46</v>
      </c>
      <c r="D94" s="21">
        <v>842.1</v>
      </c>
      <c r="E94" s="21">
        <v>855.61</v>
      </c>
      <c r="F94" s="42">
        <v>37.121162239999997</v>
      </c>
      <c r="G94" s="3">
        <f t="shared" si="5"/>
        <v>7.1806099987050676E-3</v>
      </c>
      <c r="H94" s="3">
        <f>1-E94/MAX(E$2:E94)</f>
        <v>0.18434097885565026</v>
      </c>
      <c r="I94" s="21">
        <f t="shared" si="6"/>
        <v>6.1000000000000227</v>
      </c>
      <c r="J94" s="21">
        <f ca="1">IF(ROW()&gt;计算结果!B$18+1,ABS(E94-OFFSET(E94,-计算结果!B$18,0,1,1))/SUM(OFFSET(I94,0,0,-计算结果!B$18,1)),ABS(E94-OFFSET(E94,-ROW()+2,0,1,1))/SUM(OFFSET(I94,0,0,-ROW()+2,1)))</f>
        <v>0.32821368948247037</v>
      </c>
      <c r="K94" s="21">
        <f ca="1">(计算结果!B$19+计算结果!B$20*'000300'!J94)^计算结果!B$21</f>
        <v>1.6953923205342232</v>
      </c>
      <c r="L94" s="21">
        <f t="shared" ca="1" si="7"/>
        <v>862.48888365348932</v>
      </c>
      <c r="M94" s="31" t="str">
        <f ca="1">IF(ROW()&gt;计算结果!B$22+1,IF(L94&gt;OFFSET(L94,-计算结果!B$22,0,1,1),"买",IF(L94&lt;OFFSET(L94,-计算结果!B$22,0,1,1),"卖",M93)),IF(L94&gt;OFFSET(L94,-ROW()+1,0,1,1),"买",IF(L94&lt;OFFSET(L94,-ROW()+1,0,1,1),"卖",M93)))</f>
        <v>卖</v>
      </c>
      <c r="N94" s="4" t="str">
        <f t="shared" ca="1" si="8"/>
        <v/>
      </c>
      <c r="O94" s="3">
        <f ca="1">IF(M93="买",E94/E93-1,0)-IF(N94=1,计算结果!B$17,0)</f>
        <v>0</v>
      </c>
      <c r="P94" s="2">
        <f t="shared" ca="1" si="9"/>
        <v>0.94618528848201533</v>
      </c>
      <c r="Q94" s="3">
        <f ca="1">1-P94/MAX(P$2:P94)</f>
        <v>6.3128234396671479E-2</v>
      </c>
    </row>
    <row r="95" spans="1:17" x14ac:dyDescent="0.15">
      <c r="A95" s="1">
        <v>38503</v>
      </c>
      <c r="B95">
        <v>856.56</v>
      </c>
      <c r="C95">
        <v>863.2</v>
      </c>
      <c r="D95" s="21">
        <v>853.29</v>
      </c>
      <c r="E95" s="21">
        <v>855.95</v>
      </c>
      <c r="F95" s="42">
        <v>36.010065920000002</v>
      </c>
      <c r="G95" s="3">
        <f t="shared" si="5"/>
        <v>3.9737730975564212E-4</v>
      </c>
      <c r="H95" s="3">
        <f>1-E95/MAX(E$2:E95)</f>
        <v>0.18401685446814997</v>
      </c>
      <c r="I95" s="21">
        <f t="shared" si="6"/>
        <v>0.34000000000003183</v>
      </c>
      <c r="J95" s="21">
        <f ca="1">IF(ROW()&gt;计算结果!B$18+1,ABS(E95-OFFSET(E95,-计算结果!B$18,0,1,1))/SUM(OFFSET(I95,0,0,-计算结果!B$18,1)),ABS(E95-OFFSET(E95,-ROW()+2,0,1,1))/SUM(OFFSET(I95,0,0,-ROW()+2,1)))</f>
        <v>0.47197039777983374</v>
      </c>
      <c r="K95" s="21">
        <f ca="1">(计算结果!B$19+计算结果!B$20*'000300'!J95)^计算结果!B$21</f>
        <v>1.8247733580018504</v>
      </c>
      <c r="L95" s="21">
        <f t="shared" ca="1" si="7"/>
        <v>850.5569029715283</v>
      </c>
      <c r="M95" s="31" t="str">
        <f ca="1">IF(ROW()&gt;计算结果!B$22+1,IF(L95&gt;OFFSET(L95,-计算结果!B$22,0,1,1),"买",IF(L95&lt;OFFSET(L95,-计算结果!B$22,0,1,1),"卖",M94)),IF(L95&gt;OFFSET(L95,-ROW()+1,0,1,1),"买",IF(L95&lt;OFFSET(L95,-ROW()+1,0,1,1),"卖",M94)))</f>
        <v>卖</v>
      </c>
      <c r="N95" s="4" t="str">
        <f t="shared" ca="1" si="8"/>
        <v/>
      </c>
      <c r="O95" s="3">
        <f ca="1">IF(M94="买",E95/E94-1,0)-IF(N95=1,计算结果!B$17,0)</f>
        <v>0</v>
      </c>
      <c r="P95" s="2">
        <f t="shared" ca="1" si="9"/>
        <v>0.94618528848201533</v>
      </c>
      <c r="Q95" s="3">
        <f ca="1">1-P95/MAX(P$2:P95)</f>
        <v>6.3128234396671479E-2</v>
      </c>
    </row>
    <row r="96" spans="1:17" x14ac:dyDescent="0.15">
      <c r="A96" s="1">
        <v>38504</v>
      </c>
      <c r="B96">
        <v>855.21</v>
      </c>
      <c r="C96">
        <v>857.66</v>
      </c>
      <c r="D96" s="21">
        <v>836.04</v>
      </c>
      <c r="E96" s="21">
        <v>837.53</v>
      </c>
      <c r="F96" s="42">
        <v>42.740748799999999</v>
      </c>
      <c r="G96" s="3">
        <f t="shared" si="5"/>
        <v>-2.1519948595128291E-2</v>
      </c>
      <c r="H96" s="3">
        <f>1-E96/MAX(E$2:E96)</f>
        <v>0.20157676981448647</v>
      </c>
      <c r="I96" s="21">
        <f t="shared" si="6"/>
        <v>18.420000000000073</v>
      </c>
      <c r="J96" s="21">
        <f ca="1">IF(ROW()&gt;计算结果!B$18+1,ABS(E96-OFFSET(E96,-计算结果!B$18,0,1,1))/SUM(OFFSET(I96,0,0,-计算结果!B$18,1)),ABS(E96-OFFSET(E96,-ROW()+2,0,1,1))/SUM(OFFSET(I96,0,0,-ROW()+2,1)))</f>
        <v>0.64569489608369945</v>
      </c>
      <c r="K96" s="21">
        <f ca="1">(计算结果!B$19+计算结果!B$20*'000300'!J96)^计算结果!B$21</f>
        <v>1.9811254064753294</v>
      </c>
      <c r="L96" s="21">
        <f t="shared" ca="1" si="7"/>
        <v>824.74897452694461</v>
      </c>
      <c r="M96" s="31" t="str">
        <f ca="1">IF(ROW()&gt;计算结果!B$22+1,IF(L96&gt;OFFSET(L96,-计算结果!B$22,0,1,1),"买",IF(L96&lt;OFFSET(L96,-计算结果!B$22,0,1,1),"卖",M95)),IF(L96&gt;OFFSET(L96,-ROW()+1,0,1,1),"买",IF(L96&lt;OFFSET(L96,-ROW()+1,0,1,1),"卖",M95)))</f>
        <v>卖</v>
      </c>
      <c r="N96" s="4" t="str">
        <f t="shared" ca="1" si="8"/>
        <v/>
      </c>
      <c r="O96" s="3">
        <f ca="1">IF(M95="买",E96/E95-1,0)-IF(N96=1,计算结果!B$17,0)</f>
        <v>0</v>
      </c>
      <c r="P96" s="2">
        <f t="shared" ca="1" si="9"/>
        <v>0.94618528848201533</v>
      </c>
      <c r="Q96" s="3">
        <f ca="1">1-P96/MAX(P$2:P96)</f>
        <v>6.3128234396671479E-2</v>
      </c>
    </row>
    <row r="97" spans="1:17" x14ac:dyDescent="0.15">
      <c r="A97" s="1">
        <v>38505</v>
      </c>
      <c r="B97">
        <v>835.47</v>
      </c>
      <c r="C97">
        <v>835.49</v>
      </c>
      <c r="D97" s="21">
        <v>812.99</v>
      </c>
      <c r="E97" s="21">
        <v>818.38</v>
      </c>
      <c r="F97" s="42">
        <v>52.20786176</v>
      </c>
      <c r="G97" s="3">
        <f t="shared" si="5"/>
        <v>-2.2864852602294872E-2</v>
      </c>
      <c r="H97" s="3">
        <f>1-E97/MAX(E$2:E97)</f>
        <v>0.21983259928692633</v>
      </c>
      <c r="I97" s="21">
        <f t="shared" si="6"/>
        <v>19.149999999999977</v>
      </c>
      <c r="J97" s="21">
        <f ca="1">IF(ROW()&gt;计算结果!B$18+1,ABS(E97-OFFSET(E97,-计算结果!B$18,0,1,1))/SUM(OFFSET(I97,0,0,-计算结果!B$18,1)),ABS(E97-OFFSET(E97,-ROW()+2,0,1,1))/SUM(OFFSET(I97,0,0,-ROW()+2,1)))</f>
        <v>0.73996175908221684</v>
      </c>
      <c r="K97" s="21">
        <f ca="1">(计算结果!B$19+计算结果!B$20*'000300'!J97)^计算结果!B$21</f>
        <v>2.0659655831739951</v>
      </c>
      <c r="L97" s="21">
        <f t="shared" ca="1" si="7"/>
        <v>811.59089235416513</v>
      </c>
      <c r="M97" s="31" t="str">
        <f ca="1">IF(ROW()&gt;计算结果!B$22+1,IF(L97&gt;OFFSET(L97,-计算结果!B$22,0,1,1),"买",IF(L97&lt;OFFSET(L97,-计算结果!B$22,0,1,1),"卖",M96)),IF(L97&gt;OFFSET(L97,-ROW()+1,0,1,1),"买",IF(L97&lt;OFFSET(L97,-ROW()+1,0,1,1),"卖",M96)))</f>
        <v>卖</v>
      </c>
      <c r="N97" s="4" t="str">
        <f t="shared" ca="1" si="8"/>
        <v/>
      </c>
      <c r="O97" s="3">
        <f ca="1">IF(M96="买",E97/E96-1,0)-IF(N97=1,计算结果!B$17,0)</f>
        <v>0</v>
      </c>
      <c r="P97" s="2">
        <f t="shared" ca="1" si="9"/>
        <v>0.94618528848201533</v>
      </c>
      <c r="Q97" s="3">
        <f ca="1">1-P97/MAX(P$2:P97)</f>
        <v>6.3128234396671479E-2</v>
      </c>
    </row>
    <row r="98" spans="1:17" x14ac:dyDescent="0.15">
      <c r="A98" s="1">
        <v>38506</v>
      </c>
      <c r="B98">
        <v>816.55</v>
      </c>
      <c r="C98">
        <v>823.86</v>
      </c>
      <c r="D98" s="21">
        <v>807.97</v>
      </c>
      <c r="E98" s="21">
        <v>818.03</v>
      </c>
      <c r="F98" s="42">
        <v>41.647544320000002</v>
      </c>
      <c r="G98" s="3">
        <f t="shared" si="5"/>
        <v>-4.2767418558620207E-4</v>
      </c>
      <c r="H98" s="3">
        <f>1-E98/MAX(E$2:E98)</f>
        <v>0.22016625674464718</v>
      </c>
      <c r="I98" s="21">
        <f t="shared" si="6"/>
        <v>0.35000000000002274</v>
      </c>
      <c r="J98" s="21">
        <f ca="1">IF(ROW()&gt;计算结果!B$18+1,ABS(E98-OFFSET(E98,-计算结果!B$18,0,1,1))/SUM(OFFSET(I98,0,0,-计算结果!B$18,1)),ABS(E98-OFFSET(E98,-ROW()+2,0,1,1))/SUM(OFFSET(I98,0,0,-ROW()+2,1)))</f>
        <v>0.73682413204325459</v>
      </c>
      <c r="K98" s="21">
        <f ca="1">(计算结果!B$19+计算结果!B$20*'000300'!J98)^计算结果!B$21</f>
        <v>2.0631417188389292</v>
      </c>
      <c r="L98" s="21">
        <f t="shared" ca="1" si="7"/>
        <v>824.87568397038171</v>
      </c>
      <c r="M98" s="31" t="str">
        <f ca="1">IF(ROW()&gt;计算结果!B$22+1,IF(L98&gt;OFFSET(L98,-计算结果!B$22,0,1,1),"买",IF(L98&lt;OFFSET(L98,-计算结果!B$22,0,1,1),"卖",M97)),IF(L98&gt;OFFSET(L98,-ROW()+1,0,1,1),"买",IF(L98&lt;OFFSET(L98,-ROW()+1,0,1,1),"卖",M97)))</f>
        <v>卖</v>
      </c>
      <c r="N98" s="4" t="str">
        <f t="shared" ca="1" si="8"/>
        <v/>
      </c>
      <c r="O98" s="3">
        <f ca="1">IF(M97="买",E98/E97-1,0)-IF(N98=1,计算结果!B$17,0)</f>
        <v>0</v>
      </c>
      <c r="P98" s="2">
        <f t="shared" ca="1" si="9"/>
        <v>0.94618528848201533</v>
      </c>
      <c r="Q98" s="3">
        <f ca="1">1-P98/MAX(P$2:P98)</f>
        <v>6.3128234396671479E-2</v>
      </c>
    </row>
    <row r="99" spans="1:17" x14ac:dyDescent="0.15">
      <c r="A99" s="1">
        <v>38509</v>
      </c>
      <c r="B99">
        <v>816.73</v>
      </c>
      <c r="C99">
        <v>839.15</v>
      </c>
      <c r="D99" s="21">
        <v>807.78</v>
      </c>
      <c r="E99" s="21">
        <v>839</v>
      </c>
      <c r="F99" s="42">
        <v>46.85006336</v>
      </c>
      <c r="G99" s="3">
        <f t="shared" si="5"/>
        <v>2.5634756671515824E-2</v>
      </c>
      <c r="H99" s="3">
        <f>1-E99/MAX(E$2:E99)</f>
        <v>0.20017540849205895</v>
      </c>
      <c r="I99" s="21">
        <f t="shared" si="6"/>
        <v>20.970000000000027</v>
      </c>
      <c r="J99" s="21">
        <f ca="1">IF(ROW()&gt;计算结果!B$18+1,ABS(E99-OFFSET(E99,-计算结果!B$18,0,1,1))/SUM(OFFSET(I99,0,0,-计算结果!B$18,1)),ABS(E99-OFFSET(E99,-ROW()+2,0,1,1))/SUM(OFFSET(I99,0,0,-ROW()+2,1)))</f>
        <v>0.27225950782997738</v>
      </c>
      <c r="K99" s="21">
        <f ca="1">(计算结果!B$19+计算结果!B$20*'000300'!J99)^计算结果!B$21</f>
        <v>1.6450335570469796</v>
      </c>
      <c r="L99" s="21">
        <f t="shared" ca="1" si="7"/>
        <v>848.11065780944045</v>
      </c>
      <c r="M99" s="31" t="str">
        <f ca="1">IF(ROW()&gt;计算结果!B$22+1,IF(L99&gt;OFFSET(L99,-计算结果!B$22,0,1,1),"买",IF(L99&lt;OFFSET(L99,-计算结果!B$22,0,1,1),"卖",M98)),IF(L99&gt;OFFSET(L99,-ROW()+1,0,1,1),"买",IF(L99&lt;OFFSET(L99,-ROW()+1,0,1,1),"卖",M98)))</f>
        <v>卖</v>
      </c>
      <c r="N99" s="4" t="str">
        <f t="shared" ca="1" si="8"/>
        <v/>
      </c>
      <c r="O99" s="3">
        <f ca="1">IF(M98="买",E99/E98-1,0)-IF(N99=1,计算结果!B$17,0)</f>
        <v>0</v>
      </c>
      <c r="P99" s="2">
        <f t="shared" ca="1" si="9"/>
        <v>0.94618528848201533</v>
      </c>
      <c r="Q99" s="3">
        <f ca="1">1-P99/MAX(P$2:P99)</f>
        <v>6.3128234396671479E-2</v>
      </c>
    </row>
    <row r="100" spans="1:17" x14ac:dyDescent="0.15">
      <c r="A100" s="1">
        <v>38510</v>
      </c>
      <c r="B100">
        <v>841.58</v>
      </c>
      <c r="C100">
        <v>858.09</v>
      </c>
      <c r="D100" s="21">
        <v>835.18</v>
      </c>
      <c r="E100" s="21">
        <v>837.28</v>
      </c>
      <c r="F100" s="42">
        <v>72.485775360000005</v>
      </c>
      <c r="G100" s="3">
        <f t="shared" si="5"/>
        <v>-2.0500595947556821E-3</v>
      </c>
      <c r="H100" s="3">
        <f>1-E100/MAX(E$2:E100)</f>
        <v>0.20181509657000141</v>
      </c>
      <c r="I100" s="21">
        <f t="shared" si="6"/>
        <v>1.7200000000000273</v>
      </c>
      <c r="J100" s="21">
        <f ca="1">IF(ROW()&gt;计算结果!B$18+1,ABS(E100-OFFSET(E100,-计算结果!B$18,0,1,1))/SUM(OFFSET(I100,0,0,-计算结果!B$18,1)),ABS(E100-OFFSET(E100,-ROW()+2,0,1,1))/SUM(OFFSET(I100,0,0,-ROW()+2,1)))</f>
        <v>0.36255813953488353</v>
      </c>
      <c r="K100" s="21">
        <f ca="1">(计算结果!B$19+计算结果!B$20*'000300'!J100)^计算结果!B$21</f>
        <v>1.7263023255813952</v>
      </c>
      <c r="L100" s="21">
        <f t="shared" ca="1" si="7"/>
        <v>829.41366804542713</v>
      </c>
      <c r="M100" s="31" t="str">
        <f ca="1">IF(ROW()&gt;计算结果!B$22+1,IF(L100&gt;OFFSET(L100,-计算结果!B$22,0,1,1),"买",IF(L100&lt;OFFSET(L100,-计算结果!B$22,0,1,1),"卖",M99)),IF(L100&gt;OFFSET(L100,-ROW()+1,0,1,1),"买",IF(L100&lt;OFFSET(L100,-ROW()+1,0,1,1),"卖",M99)))</f>
        <v>卖</v>
      </c>
      <c r="N100" s="4" t="str">
        <f t="shared" ca="1" si="8"/>
        <v/>
      </c>
      <c r="O100" s="3">
        <f ca="1">IF(M99="买",E100/E99-1,0)-IF(N100=1,计算结果!B$17,0)</f>
        <v>0</v>
      </c>
      <c r="P100" s="2">
        <f t="shared" ca="1" si="9"/>
        <v>0.94618528848201533</v>
      </c>
      <c r="Q100" s="3">
        <f ca="1">1-P100/MAX(P$2:P100)</f>
        <v>6.3128234396671479E-2</v>
      </c>
    </row>
    <row r="101" spans="1:17" x14ac:dyDescent="0.15">
      <c r="A101" s="1">
        <v>38511</v>
      </c>
      <c r="B101">
        <v>848.54</v>
      </c>
      <c r="C101">
        <v>908.83</v>
      </c>
      <c r="D101" s="21">
        <v>844.47</v>
      </c>
      <c r="E101" s="21">
        <v>905.77</v>
      </c>
      <c r="F101" s="42">
        <v>174.14543359999999</v>
      </c>
      <c r="G101" s="3">
        <f t="shared" si="5"/>
        <v>8.1800592394420057E-2</v>
      </c>
      <c r="H101" s="3">
        <f>1-E101/MAX(E$2:E101)</f>
        <v>0.13652309862914458</v>
      </c>
      <c r="I101" s="21">
        <f t="shared" si="6"/>
        <v>68.490000000000009</v>
      </c>
      <c r="J101" s="21">
        <f ca="1">IF(ROW()&gt;计算结果!B$18+1,ABS(E101-OFFSET(E101,-计算结果!B$18,0,1,1))/SUM(OFFSET(I101,0,0,-计算结果!B$18,1)),ABS(E101-OFFSET(E101,-ROW()+2,0,1,1))/SUM(OFFSET(I101,0,0,-ROW()+2,1)))</f>
        <v>0.24158467115484125</v>
      </c>
      <c r="K101" s="21">
        <f ca="1">(计算结果!B$19+计算结果!B$20*'000300'!J101)^计算结果!B$21</f>
        <v>1.617426204039357</v>
      </c>
      <c r="L101" s="21">
        <f t="shared" ca="1" si="7"/>
        <v>952.91440019308095</v>
      </c>
      <c r="M101" s="31" t="str">
        <f ca="1">IF(ROW()&gt;计算结果!B$22+1,IF(L101&gt;OFFSET(L101,-计算结果!B$22,0,1,1),"买",IF(L101&lt;OFFSET(L101,-计算结果!B$22,0,1,1),"卖",M100)),IF(L101&gt;OFFSET(L101,-ROW()+1,0,1,1),"买",IF(L101&lt;OFFSET(L101,-ROW()+1,0,1,1),"卖",M100)))</f>
        <v>买</v>
      </c>
      <c r="N101" s="4">
        <f t="shared" ca="1" si="8"/>
        <v>1</v>
      </c>
      <c r="O101" s="3">
        <f ca="1">IF(M100="买",E101/E100-1,0)-IF(N101=1,计算结果!B$17,0)</f>
        <v>0</v>
      </c>
      <c r="P101" s="2">
        <f t="shared" ca="1" si="9"/>
        <v>0.94618528848201533</v>
      </c>
      <c r="Q101" s="3">
        <f ca="1">1-P101/MAX(P$2:P101)</f>
        <v>6.3128234396671479E-2</v>
      </c>
    </row>
    <row r="102" spans="1:17" x14ac:dyDescent="0.15">
      <c r="A102" s="1">
        <v>38512</v>
      </c>
      <c r="B102">
        <v>907.57</v>
      </c>
      <c r="C102">
        <v>925.36</v>
      </c>
      <c r="D102" s="21">
        <v>895.04</v>
      </c>
      <c r="E102" s="21">
        <v>912.6</v>
      </c>
      <c r="F102" s="42">
        <v>177.82386688</v>
      </c>
      <c r="G102" s="3">
        <f t="shared" si="5"/>
        <v>7.5405456131247828E-3</v>
      </c>
      <c r="H102" s="3">
        <f>1-E102/MAX(E$2:E102)</f>
        <v>0.13001201166847798</v>
      </c>
      <c r="I102" s="21">
        <f t="shared" si="6"/>
        <v>6.8300000000000409</v>
      </c>
      <c r="J102" s="21">
        <f ca="1">IF(ROW()&gt;计算结果!B$18+1,ABS(E102-OFFSET(E102,-计算结果!B$18,0,1,1))/SUM(OFFSET(I102,0,0,-计算结果!B$18,1)),ABS(E102-OFFSET(E102,-ROW()+2,0,1,1))/SUM(OFFSET(I102,0,0,-ROW()+2,1)))</f>
        <v>0.36800053265863159</v>
      </c>
      <c r="K102" s="21">
        <f ca="1">(计算结果!B$19+计算结果!B$20*'000300'!J102)^计算结果!B$21</f>
        <v>1.7312004793927684</v>
      </c>
      <c r="L102" s="21">
        <f t="shared" ca="1" si="7"/>
        <v>883.12209125238735</v>
      </c>
      <c r="M102" s="31" t="str">
        <f ca="1">IF(ROW()&gt;计算结果!B$22+1,IF(L102&gt;OFFSET(L102,-计算结果!B$22,0,1,1),"买",IF(L102&lt;OFFSET(L102,-计算结果!B$22,0,1,1),"卖",M101)),IF(L102&gt;OFFSET(L102,-ROW()+1,0,1,1),"买",IF(L102&lt;OFFSET(L102,-ROW()+1,0,1,1),"卖",M101)))</f>
        <v>买</v>
      </c>
      <c r="N102" s="4" t="str">
        <f t="shared" ca="1" si="8"/>
        <v/>
      </c>
      <c r="O102" s="3">
        <f ca="1">IF(M101="买",E102/E101-1,0)-IF(N102=1,计算结果!B$17,0)</f>
        <v>7.5405456131247828E-3</v>
      </c>
      <c r="P102" s="2">
        <f t="shared" ca="1" si="9"/>
        <v>0.95332004180828156</v>
      </c>
      <c r="Q102" s="3">
        <f ca="1">1-P102/MAX(P$2:P102)</f>
        <v>5.606371011449085E-2</v>
      </c>
    </row>
    <row r="103" spans="1:17" x14ac:dyDescent="0.15">
      <c r="A103" s="1">
        <v>38513</v>
      </c>
      <c r="B103">
        <v>911.94</v>
      </c>
      <c r="C103">
        <v>911.94</v>
      </c>
      <c r="D103" s="21">
        <v>889.1</v>
      </c>
      <c r="E103" s="21">
        <v>894.56</v>
      </c>
      <c r="F103" s="42">
        <v>120.06754304</v>
      </c>
      <c r="G103" s="3">
        <f t="shared" si="5"/>
        <v>-1.9767696690773717E-2</v>
      </c>
      <c r="H103" s="3">
        <f>1-E103/MAX(E$2:E103)</f>
        <v>0.14720967034643184</v>
      </c>
      <c r="I103" s="21">
        <f t="shared" si="6"/>
        <v>18.040000000000077</v>
      </c>
      <c r="J103" s="21">
        <f ca="1">IF(ROW()&gt;计算结果!B$18+1,ABS(E103-OFFSET(E103,-计算结果!B$18,0,1,1))/SUM(OFFSET(I103,0,0,-计算结果!B$18,1)),ABS(E103-OFFSET(E103,-ROW()+2,0,1,1))/SUM(OFFSET(I103,0,0,-ROW()+2,1)))</f>
        <v>0.28084284022193046</v>
      </c>
      <c r="K103" s="21">
        <f ca="1">(计算结果!B$19+计算结果!B$20*'000300'!J103)^计算结果!B$21</f>
        <v>1.6527585561997373</v>
      </c>
      <c r="L103" s="21">
        <f t="shared" ca="1" si="7"/>
        <v>902.02619280003591</v>
      </c>
      <c r="M103" s="31" t="str">
        <f ca="1">IF(ROW()&gt;计算结果!B$22+1,IF(L103&gt;OFFSET(L103,-计算结果!B$22,0,1,1),"买",IF(L103&lt;OFFSET(L103,-计算结果!B$22,0,1,1),"卖",M102)),IF(L103&gt;OFFSET(L103,-ROW()+1,0,1,1),"买",IF(L103&lt;OFFSET(L103,-ROW()+1,0,1,1),"卖",M102)))</f>
        <v>买</v>
      </c>
      <c r="N103" s="4" t="str">
        <f t="shared" ca="1" si="8"/>
        <v/>
      </c>
      <c r="O103" s="3">
        <f ca="1">IF(M102="买",E103/E102-1,0)-IF(N103=1,计算结果!B$17,0)</f>
        <v>-1.9767696690773717E-2</v>
      </c>
      <c r="P103" s="2">
        <f t="shared" ca="1" si="9"/>
        <v>0.93447510037257975</v>
      </c>
      <c r="Q103" s="3">
        <f ca="1">1-P103/MAX(P$2:P103)</f>
        <v>7.47231563883618E-2</v>
      </c>
    </row>
    <row r="104" spans="1:17" x14ac:dyDescent="0.15">
      <c r="A104" s="1">
        <v>38516</v>
      </c>
      <c r="B104">
        <v>895</v>
      </c>
      <c r="C104">
        <v>900.18</v>
      </c>
      <c r="D104" s="21">
        <v>877.69</v>
      </c>
      <c r="E104" s="21">
        <v>892.96</v>
      </c>
      <c r="F104" s="42">
        <v>79.440604160000007</v>
      </c>
      <c r="G104" s="3">
        <f t="shared" si="5"/>
        <v>-1.7885888034340214E-3</v>
      </c>
      <c r="H104" s="3">
        <f>1-E104/MAX(E$2:E104)</f>
        <v>0.14873496158172694</v>
      </c>
      <c r="I104" s="21">
        <f t="shared" si="6"/>
        <v>1.5999999999999091</v>
      </c>
      <c r="J104" s="21">
        <f ca="1">IF(ROW()&gt;计算结果!B$18+1,ABS(E104-OFFSET(E104,-计算结果!B$18,0,1,1))/SUM(OFFSET(I104,0,0,-计算结果!B$18,1)),ABS(E104-OFFSET(E104,-ROW()+2,0,1,1))/SUM(OFFSET(I104,0,0,-ROW()+2,1)))</f>
        <v>0.23956128535693655</v>
      </c>
      <c r="K104" s="21">
        <f ca="1">(计算结果!B$19+计算结果!B$20*'000300'!J104)^计算结果!B$21</f>
        <v>1.6156051568212428</v>
      </c>
      <c r="L104" s="21">
        <f t="shared" ca="1" si="7"/>
        <v>887.37880495956233</v>
      </c>
      <c r="M104" s="31" t="str">
        <f ca="1">IF(ROW()&gt;计算结果!B$22+1,IF(L104&gt;OFFSET(L104,-计算结果!B$22,0,1,1),"买",IF(L104&lt;OFFSET(L104,-计算结果!B$22,0,1,1),"卖",M103)),IF(L104&gt;OFFSET(L104,-ROW()+1,0,1,1),"买",IF(L104&lt;OFFSET(L104,-ROW()+1,0,1,1),"卖",M103)))</f>
        <v>买</v>
      </c>
      <c r="N104" s="4" t="str">
        <f t="shared" ca="1" si="8"/>
        <v/>
      </c>
      <c r="O104" s="3">
        <f ca="1">IF(M103="买",E104/E103-1,0)-IF(N104=1,计算结果!B$17,0)</f>
        <v>-1.7885888034340214E-3</v>
      </c>
      <c r="P104" s="2">
        <f t="shared" ca="1" si="9"/>
        <v>0.93280370867096551</v>
      </c>
      <c r="Q104" s="3">
        <f ca="1">1-P104/MAX(P$2:P104)</f>
        <v>7.6378096190922284E-2</v>
      </c>
    </row>
    <row r="105" spans="1:17" x14ac:dyDescent="0.15">
      <c r="A105" s="1">
        <v>38517</v>
      </c>
      <c r="B105">
        <v>895.39</v>
      </c>
      <c r="C105">
        <v>905.41</v>
      </c>
      <c r="D105" s="21">
        <v>882.86</v>
      </c>
      <c r="E105" s="21">
        <v>883.54</v>
      </c>
      <c r="F105" s="42">
        <v>76.920704000000001</v>
      </c>
      <c r="G105" s="3">
        <f t="shared" si="5"/>
        <v>-1.0549184733918748E-2</v>
      </c>
      <c r="H105" s="3">
        <f>1-E105/MAX(E$2:E105)</f>
        <v>0.15771511372952773</v>
      </c>
      <c r="I105" s="21">
        <f t="shared" si="6"/>
        <v>9.4200000000000728</v>
      </c>
      <c r="J105" s="21">
        <f ca="1">IF(ROW()&gt;计算结果!B$18+1,ABS(E105-OFFSET(E105,-计算结果!B$18,0,1,1))/SUM(OFFSET(I105,0,0,-计算结果!B$18,1)),ABS(E105-OFFSET(E105,-ROW()+2,0,1,1))/SUM(OFFSET(I105,0,0,-ROW()+2,1)))</f>
        <v>0.1672222558942959</v>
      </c>
      <c r="K105" s="21">
        <f ca="1">(计算结果!B$19+计算结果!B$20*'000300'!J105)^计算结果!B$21</f>
        <v>1.5505000303048662</v>
      </c>
      <c r="L105" s="21">
        <f t="shared" ca="1" si="7"/>
        <v>881.42673775342632</v>
      </c>
      <c r="M105" s="31" t="str">
        <f ca="1">IF(ROW()&gt;计算结果!B$22+1,IF(L105&gt;OFFSET(L105,-计算结果!B$22,0,1,1),"买",IF(L105&lt;OFFSET(L105,-计算结果!B$22,0,1,1),"卖",M104)),IF(L105&gt;OFFSET(L105,-ROW()+1,0,1,1),"买",IF(L105&lt;OFFSET(L105,-ROW()+1,0,1,1),"卖",M104)))</f>
        <v>卖</v>
      </c>
      <c r="N105" s="4">
        <f t="shared" ca="1" si="8"/>
        <v>1</v>
      </c>
      <c r="O105" s="3">
        <f ca="1">IF(M104="买",E105/E104-1,0)-IF(N105=1,计算结果!B$17,0)</f>
        <v>-1.0549184733918748E-2</v>
      </c>
      <c r="P105" s="2">
        <f t="shared" ca="1" si="9"/>
        <v>0.92296339002771099</v>
      </c>
      <c r="Q105" s="3">
        <f ca="1">1-P105/MAX(P$2:P105)</f>
        <v>8.6121554278497991E-2</v>
      </c>
    </row>
    <row r="106" spans="1:17" x14ac:dyDescent="0.15">
      <c r="A106" s="1">
        <v>38518</v>
      </c>
      <c r="B106">
        <v>881.21</v>
      </c>
      <c r="C106">
        <v>881.25</v>
      </c>
      <c r="D106" s="21">
        <v>865.14</v>
      </c>
      <c r="E106" s="21">
        <v>866.83</v>
      </c>
      <c r="F106" s="42">
        <v>62.72310272</v>
      </c>
      <c r="G106" s="3">
        <f t="shared" si="5"/>
        <v>-1.8912556307580819E-2</v>
      </c>
      <c r="H106" s="3">
        <f>1-E106/MAX(E$2:E106)</f>
        <v>0.17364487406814233</v>
      </c>
      <c r="I106" s="21">
        <f t="shared" si="6"/>
        <v>16.709999999999923</v>
      </c>
      <c r="J106" s="21">
        <f ca="1">IF(ROW()&gt;计算结果!B$18+1,ABS(E106-OFFSET(E106,-计算结果!B$18,0,1,1))/SUM(OFFSET(I106,0,0,-计算结果!B$18,1)),ABS(E106-OFFSET(E106,-ROW()+2,0,1,1))/SUM(OFFSET(I106,0,0,-ROW()+2,1)))</f>
        <v>0.17944634982851576</v>
      </c>
      <c r="K106" s="21">
        <f ca="1">(计算结果!B$19+计算结果!B$20*'000300'!J106)^计算结果!B$21</f>
        <v>1.561501714845664</v>
      </c>
      <c r="L106" s="21">
        <f t="shared" ca="1" si="7"/>
        <v>858.63390672029868</v>
      </c>
      <c r="M106" s="31" t="str">
        <f ca="1">IF(ROW()&gt;计算结果!B$22+1,IF(L106&gt;OFFSET(L106,-计算结果!B$22,0,1,1),"买",IF(L106&lt;OFFSET(L106,-计算结果!B$22,0,1,1),"卖",M105)),IF(L106&gt;OFFSET(L106,-ROW()+1,0,1,1),"买",IF(L106&lt;OFFSET(L106,-ROW()+1,0,1,1),"卖",M105)))</f>
        <v>卖</v>
      </c>
      <c r="N106" s="4" t="str">
        <f t="shared" ca="1" si="8"/>
        <v/>
      </c>
      <c r="O106" s="3">
        <f ca="1">IF(M105="买",E106/E105-1,0)-IF(N106=1,计算结果!B$17,0)</f>
        <v>0</v>
      </c>
      <c r="P106" s="2">
        <f t="shared" ca="1" si="9"/>
        <v>0.92296339002771099</v>
      </c>
      <c r="Q106" s="3">
        <f ca="1">1-P106/MAX(P$2:P106)</f>
        <v>8.6121554278497991E-2</v>
      </c>
    </row>
    <row r="107" spans="1:17" x14ac:dyDescent="0.15">
      <c r="A107" s="1">
        <v>38519</v>
      </c>
      <c r="B107">
        <v>866.66</v>
      </c>
      <c r="C107">
        <v>879.49</v>
      </c>
      <c r="D107" s="21">
        <v>861.83</v>
      </c>
      <c r="E107" s="21">
        <v>879.24</v>
      </c>
      <c r="F107" s="42">
        <v>61.1526912</v>
      </c>
      <c r="G107" s="3">
        <f t="shared" si="5"/>
        <v>1.4316532653461334E-2</v>
      </c>
      <c r="H107" s="3">
        <f>1-E107/MAX(E$2:E107)</f>
        <v>0.16181433392438371</v>
      </c>
      <c r="I107" s="21">
        <f t="shared" si="6"/>
        <v>12.409999999999968</v>
      </c>
      <c r="J107" s="21">
        <f ca="1">IF(ROW()&gt;计算结果!B$18+1,ABS(E107-OFFSET(E107,-计算结果!B$18,0,1,1))/SUM(OFFSET(I107,0,0,-计算结果!B$18,1)),ABS(E107-OFFSET(E107,-ROW()+2,0,1,1))/SUM(OFFSET(I107,0,0,-ROW()+2,1)))</f>
        <v>0.38878241982879763</v>
      </c>
      <c r="K107" s="21">
        <f ca="1">(计算结果!B$19+计算结果!B$20*'000300'!J107)^计算结果!B$21</f>
        <v>1.7499041778459179</v>
      </c>
      <c r="L107" s="21">
        <f t="shared" ca="1" si="7"/>
        <v>894.69259543953081</v>
      </c>
      <c r="M107" s="31" t="str">
        <f ca="1">IF(ROW()&gt;计算结果!B$22+1,IF(L107&gt;OFFSET(L107,-计算结果!B$22,0,1,1),"买",IF(L107&lt;OFFSET(L107,-计算结果!B$22,0,1,1),"卖",M106)),IF(L107&gt;OFFSET(L107,-ROW()+1,0,1,1),"买",IF(L107&lt;OFFSET(L107,-ROW()+1,0,1,1),"卖",M106)))</f>
        <v>卖</v>
      </c>
      <c r="N107" s="4" t="str">
        <f t="shared" ca="1" si="8"/>
        <v/>
      </c>
      <c r="O107" s="3">
        <f ca="1">IF(M106="买",E107/E106-1,0)-IF(N107=1,计算结果!B$17,0)</f>
        <v>0</v>
      </c>
      <c r="P107" s="2">
        <f t="shared" ca="1" si="9"/>
        <v>0.92296339002771099</v>
      </c>
      <c r="Q107" s="3">
        <f ca="1">1-P107/MAX(P$2:P107)</f>
        <v>8.6121554278497991E-2</v>
      </c>
    </row>
    <row r="108" spans="1:17" x14ac:dyDescent="0.15">
      <c r="A108" s="1">
        <v>38520</v>
      </c>
      <c r="B108">
        <v>883.6</v>
      </c>
      <c r="C108">
        <v>888.08</v>
      </c>
      <c r="D108" s="21">
        <v>876.04</v>
      </c>
      <c r="E108" s="21">
        <v>880.34</v>
      </c>
      <c r="F108" s="42">
        <v>82.85455872</v>
      </c>
      <c r="G108" s="3">
        <f t="shared" si="5"/>
        <v>1.2510804785952345E-3</v>
      </c>
      <c r="H108" s="3">
        <f>1-E108/MAX(E$2:E108)</f>
        <v>0.16076569620011816</v>
      </c>
      <c r="I108" s="21">
        <f t="shared" si="6"/>
        <v>1.1000000000000227</v>
      </c>
      <c r="J108" s="21">
        <f ca="1">IF(ROW()&gt;计算结果!B$18+1,ABS(E108-OFFSET(E108,-计算结果!B$18,0,1,1))/SUM(OFFSET(I108,0,0,-计算结果!B$18,1)),ABS(E108-OFFSET(E108,-ROW()+2,0,1,1))/SUM(OFFSET(I108,0,0,-ROW()+2,1)))</f>
        <v>0.39614724394430689</v>
      </c>
      <c r="K108" s="21">
        <f ca="1">(计算结果!B$19+计算结果!B$20*'000300'!J108)^计算结果!B$21</f>
        <v>1.756532519549876</v>
      </c>
      <c r="L108" s="21">
        <f t="shared" ca="1" si="7"/>
        <v>869.48179481005172</v>
      </c>
      <c r="M108" s="31" t="str">
        <f ca="1">IF(ROW()&gt;计算结果!B$22+1,IF(L108&gt;OFFSET(L108,-计算结果!B$22,0,1,1),"买",IF(L108&lt;OFFSET(L108,-计算结果!B$22,0,1,1),"卖",M107)),IF(L108&gt;OFFSET(L108,-ROW()+1,0,1,1),"买",IF(L108&lt;OFFSET(L108,-ROW()+1,0,1,1),"卖",M107)))</f>
        <v>买</v>
      </c>
      <c r="N108" s="4">
        <f t="shared" ca="1" si="8"/>
        <v>1</v>
      </c>
      <c r="O108" s="3">
        <f ca="1">IF(M107="买",E108/E107-1,0)-IF(N108=1,计算结果!B$17,0)</f>
        <v>0</v>
      </c>
      <c r="P108" s="2">
        <f t="shared" ca="1" si="9"/>
        <v>0.92296339002771099</v>
      </c>
      <c r="Q108" s="3">
        <f ca="1">1-P108/MAX(P$2:P108)</f>
        <v>8.6121554278497991E-2</v>
      </c>
    </row>
    <row r="109" spans="1:17" x14ac:dyDescent="0.15">
      <c r="A109" s="1">
        <v>38523</v>
      </c>
      <c r="B109">
        <v>881.62</v>
      </c>
      <c r="C109">
        <v>906.48</v>
      </c>
      <c r="D109" s="21">
        <v>872.56</v>
      </c>
      <c r="E109" s="21">
        <v>906.26</v>
      </c>
      <c r="F109" s="42">
        <v>102.90889728000001</v>
      </c>
      <c r="G109" s="3">
        <f t="shared" si="5"/>
        <v>2.9443169684440162E-2</v>
      </c>
      <c r="H109" s="3">
        <f>1-E109/MAX(E$2:E109)</f>
        <v>0.13605597818833537</v>
      </c>
      <c r="I109" s="21">
        <f t="shared" si="6"/>
        <v>25.919999999999959</v>
      </c>
      <c r="J109" s="21">
        <f ca="1">IF(ROW()&gt;计算结果!B$18+1,ABS(E109-OFFSET(E109,-计算结果!B$18,0,1,1))/SUM(OFFSET(I109,0,0,-计算结果!B$18,1)),ABS(E109-OFFSET(E109,-ROW()+2,0,1,1))/SUM(OFFSET(I109,0,0,-ROW()+2,1)))</f>
        <v>0.41457100591715967</v>
      </c>
      <c r="K109" s="21">
        <f ca="1">(计算结果!B$19+计算结果!B$20*'000300'!J109)^计算结果!B$21</f>
        <v>1.7731139053254437</v>
      </c>
      <c r="L109" s="21">
        <f t="shared" ca="1" si="7"/>
        <v>934.69374184526134</v>
      </c>
      <c r="M109" s="31" t="str">
        <f ca="1">IF(ROW()&gt;计算结果!B$22+1,IF(L109&gt;OFFSET(L109,-计算结果!B$22,0,1,1),"买",IF(L109&lt;OFFSET(L109,-计算结果!B$22,0,1,1),"卖",M108)),IF(L109&gt;OFFSET(L109,-ROW()+1,0,1,1),"买",IF(L109&lt;OFFSET(L109,-ROW()+1,0,1,1),"卖",M108)))</f>
        <v>买</v>
      </c>
      <c r="N109" s="4" t="str">
        <f t="shared" ca="1" si="8"/>
        <v/>
      </c>
      <c r="O109" s="3">
        <f ca="1">IF(M108="买",E109/E108-1,0)-IF(N109=1,计算结果!B$17,0)</f>
        <v>2.9443169684440162E-2</v>
      </c>
      <c r="P109" s="2">
        <f t="shared" ca="1" si="9"/>
        <v>0.95013835773282307</v>
      </c>
      <c r="Q109" s="3">
        <f ca="1">1-P109/MAX(P$2:P109)</f>
        <v>5.921407613016727E-2</v>
      </c>
    </row>
    <row r="110" spans="1:17" x14ac:dyDescent="0.15">
      <c r="A110" s="1">
        <v>38524</v>
      </c>
      <c r="B110">
        <v>906.31</v>
      </c>
      <c r="C110">
        <v>906.31</v>
      </c>
      <c r="D110" s="21">
        <v>894.39</v>
      </c>
      <c r="E110" s="21">
        <v>896.17</v>
      </c>
      <c r="F110" s="42">
        <v>68.909368319999999</v>
      </c>
      <c r="G110" s="3">
        <f t="shared" si="5"/>
        <v>-1.1133670249155903E-2</v>
      </c>
      <c r="H110" s="3">
        <f>1-E110/MAX(E$2:E110)</f>
        <v>0.14567484604091596</v>
      </c>
      <c r="I110" s="21">
        <f t="shared" si="6"/>
        <v>10.090000000000032</v>
      </c>
      <c r="J110" s="21">
        <f ca="1">IF(ROW()&gt;计算结果!B$18+1,ABS(E110-OFFSET(E110,-计算结果!B$18,0,1,1))/SUM(OFFSET(I110,0,0,-计算结果!B$18,1)),ABS(E110-OFFSET(E110,-ROW()+2,0,1,1))/SUM(OFFSET(I110,0,0,-ROW()+2,1)))</f>
        <v>0.34517320203973967</v>
      </c>
      <c r="K110" s="21">
        <f ca="1">(计算结果!B$19+计算结果!B$20*'000300'!J110)^计算结果!B$21</f>
        <v>1.7106558818357656</v>
      </c>
      <c r="L110" s="21">
        <f t="shared" ca="1" si="7"/>
        <v>868.79287626734231</v>
      </c>
      <c r="M110" s="31" t="str">
        <f ca="1">IF(ROW()&gt;计算结果!B$22+1,IF(L110&gt;OFFSET(L110,-计算结果!B$22,0,1,1),"买",IF(L110&lt;OFFSET(L110,-计算结果!B$22,0,1,1),"卖",M109)),IF(L110&gt;OFFSET(L110,-ROW()+1,0,1,1),"买",IF(L110&lt;OFFSET(L110,-ROW()+1,0,1,1),"卖",M109)))</f>
        <v>卖</v>
      </c>
      <c r="N110" s="4">
        <f t="shared" ca="1" si="8"/>
        <v>1</v>
      </c>
      <c r="O110" s="3">
        <f ca="1">IF(M109="买",E110/E109-1,0)-IF(N110=1,计算结果!B$17,0)</f>
        <v>-1.1133670249155903E-2</v>
      </c>
      <c r="P110" s="2">
        <f t="shared" ca="1" si="9"/>
        <v>0.9395598305667513</v>
      </c>
      <c r="Q110" s="3">
        <f ca="1">1-P110/MAX(P$2:P110)</f>
        <v>6.9688476381581488E-2</v>
      </c>
    </row>
    <row r="111" spans="1:17" x14ac:dyDescent="0.15">
      <c r="A111" s="1">
        <v>38525</v>
      </c>
      <c r="B111">
        <v>894.77</v>
      </c>
      <c r="C111">
        <v>901.24</v>
      </c>
      <c r="D111" s="21">
        <v>891.93</v>
      </c>
      <c r="E111" s="21">
        <v>900.65</v>
      </c>
      <c r="F111" s="42">
        <v>58.824012799999998</v>
      </c>
      <c r="G111" s="3">
        <f t="shared" si="5"/>
        <v>4.9990515192430696E-3</v>
      </c>
      <c r="H111" s="3">
        <f>1-E111/MAX(E$2:E111)</f>
        <v>0.14140403058208928</v>
      </c>
      <c r="I111" s="21">
        <f t="shared" si="6"/>
        <v>4.4800000000000182</v>
      </c>
      <c r="J111" s="21">
        <f ca="1">IF(ROW()&gt;计算结果!B$18+1,ABS(E111-OFFSET(E111,-计算结果!B$18,0,1,1))/SUM(OFFSET(I111,0,0,-计算结果!B$18,1)),ABS(E111-OFFSET(E111,-ROW()+2,0,1,1))/SUM(OFFSET(I111,0,0,-ROW()+2,1)))</f>
        <v>4.8030018761726113E-2</v>
      </c>
      <c r="K111" s="21">
        <f ca="1">(计算结果!B$19+计算结果!B$20*'000300'!J111)^计算结果!B$21</f>
        <v>1.4432270168855534</v>
      </c>
      <c r="L111" s="21">
        <f t="shared" ca="1" si="7"/>
        <v>914.7699379185799</v>
      </c>
      <c r="M111" s="31" t="str">
        <f ca="1">IF(ROW()&gt;计算结果!B$22+1,IF(L111&gt;OFFSET(L111,-计算结果!B$22,0,1,1),"买",IF(L111&lt;OFFSET(L111,-计算结果!B$22,0,1,1),"卖",M110)),IF(L111&gt;OFFSET(L111,-ROW()+1,0,1,1),"买",IF(L111&lt;OFFSET(L111,-ROW()+1,0,1,1),"卖",M110)))</f>
        <v>买</v>
      </c>
      <c r="N111" s="4">
        <f t="shared" ca="1" si="8"/>
        <v>1</v>
      </c>
      <c r="O111" s="3">
        <f ca="1">IF(M110="买",E111/E110-1,0)-IF(N111=1,计算结果!B$17,0)</f>
        <v>0</v>
      </c>
      <c r="P111" s="2">
        <f t="shared" ca="1" si="9"/>
        <v>0.9395598305667513</v>
      </c>
      <c r="Q111" s="3">
        <f ca="1">1-P111/MAX(P$2:P111)</f>
        <v>6.9688476381581488E-2</v>
      </c>
    </row>
    <row r="112" spans="1:17" x14ac:dyDescent="0.15">
      <c r="A112" s="1">
        <v>38526</v>
      </c>
      <c r="B112">
        <v>900.06</v>
      </c>
      <c r="C112">
        <v>904.9</v>
      </c>
      <c r="D112" s="21">
        <v>892.83</v>
      </c>
      <c r="E112" s="21">
        <v>893.57</v>
      </c>
      <c r="F112" s="42">
        <v>54.650286080000001</v>
      </c>
      <c r="G112" s="3">
        <f t="shared" si="5"/>
        <v>-7.8609892855159291E-3</v>
      </c>
      <c r="H112" s="3">
        <f>1-E112/MAX(E$2:E112)</f>
        <v>0.14815344429827071</v>
      </c>
      <c r="I112" s="21">
        <f t="shared" si="6"/>
        <v>7.0799999999999272</v>
      </c>
      <c r="J112" s="21">
        <f ca="1">IF(ROW()&gt;计算结果!B$18+1,ABS(E112-OFFSET(E112,-计算结果!B$18,0,1,1))/SUM(OFFSET(I112,0,0,-计算结果!B$18,1)),ABS(E112-OFFSET(E112,-ROW()+2,0,1,1))/SUM(OFFSET(I112,0,0,-ROW()+2,1)))</f>
        <v>0.17810014038371538</v>
      </c>
      <c r="K112" s="21">
        <f ca="1">(计算结果!B$19+计算结果!B$20*'000300'!J112)^计算结果!B$21</f>
        <v>1.5602901263453437</v>
      </c>
      <c r="L112" s="21">
        <f t="shared" ca="1" si="7"/>
        <v>881.69188410508548</v>
      </c>
      <c r="M112" s="31" t="str">
        <f ca="1">IF(ROW()&gt;计算结果!B$22+1,IF(L112&gt;OFFSET(L112,-计算结果!B$22,0,1,1),"买",IF(L112&lt;OFFSET(L112,-计算结果!B$22,0,1,1),"卖",M111)),IF(L112&gt;OFFSET(L112,-ROW()+1,0,1,1),"买",IF(L112&lt;OFFSET(L112,-ROW()+1,0,1,1),"卖",M111)))</f>
        <v>买</v>
      </c>
      <c r="N112" s="4" t="str">
        <f t="shared" ca="1" si="8"/>
        <v/>
      </c>
      <c r="O112" s="3">
        <f ca="1">IF(M111="买",E112/E111-1,0)-IF(N112=1,计算结果!B$17,0)</f>
        <v>-7.8609892855159291E-3</v>
      </c>
      <c r="P112" s="2">
        <f t="shared" ca="1" si="9"/>
        <v>0.93217396080556492</v>
      </c>
      <c r="Q112" s="3">
        <f ca="1">1-P112/MAX(P$2:P112)</f>
        <v>7.7001645300937893E-2</v>
      </c>
    </row>
    <row r="113" spans="1:17" x14ac:dyDescent="0.15">
      <c r="A113" s="1">
        <v>38527</v>
      </c>
      <c r="B113">
        <v>892.06</v>
      </c>
      <c r="C113">
        <v>898.67</v>
      </c>
      <c r="D113" s="21">
        <v>888.4</v>
      </c>
      <c r="E113" s="21">
        <v>898.3</v>
      </c>
      <c r="F113" s="42">
        <v>47.321861120000001</v>
      </c>
      <c r="G113" s="3">
        <f t="shared" si="5"/>
        <v>5.2933737703815265E-3</v>
      </c>
      <c r="H113" s="3">
        <f>1-E113/MAX(E$2:E113)</f>
        <v>0.1436443020839292</v>
      </c>
      <c r="I113" s="21">
        <f t="shared" si="6"/>
        <v>4.7299999999999045</v>
      </c>
      <c r="J113" s="21">
        <f ca="1">IF(ROW()&gt;计算结果!B$18+1,ABS(E113-OFFSET(E113,-计算结果!B$18,0,1,1))/SUM(OFFSET(I113,0,0,-计算结果!B$18,1)),ABS(E113-OFFSET(E113,-ROW()+2,0,1,1))/SUM(OFFSET(I113,0,0,-ROW()+2,1)))</f>
        <v>3.9982895018174251E-2</v>
      </c>
      <c r="K113" s="21">
        <f ca="1">(计算结果!B$19+计算结果!B$20*'000300'!J113)^计算结果!B$21</f>
        <v>1.4359846055163568</v>
      </c>
      <c r="L113" s="21">
        <f t="shared" ca="1" si="7"/>
        <v>905.54088285681405</v>
      </c>
      <c r="M113" s="31" t="str">
        <f ca="1">IF(ROW()&gt;计算结果!B$22+1,IF(L113&gt;OFFSET(L113,-计算结果!B$22,0,1,1),"买",IF(L113&lt;OFFSET(L113,-计算结果!B$22,0,1,1),"卖",M112)),IF(L113&gt;OFFSET(L113,-ROW()+1,0,1,1),"买",IF(L113&lt;OFFSET(L113,-ROW()+1,0,1,1),"卖",M112)))</f>
        <v>买</v>
      </c>
      <c r="N113" s="4" t="str">
        <f t="shared" ca="1" si="8"/>
        <v/>
      </c>
      <c r="O113" s="3">
        <f ca="1">IF(M112="买",E113/E112-1,0)-IF(N113=1,计算结果!B$17,0)</f>
        <v>5.2933737703815265E-3</v>
      </c>
      <c r="P113" s="2">
        <f t="shared" ca="1" si="9"/>
        <v>0.93710830599912576</v>
      </c>
      <c r="Q113" s="3">
        <f ca="1">1-P113/MAX(P$2:P113)</f>
        <v>7.2115870020068584E-2</v>
      </c>
    </row>
    <row r="114" spans="1:17" x14ac:dyDescent="0.15">
      <c r="A114" s="1">
        <v>38530</v>
      </c>
      <c r="B114">
        <v>904.21</v>
      </c>
      <c r="C114">
        <v>920.65</v>
      </c>
      <c r="D114" s="21">
        <v>904.21</v>
      </c>
      <c r="E114" s="21">
        <v>916.04</v>
      </c>
      <c r="F114" s="42">
        <v>89.03493632</v>
      </c>
      <c r="G114" s="3">
        <f t="shared" si="5"/>
        <v>1.9748413670266141E-2</v>
      </c>
      <c r="H114" s="3">
        <f>1-E114/MAX(E$2:E114)</f>
        <v>0.12673263551259328</v>
      </c>
      <c r="I114" s="21">
        <f t="shared" si="6"/>
        <v>17.740000000000009</v>
      </c>
      <c r="J114" s="21">
        <f ca="1">IF(ROW()&gt;计算结果!B$18+1,ABS(E114-OFFSET(E114,-计算结果!B$18,0,1,1))/SUM(OFFSET(I114,0,0,-计算结果!B$18,1)),ABS(E114-OFFSET(E114,-ROW()+2,0,1,1))/SUM(OFFSET(I114,0,0,-ROW()+2,1)))</f>
        <v>0.21043034281546283</v>
      </c>
      <c r="K114" s="21">
        <f ca="1">(计算结果!B$19+计算结果!B$20*'000300'!J114)^计算结果!B$21</f>
        <v>1.5893873085339165</v>
      </c>
      <c r="L114" s="21">
        <f t="shared" ca="1" si="7"/>
        <v>922.22804639500464</v>
      </c>
      <c r="M114" s="31" t="str">
        <f ca="1">IF(ROW()&gt;计算结果!B$22+1,IF(L114&gt;OFFSET(L114,-计算结果!B$22,0,1,1),"买",IF(L114&lt;OFFSET(L114,-计算结果!B$22,0,1,1),"卖",M113)),IF(L114&gt;OFFSET(L114,-ROW()+1,0,1,1),"买",IF(L114&lt;OFFSET(L114,-ROW()+1,0,1,1),"卖",M113)))</f>
        <v>买</v>
      </c>
      <c r="N114" s="4" t="str">
        <f t="shared" ca="1" si="8"/>
        <v/>
      </c>
      <c r="O114" s="3">
        <f ca="1">IF(M113="买",E114/E113-1,0)-IF(N114=1,计算结果!B$17,0)</f>
        <v>1.9748413670266141E-2</v>
      </c>
      <c r="P114" s="2">
        <f t="shared" ca="1" si="9"/>
        <v>0.95561470847983887</v>
      </c>
      <c r="Q114" s="3">
        <f ca="1">1-P114/MAX(P$2:P114)</f>
        <v>5.3791630383149824E-2</v>
      </c>
    </row>
    <row r="115" spans="1:17" x14ac:dyDescent="0.15">
      <c r="A115" s="1">
        <v>38531</v>
      </c>
      <c r="B115">
        <v>913.48</v>
      </c>
      <c r="C115">
        <v>913.48</v>
      </c>
      <c r="D115" s="21">
        <v>901.21</v>
      </c>
      <c r="E115" s="21">
        <v>903.72</v>
      </c>
      <c r="F115" s="42">
        <v>55.360983040000001</v>
      </c>
      <c r="G115" s="3">
        <f t="shared" si="5"/>
        <v>-1.3449194358324923E-2</v>
      </c>
      <c r="H115" s="3">
        <f>1-E115/MAX(E$2:E115)</f>
        <v>0.13847737802436655</v>
      </c>
      <c r="I115" s="21">
        <f t="shared" si="6"/>
        <v>12.319999999999936</v>
      </c>
      <c r="J115" s="21">
        <f ca="1">IF(ROW()&gt;计算结果!B$18+1,ABS(E115-OFFSET(E115,-计算结果!B$18,0,1,1))/SUM(OFFSET(I115,0,0,-计算结果!B$18,1)),ABS(E115-OFFSET(E115,-ROW()+2,0,1,1))/SUM(OFFSET(I115,0,0,-ROW()+2,1)))</f>
        <v>0.17925031089003479</v>
      </c>
      <c r="K115" s="21">
        <f ca="1">(计算结果!B$19+计算结果!B$20*'000300'!J115)^计算结果!B$21</f>
        <v>1.5613252798010313</v>
      </c>
      <c r="L115" s="21">
        <f t="shared" ca="1" si="7"/>
        <v>893.3309656787535</v>
      </c>
      <c r="M115" s="31" t="str">
        <f ca="1">IF(ROW()&gt;计算结果!B$22+1,IF(L115&gt;OFFSET(L115,-计算结果!B$22,0,1,1),"买",IF(L115&lt;OFFSET(L115,-计算结果!B$22,0,1,1),"卖",M114)),IF(L115&gt;OFFSET(L115,-ROW()+1,0,1,1),"买",IF(L115&lt;OFFSET(L115,-ROW()+1,0,1,1),"卖",M114)))</f>
        <v>买</v>
      </c>
      <c r="N115" s="4" t="str">
        <f t="shared" ca="1" si="8"/>
        <v/>
      </c>
      <c r="O115" s="3">
        <f ca="1">IF(M114="买",E115/E114-1,0)-IF(N115=1,计算结果!B$17,0)</f>
        <v>-1.3449194358324923E-2</v>
      </c>
      <c r="P115" s="2">
        <f t="shared" ca="1" si="9"/>
        <v>0.94276246053381951</v>
      </c>
      <c r="Q115" s="3">
        <f ca="1">1-P115/MAX(P$2:P115)</f>
        <v>6.6517370649600616E-2</v>
      </c>
    </row>
    <row r="116" spans="1:17" x14ac:dyDescent="0.15">
      <c r="A116" s="1">
        <v>38532</v>
      </c>
      <c r="B116">
        <v>906.75</v>
      </c>
      <c r="C116">
        <v>907.57</v>
      </c>
      <c r="D116" s="21">
        <v>898.08</v>
      </c>
      <c r="E116" s="21">
        <v>898.9</v>
      </c>
      <c r="F116" s="42">
        <v>57.51997952</v>
      </c>
      <c r="G116" s="3">
        <f t="shared" si="5"/>
        <v>-5.3335103793210603E-3</v>
      </c>
      <c r="H116" s="3">
        <f>1-E116/MAX(E$2:E116)</f>
        <v>0.14307231787069352</v>
      </c>
      <c r="I116" s="21">
        <f t="shared" si="6"/>
        <v>4.82000000000005</v>
      </c>
      <c r="J116" s="21">
        <f ca="1">IF(ROW()&gt;计算结果!B$18+1,ABS(E116-OFFSET(E116,-计算结果!B$18,0,1,1))/SUM(OFFSET(I116,0,0,-计算结果!B$18,1)),ABS(E116-OFFSET(E116,-ROW()+2,0,1,1))/SUM(OFFSET(I116,0,0,-ROW()+2,1)))</f>
        <v>0.31850233389611671</v>
      </c>
      <c r="K116" s="21">
        <f ca="1">(计算结果!B$19+计算结果!B$20*'000300'!J116)^计算结果!B$21</f>
        <v>1.6866521005065049</v>
      </c>
      <c r="L116" s="21">
        <f t="shared" ca="1" si="7"/>
        <v>902.72398911447681</v>
      </c>
      <c r="M116" s="31" t="str">
        <f ca="1">IF(ROW()&gt;计算结果!B$22+1,IF(L116&gt;OFFSET(L116,-计算结果!B$22,0,1,1),"买",IF(L116&lt;OFFSET(L116,-计算结果!B$22,0,1,1),"卖",M115)),IF(L116&gt;OFFSET(L116,-ROW()+1,0,1,1),"买",IF(L116&lt;OFFSET(L116,-ROW()+1,0,1,1),"卖",M115)))</f>
        <v>买</v>
      </c>
      <c r="N116" s="4" t="str">
        <f t="shared" ca="1" si="8"/>
        <v/>
      </c>
      <c r="O116" s="3">
        <f ca="1">IF(M115="买",E116/E115-1,0)-IF(N116=1,计算结果!B$17,0)</f>
        <v>-5.3335103793210603E-3</v>
      </c>
      <c r="P116" s="2">
        <f t="shared" ca="1" si="9"/>
        <v>0.93773422716532817</v>
      </c>
      <c r="Q116" s="3">
        <f ca="1">1-P116/MAX(P$2:P116)</f>
        <v>7.1496109942156827E-2</v>
      </c>
    </row>
    <row r="117" spans="1:17" x14ac:dyDescent="0.15">
      <c r="A117" s="1">
        <v>38533</v>
      </c>
      <c r="B117">
        <v>897.1</v>
      </c>
      <c r="C117">
        <v>897.1</v>
      </c>
      <c r="D117" s="21">
        <v>876.88</v>
      </c>
      <c r="E117" s="21">
        <v>878.69</v>
      </c>
      <c r="F117" s="42">
        <v>55.979463680000002</v>
      </c>
      <c r="G117" s="3">
        <f t="shared" si="5"/>
        <v>-2.2483034820335868E-2</v>
      </c>
      <c r="H117" s="3">
        <f>1-E117/MAX(E$2:E117)</f>
        <v>0.16233865278651638</v>
      </c>
      <c r="I117" s="21">
        <f t="shared" si="6"/>
        <v>20.209999999999923</v>
      </c>
      <c r="J117" s="21">
        <f ca="1">IF(ROW()&gt;计算结果!B$18+1,ABS(E117-OFFSET(E117,-计算结果!B$18,0,1,1))/SUM(OFFSET(I117,0,0,-计算结果!B$18,1)),ABS(E117-OFFSET(E117,-ROW()+2,0,1,1))/SUM(OFFSET(I117,0,0,-ROW()+2,1)))</f>
        <v>5.0695916674343778E-3</v>
      </c>
      <c r="K117" s="21">
        <f ca="1">(计算结果!B$19+计算结果!B$20*'000300'!J117)^计算结果!B$21</f>
        <v>1.4045626325006908</v>
      </c>
      <c r="L117" s="21">
        <f t="shared" ca="1" si="7"/>
        <v>868.96674609435445</v>
      </c>
      <c r="M117" s="31" t="str">
        <f ca="1">IF(ROW()&gt;计算结果!B$22+1,IF(L117&gt;OFFSET(L117,-计算结果!B$22,0,1,1),"买",IF(L117&lt;OFFSET(L117,-计算结果!B$22,0,1,1),"卖",M116)),IF(L117&gt;OFFSET(L117,-ROW()+1,0,1,1),"买",IF(L117&lt;OFFSET(L117,-ROW()+1,0,1,1),"卖",M116)))</f>
        <v>买</v>
      </c>
      <c r="N117" s="4" t="str">
        <f t="shared" ca="1" si="8"/>
        <v/>
      </c>
      <c r="O117" s="3">
        <f ca="1">IF(M116="买",E117/E116-1,0)-IF(N117=1,计算结果!B$17,0)</f>
        <v>-2.2483034820335868E-2</v>
      </c>
      <c r="P117" s="2">
        <f t="shared" ca="1" si="9"/>
        <v>0.91665111588374937</v>
      </c>
      <c r="Q117" s="3">
        <f ca="1">1-P117/MAX(P$2:P117)</f>
        <v>9.2371695233144591E-2</v>
      </c>
    </row>
    <row r="118" spans="1:17" x14ac:dyDescent="0.15">
      <c r="A118" s="1">
        <v>38534</v>
      </c>
      <c r="B118">
        <v>875.93</v>
      </c>
      <c r="C118">
        <v>875.93</v>
      </c>
      <c r="D118" s="21">
        <v>858.37</v>
      </c>
      <c r="E118" s="21">
        <v>859.49</v>
      </c>
      <c r="F118" s="42">
        <v>50.867266559999997</v>
      </c>
      <c r="G118" s="3">
        <f t="shared" si="5"/>
        <v>-2.1850709579032457E-2</v>
      </c>
      <c r="H118" s="3">
        <f>1-E118/MAX(E$2:E118)</f>
        <v>0.18064214761005926</v>
      </c>
      <c r="I118" s="21">
        <f t="shared" si="6"/>
        <v>19.200000000000045</v>
      </c>
      <c r="J118" s="21">
        <f ca="1">IF(ROW()&gt;计算结果!B$18+1,ABS(E118-OFFSET(E118,-计算结果!B$18,0,1,1))/SUM(OFFSET(I118,0,0,-计算结果!B$18,1)),ABS(E118-OFFSET(E118,-ROW()+2,0,1,1))/SUM(OFFSET(I118,0,0,-ROW()+2,1)))</f>
        <v>0.16470495299786755</v>
      </c>
      <c r="K118" s="21">
        <f ca="1">(计算结果!B$19+计算结果!B$20*'000300'!J118)^计算结果!B$21</f>
        <v>1.5482344576980807</v>
      </c>
      <c r="L118" s="21">
        <f t="shared" ca="1" si="7"/>
        <v>854.29452124421914</v>
      </c>
      <c r="M118" s="31" t="str">
        <f ca="1">IF(ROW()&gt;计算结果!B$22+1,IF(L118&gt;OFFSET(L118,-计算结果!B$22,0,1,1),"买",IF(L118&lt;OFFSET(L118,-计算结果!B$22,0,1,1),"卖",M117)),IF(L118&gt;OFFSET(L118,-ROW()+1,0,1,1),"买",IF(L118&lt;OFFSET(L118,-ROW()+1,0,1,1),"卖",M117)))</f>
        <v>买</v>
      </c>
      <c r="N118" s="4" t="str">
        <f t="shared" ca="1" si="8"/>
        <v/>
      </c>
      <c r="O118" s="3">
        <f ca="1">IF(M117="买",E118/E117-1,0)-IF(N118=1,计算结果!B$17,0)</f>
        <v>-2.1850709579032457E-2</v>
      </c>
      <c r="P118" s="2">
        <f t="shared" ca="1" si="9"/>
        <v>0.89662163856527755</v>
      </c>
      <c r="Q118" s="3">
        <f ca="1">1-P118/MAX(P$2:P118)</f>
        <v>0.11220401772631472</v>
      </c>
    </row>
    <row r="119" spans="1:17" x14ac:dyDescent="0.15">
      <c r="A119" s="1">
        <v>38537</v>
      </c>
      <c r="B119">
        <v>855.32</v>
      </c>
      <c r="C119">
        <v>856.1</v>
      </c>
      <c r="D119" s="21">
        <v>842.81</v>
      </c>
      <c r="E119" s="21">
        <v>855.93</v>
      </c>
      <c r="F119" s="42">
        <v>40.26099456</v>
      </c>
      <c r="G119" s="3">
        <f t="shared" si="5"/>
        <v>-4.1419911808165955E-3</v>
      </c>
      <c r="H119" s="3">
        <f>1-E119/MAX(E$2:E119)</f>
        <v>0.18403592060859131</v>
      </c>
      <c r="I119" s="21">
        <f t="shared" si="6"/>
        <v>3.5600000000000591</v>
      </c>
      <c r="J119" s="21">
        <f ca="1">IF(ROW()&gt;计算结果!B$18+1,ABS(E119-OFFSET(E119,-计算结果!B$18,0,1,1))/SUM(OFFSET(I119,0,0,-计算结果!B$18,1)),ABS(E119-OFFSET(E119,-ROW()+2,0,1,1))/SUM(OFFSET(I119,0,0,-ROW()+2,1)))</f>
        <v>0.48287441235728762</v>
      </c>
      <c r="K119" s="21">
        <f ca="1">(计算结果!B$19+计算结果!B$20*'000300'!J119)^计算结果!B$21</f>
        <v>1.8345869711215588</v>
      </c>
      <c r="L119" s="21">
        <f t="shared" ca="1" si="7"/>
        <v>857.29494926112068</v>
      </c>
      <c r="M119" s="31" t="str">
        <f ca="1">IF(ROW()&gt;计算结果!B$22+1,IF(L119&gt;OFFSET(L119,-计算结果!B$22,0,1,1),"买",IF(L119&lt;OFFSET(L119,-计算结果!B$22,0,1,1),"卖",M118)),IF(L119&gt;OFFSET(L119,-ROW()+1,0,1,1),"买",IF(L119&lt;OFFSET(L119,-ROW()+1,0,1,1),"卖",M118)))</f>
        <v>买</v>
      </c>
      <c r="N119" s="4" t="str">
        <f t="shared" ca="1" si="8"/>
        <v/>
      </c>
      <c r="O119" s="3">
        <f ca="1">IF(M118="买",E119/E118-1,0)-IF(N119=1,计算结果!B$17,0)</f>
        <v>-4.1419911808165955E-3</v>
      </c>
      <c r="P119" s="2">
        <f t="shared" ca="1" si="9"/>
        <v>0.89290783964581089</v>
      </c>
      <c r="Q119" s="3">
        <f ca="1">1-P119/MAX(P$2:P119)</f>
        <v>0.11588126085525663</v>
      </c>
    </row>
    <row r="120" spans="1:17" x14ac:dyDescent="0.15">
      <c r="A120" s="1">
        <v>38538</v>
      </c>
      <c r="B120">
        <v>853.68</v>
      </c>
      <c r="C120">
        <v>856.74</v>
      </c>
      <c r="D120" s="21">
        <v>845.36</v>
      </c>
      <c r="E120" s="21">
        <v>849.68</v>
      </c>
      <c r="F120" s="42">
        <v>45.296742399999999</v>
      </c>
      <c r="G120" s="3">
        <f t="shared" si="5"/>
        <v>-7.3019989952449738E-3</v>
      </c>
      <c r="H120" s="3">
        <f>1-E120/MAX(E$2:E120)</f>
        <v>0.18999408949646335</v>
      </c>
      <c r="I120" s="21">
        <f t="shared" si="6"/>
        <v>6.25</v>
      </c>
      <c r="J120" s="21">
        <f ca="1">IF(ROW()&gt;计算结果!B$18+1,ABS(E120-OFFSET(E120,-计算结果!B$18,0,1,1))/SUM(OFFSET(I120,0,0,-计算结果!B$18,1)),ABS(E120-OFFSET(E120,-ROW()+2,0,1,1))/SUM(OFFSET(I120,0,0,-ROW()+2,1)))</f>
        <v>0.46309393365873164</v>
      </c>
      <c r="K120" s="21">
        <f ca="1">(计算结果!B$19+计算结果!B$20*'000300'!J120)^计算结果!B$21</f>
        <v>1.8167845402928584</v>
      </c>
      <c r="L120" s="21">
        <f t="shared" ca="1" si="7"/>
        <v>843.46022716840196</v>
      </c>
      <c r="M120" s="31" t="str">
        <f ca="1">IF(ROW()&gt;计算结果!B$22+1,IF(L120&gt;OFFSET(L120,-计算结果!B$22,0,1,1),"买",IF(L120&lt;OFFSET(L120,-计算结果!B$22,0,1,1),"卖",M119)),IF(L120&gt;OFFSET(L120,-ROW()+1,0,1,1),"买",IF(L120&lt;OFFSET(L120,-ROW()+1,0,1,1),"卖",M119)))</f>
        <v>买</v>
      </c>
      <c r="N120" s="4" t="str">
        <f t="shared" ca="1" si="8"/>
        <v/>
      </c>
      <c r="O120" s="3">
        <f ca="1">IF(M119="买",E120/E119-1,0)-IF(N120=1,计算结果!B$17,0)</f>
        <v>-7.3019989952449738E-3</v>
      </c>
      <c r="P120" s="2">
        <f t="shared" ca="1" si="9"/>
        <v>0.88638782749787082</v>
      </c>
      <c r="Q120" s="3">
        <f ca="1">1-P120/MAX(P$2:P120)</f>
        <v>0.12233709500016887</v>
      </c>
    </row>
    <row r="121" spans="1:17" x14ac:dyDescent="0.15">
      <c r="A121" s="1">
        <v>38539</v>
      </c>
      <c r="B121">
        <v>850.25</v>
      </c>
      <c r="C121">
        <v>854.45</v>
      </c>
      <c r="D121" s="21">
        <v>838.61</v>
      </c>
      <c r="E121" s="21">
        <v>842.56</v>
      </c>
      <c r="F121" s="42">
        <v>36.272655360000002</v>
      </c>
      <c r="G121" s="3">
        <f t="shared" si="5"/>
        <v>-8.3796252706901386E-3</v>
      </c>
      <c r="H121" s="3">
        <f>1-E121/MAX(E$2:E121)</f>
        <v>0.19678163549352712</v>
      </c>
      <c r="I121" s="21">
        <f t="shared" si="6"/>
        <v>7.1200000000000045</v>
      </c>
      <c r="J121" s="21">
        <f ca="1">IF(ROW()&gt;计算结果!B$18+1,ABS(E121-OFFSET(E121,-计算结果!B$18,0,1,1))/SUM(OFFSET(I121,0,0,-计算结果!B$18,1)),ABS(E121-OFFSET(E121,-ROW()+2,0,1,1))/SUM(OFFSET(I121,0,0,-ROW()+2,1)))</f>
        <v>0.56381636416577807</v>
      </c>
      <c r="K121" s="21">
        <f ca="1">(计算结果!B$19+计算结果!B$20*'000300'!J121)^计算结果!B$21</f>
        <v>1.9074347277492003</v>
      </c>
      <c r="L121" s="21">
        <f t="shared" ca="1" si="7"/>
        <v>841.74310260452876</v>
      </c>
      <c r="M121" s="31" t="str">
        <f ca="1">IF(ROW()&gt;计算结果!B$22+1,IF(L121&gt;OFFSET(L121,-计算结果!B$22,0,1,1),"买",IF(L121&lt;OFFSET(L121,-计算结果!B$22,0,1,1),"卖",M120)),IF(L121&gt;OFFSET(L121,-ROW()+1,0,1,1),"买",IF(L121&lt;OFFSET(L121,-ROW()+1,0,1,1),"卖",M120)))</f>
        <v>卖</v>
      </c>
      <c r="N121" s="4">
        <f t="shared" ca="1" si="8"/>
        <v>1</v>
      </c>
      <c r="O121" s="3">
        <f ca="1">IF(M120="买",E121/E120-1,0)-IF(N121=1,计算结果!B$17,0)</f>
        <v>-8.3796252706901386E-3</v>
      </c>
      <c r="P121" s="2">
        <f t="shared" ca="1" si="9"/>
        <v>0.8789602296589375</v>
      </c>
      <c r="Q121" s="3">
        <f ca="1">1-P121/MAX(P$2:P121)</f>
        <v>0.1296915812580528</v>
      </c>
    </row>
    <row r="122" spans="1:17" x14ac:dyDescent="0.15">
      <c r="A122" s="1">
        <v>38540</v>
      </c>
      <c r="B122">
        <v>841.75</v>
      </c>
      <c r="C122">
        <v>848.02</v>
      </c>
      <c r="D122" s="21">
        <v>839.28</v>
      </c>
      <c r="E122" s="21">
        <v>844.73</v>
      </c>
      <c r="F122" s="42">
        <v>29.018265599999999</v>
      </c>
      <c r="G122" s="3">
        <f t="shared" si="5"/>
        <v>2.5754842385112831E-3</v>
      </c>
      <c r="H122" s="3">
        <f>1-E122/MAX(E$2:E122)</f>
        <v>0.1947129592556579</v>
      </c>
      <c r="I122" s="21">
        <f t="shared" si="6"/>
        <v>2.1700000000000728</v>
      </c>
      <c r="J122" s="21">
        <f ca="1">IF(ROW()&gt;计算结果!B$18+1,ABS(E122-OFFSET(E122,-计算结果!B$18,0,1,1))/SUM(OFFSET(I122,0,0,-计算结果!B$18,1)),ABS(E122-OFFSET(E122,-ROW()+2,0,1,1))/SUM(OFFSET(I122,0,0,-ROW()+2,1)))</f>
        <v>0.49775784753363261</v>
      </c>
      <c r="K122" s="21">
        <f ca="1">(计算结果!B$19+计算结果!B$20*'000300'!J122)^计算结果!B$21</f>
        <v>1.8479820627802692</v>
      </c>
      <c r="L122" s="21">
        <f t="shared" ca="1" si="7"/>
        <v>847.2628354147248</v>
      </c>
      <c r="M122" s="31" t="str">
        <f ca="1">IF(ROW()&gt;计算结果!B$22+1,IF(L122&gt;OFFSET(L122,-计算结果!B$22,0,1,1),"买",IF(L122&lt;OFFSET(L122,-计算结果!B$22,0,1,1),"卖",M121)),IF(L122&gt;OFFSET(L122,-ROW()+1,0,1,1),"买",IF(L122&lt;OFFSET(L122,-ROW()+1,0,1,1),"卖",M121)))</f>
        <v>卖</v>
      </c>
      <c r="N122" s="4" t="str">
        <f t="shared" ca="1" si="8"/>
        <v/>
      </c>
      <c r="O122" s="3">
        <f ca="1">IF(M121="买",E122/E121-1,0)-IF(N122=1,计算结果!B$17,0)</f>
        <v>0</v>
      </c>
      <c r="P122" s="2">
        <f t="shared" ca="1" si="9"/>
        <v>0.8789602296589375</v>
      </c>
      <c r="Q122" s="3">
        <f ca="1">1-P122/MAX(P$2:P122)</f>
        <v>0.1296915812580528</v>
      </c>
    </row>
    <row r="123" spans="1:17" x14ac:dyDescent="0.15">
      <c r="A123" s="1">
        <v>38541</v>
      </c>
      <c r="B123">
        <v>842.62</v>
      </c>
      <c r="C123">
        <v>842.62</v>
      </c>
      <c r="D123" s="21">
        <v>827.23</v>
      </c>
      <c r="E123" s="21">
        <v>829.49</v>
      </c>
      <c r="F123" s="42">
        <v>34.477870080000002</v>
      </c>
      <c r="G123" s="3">
        <f t="shared" si="5"/>
        <v>-1.8041267623974511E-2</v>
      </c>
      <c r="H123" s="3">
        <f>1-E123/MAX(E$2:E123)</f>
        <v>0.20924135827184509</v>
      </c>
      <c r="I123" s="21">
        <f t="shared" si="6"/>
        <v>15.240000000000009</v>
      </c>
      <c r="J123" s="21">
        <f ca="1">IF(ROW()&gt;计算结果!B$18+1,ABS(E123-OFFSET(E123,-计算结果!B$18,0,1,1))/SUM(OFFSET(I123,0,0,-计算结果!B$18,1)),ABS(E123-OFFSET(E123,-ROW()+2,0,1,1))/SUM(OFFSET(I123,0,0,-ROW()+2,1)))</f>
        <v>0.63343459449507389</v>
      </c>
      <c r="K123" s="21">
        <f ca="1">(计算结果!B$19+计算结果!B$20*'000300'!J123)^计算结果!B$21</f>
        <v>1.9700911350455663</v>
      </c>
      <c r="L123" s="21">
        <f t="shared" ca="1" si="7"/>
        <v>812.24872991955169</v>
      </c>
      <c r="M123" s="31" t="str">
        <f ca="1">IF(ROW()&gt;计算结果!B$22+1,IF(L123&gt;OFFSET(L123,-计算结果!B$22,0,1,1),"买",IF(L123&lt;OFFSET(L123,-计算结果!B$22,0,1,1),"卖",M122)),IF(L123&gt;OFFSET(L123,-ROW()+1,0,1,1),"买",IF(L123&lt;OFFSET(L123,-ROW()+1,0,1,1),"卖",M122)))</f>
        <v>卖</v>
      </c>
      <c r="N123" s="4" t="str">
        <f t="shared" ca="1" si="8"/>
        <v/>
      </c>
      <c r="O123" s="3">
        <f ca="1">IF(M122="买",E123/E122-1,0)-IF(N123=1,计算结果!B$17,0)</f>
        <v>0</v>
      </c>
      <c r="P123" s="2">
        <f t="shared" ca="1" si="9"/>
        <v>0.8789602296589375</v>
      </c>
      <c r="Q123" s="3">
        <f ca="1">1-P123/MAX(P$2:P123)</f>
        <v>0.1296915812580528</v>
      </c>
    </row>
    <row r="124" spans="1:17" x14ac:dyDescent="0.15">
      <c r="A124" s="1">
        <v>38544</v>
      </c>
      <c r="B124">
        <v>837.86</v>
      </c>
      <c r="C124">
        <v>850.66</v>
      </c>
      <c r="D124" s="21">
        <v>822.52</v>
      </c>
      <c r="E124" s="21">
        <v>824.1</v>
      </c>
      <c r="F124" s="42">
        <v>40.926535680000001</v>
      </c>
      <c r="G124" s="3">
        <f t="shared" si="5"/>
        <v>-6.4979686313276774E-3</v>
      </c>
      <c r="H124" s="3">
        <f>1-E124/MAX(E$2:E124)</f>
        <v>0.21437968312074585</v>
      </c>
      <c r="I124" s="21">
        <f t="shared" si="6"/>
        <v>5.3899999999999864</v>
      </c>
      <c r="J124" s="21">
        <f ca="1">IF(ROW()&gt;计算结果!B$18+1,ABS(E124-OFFSET(E124,-计算结果!B$18,0,1,1))/SUM(OFFSET(I124,0,0,-计算结果!B$18,1)),ABS(E124-OFFSET(E124,-ROW()+2,0,1,1))/SUM(OFFSET(I124,0,0,-ROW()+2,1)))</f>
        <v>0.95492314083921748</v>
      </c>
      <c r="K124" s="21">
        <f ca="1">(计算结果!B$19+计算结果!B$20*'000300'!J124)^计算结果!B$21</f>
        <v>2.2594308267552954</v>
      </c>
      <c r="L124" s="21">
        <f t="shared" ca="1" si="7"/>
        <v>839.02585487551937</v>
      </c>
      <c r="M124" s="31" t="str">
        <f ca="1">IF(ROW()&gt;计算结果!B$22+1,IF(L124&gt;OFFSET(L124,-计算结果!B$22,0,1,1),"买",IF(L124&lt;OFFSET(L124,-计算结果!B$22,0,1,1),"卖",M123)),IF(L124&gt;OFFSET(L124,-ROW()+1,0,1,1),"买",IF(L124&lt;OFFSET(L124,-ROW()+1,0,1,1),"卖",M123)))</f>
        <v>卖</v>
      </c>
      <c r="N124" s="4" t="str">
        <f t="shared" ca="1" si="8"/>
        <v/>
      </c>
      <c r="O124" s="3">
        <f ca="1">IF(M123="买",E124/E123-1,0)-IF(N124=1,计算结果!B$17,0)</f>
        <v>0</v>
      </c>
      <c r="P124" s="2">
        <f t="shared" ca="1" si="9"/>
        <v>0.8789602296589375</v>
      </c>
      <c r="Q124" s="3">
        <f ca="1">1-P124/MAX(P$2:P124)</f>
        <v>0.1296915812580528</v>
      </c>
    </row>
    <row r="125" spans="1:17" x14ac:dyDescent="0.15">
      <c r="A125" s="1">
        <v>38545</v>
      </c>
      <c r="B125">
        <v>821.91</v>
      </c>
      <c r="C125">
        <v>854.29</v>
      </c>
      <c r="D125" s="21">
        <v>818.86</v>
      </c>
      <c r="E125" s="21">
        <v>851.82</v>
      </c>
      <c r="F125" s="42">
        <v>75.192453119999996</v>
      </c>
      <c r="G125" s="3">
        <f t="shared" si="5"/>
        <v>3.3636694575901016E-2</v>
      </c>
      <c r="H125" s="3">
        <f>1-E125/MAX(E$2:E125)</f>
        <v>0.1879540124692558</v>
      </c>
      <c r="I125" s="21">
        <f t="shared" si="6"/>
        <v>27.720000000000027</v>
      </c>
      <c r="J125" s="21">
        <f ca="1">IF(ROW()&gt;计算结果!B$18+1,ABS(E125-OFFSET(E125,-计算结果!B$18,0,1,1))/SUM(OFFSET(I125,0,0,-计算结果!B$18,1)),ABS(E125-OFFSET(E125,-ROW()+2,0,1,1))/SUM(OFFSET(I125,0,0,-ROW()+2,1)))</f>
        <v>0.46472063037249189</v>
      </c>
      <c r="K125" s="21">
        <f ca="1">(计算结果!B$19+计算结果!B$20*'000300'!J125)^计算结果!B$21</f>
        <v>1.8182485673352426</v>
      </c>
      <c r="L125" s="21">
        <f t="shared" ca="1" si="7"/>
        <v>862.28879091838542</v>
      </c>
      <c r="M125" s="31" t="str">
        <f ca="1">IF(ROW()&gt;计算结果!B$22+1,IF(L125&gt;OFFSET(L125,-计算结果!B$22,0,1,1),"买",IF(L125&lt;OFFSET(L125,-计算结果!B$22,0,1,1),"卖",M124)),IF(L125&gt;OFFSET(L125,-ROW()+1,0,1,1),"买",IF(L125&lt;OFFSET(L125,-ROW()+1,0,1,1),"卖",M124)))</f>
        <v>卖</v>
      </c>
      <c r="N125" s="4" t="str">
        <f t="shared" ca="1" si="8"/>
        <v/>
      </c>
      <c r="O125" s="3">
        <f ca="1">IF(M124="买",E125/E124-1,0)-IF(N125=1,计算结果!B$17,0)</f>
        <v>0</v>
      </c>
      <c r="P125" s="2">
        <f t="shared" ca="1" si="9"/>
        <v>0.8789602296589375</v>
      </c>
      <c r="Q125" s="3">
        <f ca="1">1-P125/MAX(P$2:P125)</f>
        <v>0.1296915812580528</v>
      </c>
    </row>
    <row r="126" spans="1:17" x14ac:dyDescent="0.15">
      <c r="A126" s="1">
        <v>38546</v>
      </c>
      <c r="B126">
        <v>850.47</v>
      </c>
      <c r="C126">
        <v>851.95</v>
      </c>
      <c r="D126" s="21">
        <v>841.86</v>
      </c>
      <c r="E126" s="21">
        <v>846.23</v>
      </c>
      <c r="F126" s="42">
        <v>46.740244480000001</v>
      </c>
      <c r="G126" s="3">
        <f t="shared" si="5"/>
        <v>-6.5624192904604195E-3</v>
      </c>
      <c r="H126" s="3">
        <f>1-E126/MAX(E$2:E126)</f>
        <v>0.1932829987225686</v>
      </c>
      <c r="I126" s="21">
        <f t="shared" si="6"/>
        <v>5.5900000000000318</v>
      </c>
      <c r="J126" s="21">
        <f ca="1">IF(ROW()&gt;计算结果!B$18+1,ABS(E126-OFFSET(E126,-计算结果!B$18,0,1,1))/SUM(OFFSET(I126,0,0,-计算结果!B$18,1)),ABS(E126-OFFSET(E126,-ROW()+2,0,1,1))/SUM(OFFSET(I126,0,0,-ROW()+2,1)))</f>
        <v>0.4683859493108038</v>
      </c>
      <c r="K126" s="21">
        <f ca="1">(计算结果!B$19+计算结果!B$20*'000300'!J126)^计算结果!B$21</f>
        <v>1.8215473543797234</v>
      </c>
      <c r="L126" s="21">
        <f t="shared" ca="1" si="7"/>
        <v>833.03694280646334</v>
      </c>
      <c r="M126" s="31" t="str">
        <f ca="1">IF(ROW()&gt;计算结果!B$22+1,IF(L126&gt;OFFSET(L126,-计算结果!B$22,0,1,1),"买",IF(L126&lt;OFFSET(L126,-计算结果!B$22,0,1,1),"卖",M125)),IF(L126&gt;OFFSET(L126,-ROW()+1,0,1,1),"买",IF(L126&lt;OFFSET(L126,-ROW()+1,0,1,1),"卖",M125)))</f>
        <v>卖</v>
      </c>
      <c r="N126" s="4" t="str">
        <f t="shared" ca="1" si="8"/>
        <v/>
      </c>
      <c r="O126" s="3">
        <f ca="1">IF(M125="买",E126/E125-1,0)-IF(N126=1,计算结果!B$17,0)</f>
        <v>0</v>
      </c>
      <c r="P126" s="2">
        <f t="shared" ca="1" si="9"/>
        <v>0.8789602296589375</v>
      </c>
      <c r="Q126" s="3">
        <f ca="1">1-P126/MAX(P$2:P126)</f>
        <v>0.1296915812580528</v>
      </c>
    </row>
    <row r="127" spans="1:17" x14ac:dyDescent="0.15">
      <c r="A127" s="1">
        <v>38547</v>
      </c>
      <c r="B127">
        <v>844.94</v>
      </c>
      <c r="C127">
        <v>856.09</v>
      </c>
      <c r="D127" s="21">
        <v>843.18</v>
      </c>
      <c r="E127" s="21">
        <v>849.59</v>
      </c>
      <c r="F127" s="42">
        <v>47.425571840000003</v>
      </c>
      <c r="G127" s="3">
        <f t="shared" si="5"/>
        <v>3.9705517412524927E-3</v>
      </c>
      <c r="H127" s="3">
        <f>1-E127/MAX(E$2:E127)</f>
        <v>0.19007988712844859</v>
      </c>
      <c r="I127" s="21">
        <f t="shared" si="6"/>
        <v>3.3600000000000136</v>
      </c>
      <c r="J127" s="21">
        <f ca="1">IF(ROW()&gt;计算结果!B$18+1,ABS(E127-OFFSET(E127,-计算结果!B$18,0,1,1))/SUM(OFFSET(I127,0,0,-计算结果!B$18,1)),ABS(E127-OFFSET(E127,-ROW()+2,0,1,1))/SUM(OFFSET(I127,0,0,-ROW()+2,1)))</f>
        <v>0.30439330543932996</v>
      </c>
      <c r="K127" s="21">
        <f ca="1">(计算结果!B$19+计算结果!B$20*'000300'!J127)^计算结果!B$21</f>
        <v>1.6739539748953969</v>
      </c>
      <c r="L127" s="21">
        <f t="shared" ca="1" si="7"/>
        <v>860.74599869225494</v>
      </c>
      <c r="M127" s="31" t="str">
        <f ca="1">IF(ROW()&gt;计算结果!B$22+1,IF(L127&gt;OFFSET(L127,-计算结果!B$22,0,1,1),"买",IF(L127&lt;OFFSET(L127,-计算结果!B$22,0,1,1),"卖",M126)),IF(L127&gt;OFFSET(L127,-ROW()+1,0,1,1),"买",IF(L127&lt;OFFSET(L127,-ROW()+1,0,1,1),"卖",M126)))</f>
        <v>卖</v>
      </c>
      <c r="N127" s="4" t="str">
        <f t="shared" ca="1" si="8"/>
        <v/>
      </c>
      <c r="O127" s="3">
        <f ca="1">IF(M126="买",E127/E126-1,0)-IF(N127=1,计算结果!B$17,0)</f>
        <v>0</v>
      </c>
      <c r="P127" s="2">
        <f t="shared" ca="1" si="9"/>
        <v>0.8789602296589375</v>
      </c>
      <c r="Q127" s="3">
        <f ca="1">1-P127/MAX(P$2:P127)</f>
        <v>0.1296915812580528</v>
      </c>
    </row>
    <row r="128" spans="1:17" x14ac:dyDescent="0.15">
      <c r="A128" s="1">
        <v>38548</v>
      </c>
      <c r="B128">
        <v>849.87</v>
      </c>
      <c r="C128">
        <v>854.6</v>
      </c>
      <c r="D128" s="21">
        <v>837.78</v>
      </c>
      <c r="E128" s="21">
        <v>841</v>
      </c>
      <c r="F128" s="42">
        <v>42.039395839999997</v>
      </c>
      <c r="G128" s="3">
        <f t="shared" si="5"/>
        <v>-1.0110759307430661E-2</v>
      </c>
      <c r="H128" s="3">
        <f>1-E128/MAX(E$2:E128)</f>
        <v>0.19826879444793988</v>
      </c>
      <c r="I128" s="21">
        <f t="shared" si="6"/>
        <v>8.5900000000000318</v>
      </c>
      <c r="J128" s="21">
        <f ca="1">IF(ROW()&gt;计算结果!B$18+1,ABS(E128-OFFSET(E128,-计算结果!B$18,0,1,1))/SUM(OFFSET(I128,0,0,-计算结果!B$18,1)),ABS(E128-OFFSET(E128,-ROW()+2,0,1,1))/SUM(OFFSET(I128,0,0,-ROW()+2,1)))</f>
        <v>0.21755500647134907</v>
      </c>
      <c r="K128" s="21">
        <f ca="1">(计算结果!B$19+计算结果!B$20*'000300'!J128)^计算结果!B$21</f>
        <v>1.595799505824214</v>
      </c>
      <c r="L128" s="21">
        <f t="shared" ca="1" si="7"/>
        <v>829.23534373714892</v>
      </c>
      <c r="M128" s="31" t="str">
        <f ca="1">IF(ROW()&gt;计算结果!B$22+1,IF(L128&gt;OFFSET(L128,-计算结果!B$22,0,1,1),"买",IF(L128&lt;OFFSET(L128,-计算结果!B$22,0,1,1),"卖",M127)),IF(L128&gt;OFFSET(L128,-ROW()+1,0,1,1),"买",IF(L128&lt;OFFSET(L128,-ROW()+1,0,1,1),"卖",M127)))</f>
        <v>卖</v>
      </c>
      <c r="N128" s="4" t="str">
        <f t="shared" ca="1" si="8"/>
        <v/>
      </c>
      <c r="O128" s="3">
        <f ca="1">IF(M127="买",E128/E127-1,0)-IF(N128=1,计算结果!B$17,0)</f>
        <v>0</v>
      </c>
      <c r="P128" s="2">
        <f t="shared" ca="1" si="9"/>
        <v>0.8789602296589375</v>
      </c>
      <c r="Q128" s="3">
        <f ca="1">1-P128/MAX(P$2:P128)</f>
        <v>0.1296915812580528</v>
      </c>
    </row>
    <row r="129" spans="1:17" x14ac:dyDescent="0.15">
      <c r="A129" s="1">
        <v>38551</v>
      </c>
      <c r="B129">
        <v>839.22</v>
      </c>
      <c r="C129">
        <v>840.01</v>
      </c>
      <c r="D129" s="21">
        <v>829.68</v>
      </c>
      <c r="E129" s="21">
        <v>832.99</v>
      </c>
      <c r="F129" s="42">
        <v>37.677547519999997</v>
      </c>
      <c r="G129" s="3">
        <f t="shared" si="5"/>
        <v>-9.5243757431628939E-3</v>
      </c>
      <c r="H129" s="3">
        <f>1-E129/MAX(E$2:E129)</f>
        <v>0.20590478369463672</v>
      </c>
      <c r="I129" s="21">
        <f t="shared" si="6"/>
        <v>8.0099999999999909</v>
      </c>
      <c r="J129" s="21">
        <f ca="1">IF(ROW()&gt;计算结果!B$18+1,ABS(E129-OFFSET(E129,-计算结果!B$18,0,1,1))/SUM(OFFSET(I129,0,0,-计算结果!B$18,1)),ABS(E129-OFFSET(E129,-ROW()+2,0,1,1))/SUM(OFFSET(I129,0,0,-ROW()+2,1)))</f>
        <v>0.25648479427549081</v>
      </c>
      <c r="K129" s="21">
        <f ca="1">(计算结果!B$19+计算结果!B$20*'000300'!J129)^计算结果!B$21</f>
        <v>1.6308363148479417</v>
      </c>
      <c r="L129" s="21">
        <f t="shared" ca="1" si="7"/>
        <v>835.3585735203776</v>
      </c>
      <c r="M129" s="31" t="str">
        <f ca="1">IF(ROW()&gt;计算结果!B$22+1,IF(L129&gt;OFFSET(L129,-计算结果!B$22,0,1,1),"买",IF(L129&lt;OFFSET(L129,-计算结果!B$22,0,1,1),"卖",M128)),IF(L129&gt;OFFSET(L129,-ROW()+1,0,1,1),"买",IF(L129&lt;OFFSET(L129,-ROW()+1,0,1,1),"卖",M128)))</f>
        <v>卖</v>
      </c>
      <c r="N129" s="4" t="str">
        <f t="shared" ca="1" si="8"/>
        <v/>
      </c>
      <c r="O129" s="3">
        <f ca="1">IF(M128="买",E129/E128-1,0)-IF(N129=1,计算结果!B$17,0)</f>
        <v>0</v>
      </c>
      <c r="P129" s="2">
        <f t="shared" ca="1" si="9"/>
        <v>0.8789602296589375</v>
      </c>
      <c r="Q129" s="3">
        <f ca="1">1-P129/MAX(P$2:P129)</f>
        <v>0.1296915812580528</v>
      </c>
    </row>
    <row r="130" spans="1:17" x14ac:dyDescent="0.15">
      <c r="A130" s="1">
        <v>38552</v>
      </c>
      <c r="B130">
        <v>831.5</v>
      </c>
      <c r="C130">
        <v>840.14</v>
      </c>
      <c r="D130" s="21">
        <v>829.28</v>
      </c>
      <c r="E130" s="21">
        <v>835.61</v>
      </c>
      <c r="F130" s="42">
        <v>36.229247999999998</v>
      </c>
      <c r="G130" s="3">
        <f t="shared" si="5"/>
        <v>3.1452958618951588E-3</v>
      </c>
      <c r="H130" s="3">
        <f>1-E130/MAX(E$2:E130)</f>
        <v>0.20340711929684074</v>
      </c>
      <c r="I130" s="21">
        <f t="shared" si="6"/>
        <v>2.6200000000000045</v>
      </c>
      <c r="J130" s="21">
        <f ca="1">IF(ROW()&gt;计算结果!B$18+1,ABS(E130-OFFSET(E130,-计算结果!B$18,0,1,1))/SUM(OFFSET(I130,0,0,-计算结果!B$18,1)),ABS(E130-OFFSET(E130,-ROW()+2,0,1,1))/SUM(OFFSET(I130,0,0,-ROW()+2,1)))</f>
        <v>0.16396690362428515</v>
      </c>
      <c r="K130" s="21">
        <f ca="1">(计算结果!B$19+计算结果!B$20*'000300'!J130)^计算结果!B$21</f>
        <v>1.5475702132618565</v>
      </c>
      <c r="L130" s="21">
        <f t="shared" ca="1" si="7"/>
        <v>835.74767365106663</v>
      </c>
      <c r="M130" s="31" t="str">
        <f ca="1">IF(ROW()&gt;计算结果!B$22+1,IF(L130&gt;OFFSET(L130,-计算结果!B$22,0,1,1),"买",IF(L130&lt;OFFSET(L130,-计算结果!B$22,0,1,1),"卖",M129)),IF(L130&gt;OFFSET(L130,-ROW()+1,0,1,1),"买",IF(L130&lt;OFFSET(L130,-ROW()+1,0,1,1),"卖",M129)))</f>
        <v>卖</v>
      </c>
      <c r="N130" s="4" t="str">
        <f t="shared" ca="1" si="8"/>
        <v/>
      </c>
      <c r="O130" s="3">
        <f ca="1">IF(M129="买",E130/E129-1,0)-IF(N130=1,计算结果!B$17,0)</f>
        <v>0</v>
      </c>
      <c r="P130" s="2">
        <f t="shared" ca="1" si="9"/>
        <v>0.8789602296589375</v>
      </c>
      <c r="Q130" s="3">
        <f ca="1">1-P130/MAX(P$2:P130)</f>
        <v>0.1296915812580528</v>
      </c>
    </row>
    <row r="131" spans="1:17" x14ac:dyDescent="0.15">
      <c r="A131" s="1">
        <v>38553</v>
      </c>
      <c r="B131">
        <v>835.3</v>
      </c>
      <c r="C131">
        <v>844.71</v>
      </c>
      <c r="D131" s="21">
        <v>832.14</v>
      </c>
      <c r="E131" s="21">
        <v>842.64</v>
      </c>
      <c r="F131" s="42">
        <v>39.534399999999998</v>
      </c>
      <c r="G131" s="3">
        <f t="shared" ref="G131:G194" si="10">E131/E130-1</f>
        <v>8.4130156412680623E-3</v>
      </c>
      <c r="H131" s="3">
        <f>1-E131/MAX(E$2:E131)</f>
        <v>0.19670537093176232</v>
      </c>
      <c r="I131" s="21">
        <f t="shared" si="6"/>
        <v>7.0299999999999727</v>
      </c>
      <c r="J131" s="21">
        <f ca="1">IF(ROW()&gt;计算结果!B$18+1,ABS(E131-OFFSET(E131,-计算结果!B$18,0,1,1))/SUM(OFFSET(I131,0,0,-计算结果!B$18,1)),ABS(E131-OFFSET(E131,-ROW()+2,0,1,1))/SUM(OFFSET(I131,0,0,-ROW()+2,1)))</f>
        <v>9.3327111525945861E-4</v>
      </c>
      <c r="K131" s="21">
        <f ca="1">(计算结果!B$19+计算结果!B$20*'000300'!J131)^计算结果!B$21</f>
        <v>1.4008399440037334</v>
      </c>
      <c r="L131" s="21">
        <f t="shared" ca="1" si="7"/>
        <v>845.40271970776189</v>
      </c>
      <c r="M131" s="31" t="str">
        <f ca="1">IF(ROW()&gt;计算结果!B$22+1,IF(L131&gt;OFFSET(L131,-计算结果!B$22,0,1,1),"买",IF(L131&lt;OFFSET(L131,-计算结果!B$22,0,1,1),"卖",M130)),IF(L131&gt;OFFSET(L131,-ROW()+1,0,1,1),"买",IF(L131&lt;OFFSET(L131,-ROW()+1,0,1,1),"卖",M130)))</f>
        <v>卖</v>
      </c>
      <c r="N131" s="4" t="str">
        <f t="shared" ca="1" si="8"/>
        <v/>
      </c>
      <c r="O131" s="3">
        <f ca="1">IF(M130="买",E131/E130-1,0)-IF(N131=1,计算结果!B$17,0)</f>
        <v>0</v>
      </c>
      <c r="P131" s="2">
        <f t="shared" ca="1" si="9"/>
        <v>0.8789602296589375</v>
      </c>
      <c r="Q131" s="3">
        <f ca="1">1-P131/MAX(P$2:P131)</f>
        <v>0.1296915812580528</v>
      </c>
    </row>
    <row r="132" spans="1:17" x14ac:dyDescent="0.15">
      <c r="A132" s="1">
        <v>38554</v>
      </c>
      <c r="B132">
        <v>842.75</v>
      </c>
      <c r="C132">
        <v>843.99</v>
      </c>
      <c r="D132" s="21">
        <v>835.76</v>
      </c>
      <c r="E132" s="21">
        <v>843.99</v>
      </c>
      <c r="F132" s="42">
        <v>41.18496768</v>
      </c>
      <c r="G132" s="3">
        <f t="shared" si="10"/>
        <v>1.6021076616348218E-3</v>
      </c>
      <c r="H132" s="3">
        <f>1-E132/MAX(E$2:E132)</f>
        <v>0.19541840645198194</v>
      </c>
      <c r="I132" s="21">
        <f t="shared" ref="I132:I195" si="11">ABS(E132-E131)</f>
        <v>1.3500000000000227</v>
      </c>
      <c r="J132" s="21">
        <f ca="1">IF(ROW()&gt;计算结果!B$18+1,ABS(E132-OFFSET(E132,-计算结果!B$18,0,1,1))/SUM(OFFSET(I132,0,0,-计算结果!B$18,1)),ABS(E132-OFFSET(E132,-ROW()+2,0,1,1))/SUM(OFFSET(I132,0,0,-ROW()+2,1)))</f>
        <v>8.7161366313310753E-3</v>
      </c>
      <c r="K132" s="21">
        <f ca="1">(计算结果!B$19+计算结果!B$20*'000300'!J132)^计算结果!B$21</f>
        <v>1.407844522968198</v>
      </c>
      <c r="L132" s="21">
        <f t="shared" ref="L132:L195" ca="1" si="12">K132*E132+(1-K132)*L131</f>
        <v>843.4138300047</v>
      </c>
      <c r="M132" s="31" t="str">
        <f ca="1">IF(ROW()&gt;计算结果!B$22+1,IF(L132&gt;OFFSET(L132,-计算结果!B$22,0,1,1),"买",IF(L132&lt;OFFSET(L132,-计算结果!B$22,0,1,1),"卖",M131)),IF(L132&gt;OFFSET(L132,-ROW()+1,0,1,1),"买",IF(L132&lt;OFFSET(L132,-ROW()+1,0,1,1),"卖",M131)))</f>
        <v>卖</v>
      </c>
      <c r="N132" s="4" t="str">
        <f t="shared" ref="N132:N195" ca="1" si="13">IF(M131&lt;&gt;M132,1,"")</f>
        <v/>
      </c>
      <c r="O132" s="3">
        <f ca="1">IF(M131="买",E132/E131-1,0)-IF(N132=1,计算结果!B$17,0)</f>
        <v>0</v>
      </c>
      <c r="P132" s="2">
        <f t="shared" ref="P132:P195" ca="1" si="14">IFERROR(P131*(1+O132),P131)</f>
        <v>0.8789602296589375</v>
      </c>
      <c r="Q132" s="3">
        <f ca="1">1-P132/MAX(P$2:P132)</f>
        <v>0.1296915812580528</v>
      </c>
    </row>
    <row r="133" spans="1:17" x14ac:dyDescent="0.15">
      <c r="A133" s="1">
        <v>38555</v>
      </c>
      <c r="B133">
        <v>847.54</v>
      </c>
      <c r="C133">
        <v>867.16</v>
      </c>
      <c r="D133" s="21">
        <v>842.99</v>
      </c>
      <c r="E133" s="21">
        <v>859.69</v>
      </c>
      <c r="F133" s="42">
        <v>102.10013184</v>
      </c>
      <c r="G133" s="3">
        <f t="shared" si="10"/>
        <v>1.8602116138816793E-2</v>
      </c>
      <c r="H133" s="3">
        <f>1-E133/MAX(E$2:E133)</f>
        <v>0.18045148620564733</v>
      </c>
      <c r="I133" s="21">
        <f t="shared" si="11"/>
        <v>15.700000000000045</v>
      </c>
      <c r="J133" s="21">
        <f ca="1">IF(ROW()&gt;计算结果!B$18+1,ABS(E133-OFFSET(E133,-计算结果!B$18,0,1,1))/SUM(OFFSET(I133,0,0,-计算结果!B$18,1)),ABS(E133-OFFSET(E133,-ROW()+2,0,1,1))/SUM(OFFSET(I133,0,0,-ROW()+2,1)))</f>
        <v>0.35379568884723522</v>
      </c>
      <c r="K133" s="21">
        <f ca="1">(计算结果!B$19+计算结果!B$20*'000300'!J133)^计算结果!B$21</f>
        <v>1.7184161199625116</v>
      </c>
      <c r="L133" s="21">
        <f t="shared" ca="1" si="12"/>
        <v>871.38306289587376</v>
      </c>
      <c r="M133" s="31" t="str">
        <f ca="1">IF(ROW()&gt;计算结果!B$22+1,IF(L133&gt;OFFSET(L133,-计算结果!B$22,0,1,1),"买",IF(L133&lt;OFFSET(L133,-计算结果!B$22,0,1,1),"卖",M132)),IF(L133&gt;OFFSET(L133,-ROW()+1,0,1,1),"买",IF(L133&lt;OFFSET(L133,-ROW()+1,0,1,1),"卖",M132)))</f>
        <v>卖</v>
      </c>
      <c r="N133" s="4" t="str">
        <f t="shared" ca="1" si="13"/>
        <v/>
      </c>
      <c r="O133" s="3">
        <f ca="1">IF(M132="买",E133/E132-1,0)-IF(N133=1,计算结果!B$17,0)</f>
        <v>0</v>
      </c>
      <c r="P133" s="2">
        <f t="shared" ca="1" si="14"/>
        <v>0.8789602296589375</v>
      </c>
      <c r="Q133" s="3">
        <f ca="1">1-P133/MAX(P$2:P133)</f>
        <v>0.1296915812580528</v>
      </c>
    </row>
    <row r="134" spans="1:17" x14ac:dyDescent="0.15">
      <c r="A134" s="1">
        <v>38558</v>
      </c>
      <c r="B134">
        <v>858.33</v>
      </c>
      <c r="C134">
        <v>860.95</v>
      </c>
      <c r="D134" s="21">
        <v>854.28</v>
      </c>
      <c r="E134" s="21">
        <v>856.86</v>
      </c>
      <c r="F134" s="42">
        <v>57.623848959999997</v>
      </c>
      <c r="G134" s="3">
        <f t="shared" si="10"/>
        <v>-3.2918842838698392E-3</v>
      </c>
      <c r="H134" s="3">
        <f>1-E134/MAX(E$2:E134)</f>
        <v>0.1831493450780759</v>
      </c>
      <c r="I134" s="21">
        <f t="shared" si="11"/>
        <v>2.8300000000000409</v>
      </c>
      <c r="J134" s="21">
        <f ca="1">IF(ROW()&gt;计算结果!B$18+1,ABS(E134-OFFSET(E134,-计算结果!B$18,0,1,1))/SUM(OFFSET(I134,0,0,-计算结果!B$18,1)),ABS(E134-OFFSET(E134,-ROW()+2,0,1,1))/SUM(OFFSET(I134,0,0,-ROW()+2,1)))</f>
        <v>0.39565217391304253</v>
      </c>
      <c r="K134" s="21">
        <f ca="1">(计算结果!B$19+计算结果!B$20*'000300'!J134)^计算结果!B$21</f>
        <v>1.7560869565217381</v>
      </c>
      <c r="L134" s="21">
        <f t="shared" ca="1" si="12"/>
        <v>845.87930157568496</v>
      </c>
      <c r="M134" s="31" t="str">
        <f ca="1">IF(ROW()&gt;计算结果!B$22+1,IF(L134&gt;OFFSET(L134,-计算结果!B$22,0,1,1),"买",IF(L134&lt;OFFSET(L134,-计算结果!B$22,0,1,1),"卖",M133)),IF(L134&gt;OFFSET(L134,-ROW()+1,0,1,1),"买",IF(L134&lt;OFFSET(L134,-ROW()+1,0,1,1),"卖",M133)))</f>
        <v>卖</v>
      </c>
      <c r="N134" s="4" t="str">
        <f t="shared" ca="1" si="13"/>
        <v/>
      </c>
      <c r="O134" s="3">
        <f ca="1">IF(M133="买",E134/E133-1,0)-IF(N134=1,计算结果!B$17,0)</f>
        <v>0</v>
      </c>
      <c r="P134" s="2">
        <f t="shared" ca="1" si="14"/>
        <v>0.8789602296589375</v>
      </c>
      <c r="Q134" s="3">
        <f ca="1">1-P134/MAX(P$2:P134)</f>
        <v>0.1296915812580528</v>
      </c>
    </row>
    <row r="135" spans="1:17" x14ac:dyDescent="0.15">
      <c r="A135" s="1">
        <v>38559</v>
      </c>
      <c r="B135">
        <v>856.19</v>
      </c>
      <c r="C135">
        <v>880.03</v>
      </c>
      <c r="D135" s="21">
        <v>856.19</v>
      </c>
      <c r="E135" s="21">
        <v>876.48</v>
      </c>
      <c r="F135" s="42">
        <v>105.13581056</v>
      </c>
      <c r="G135" s="3">
        <f t="shared" si="10"/>
        <v>2.2897556193543833E-2</v>
      </c>
      <c r="H135" s="3">
        <f>1-E135/MAX(E$2:E135)</f>
        <v>0.16444546130526794</v>
      </c>
      <c r="I135" s="21">
        <f t="shared" si="11"/>
        <v>19.620000000000005</v>
      </c>
      <c r="J135" s="21">
        <f ca="1">IF(ROW()&gt;计算结果!B$18+1,ABS(E135-OFFSET(E135,-计算结果!B$18,0,1,1))/SUM(OFFSET(I135,0,0,-计算结果!B$18,1)),ABS(E135-OFFSET(E135,-ROW()+2,0,1,1))/SUM(OFFSET(I135,0,0,-ROW()+2,1)))</f>
        <v>0.33012048192770971</v>
      </c>
      <c r="K135" s="21">
        <f ca="1">(计算结果!B$19+计算结果!B$20*'000300'!J135)^计算结果!B$21</f>
        <v>1.6971084337349387</v>
      </c>
      <c r="L135" s="21">
        <f t="shared" ca="1" si="12"/>
        <v>897.81200494976952</v>
      </c>
      <c r="M135" s="31" t="str">
        <f ca="1">IF(ROW()&gt;计算结果!B$22+1,IF(L135&gt;OFFSET(L135,-计算结果!B$22,0,1,1),"买",IF(L135&lt;OFFSET(L135,-计算结果!B$22,0,1,1),"卖",M134)),IF(L135&gt;OFFSET(L135,-ROW()+1,0,1,1),"买",IF(L135&lt;OFFSET(L135,-ROW()+1,0,1,1),"卖",M134)))</f>
        <v>买</v>
      </c>
      <c r="N135" s="4">
        <f t="shared" ca="1" si="13"/>
        <v>1</v>
      </c>
      <c r="O135" s="3">
        <f ca="1">IF(M134="买",E135/E134-1,0)-IF(N135=1,计算结果!B$17,0)</f>
        <v>0</v>
      </c>
      <c r="P135" s="2">
        <f t="shared" ca="1" si="14"/>
        <v>0.8789602296589375</v>
      </c>
      <c r="Q135" s="3">
        <f ca="1">1-P135/MAX(P$2:P135)</f>
        <v>0.1296915812580528</v>
      </c>
    </row>
    <row r="136" spans="1:17" x14ac:dyDescent="0.15">
      <c r="A136" s="1">
        <v>38560</v>
      </c>
      <c r="B136">
        <v>876.94</v>
      </c>
      <c r="C136">
        <v>894.03</v>
      </c>
      <c r="D136" s="21">
        <v>876.04</v>
      </c>
      <c r="E136" s="21">
        <v>894.01</v>
      </c>
      <c r="F136" s="42">
        <v>96.881090560000004</v>
      </c>
      <c r="G136" s="3">
        <f t="shared" si="10"/>
        <v>2.0000456370938169E-2</v>
      </c>
      <c r="H136" s="3">
        <f>1-E136/MAX(E$2:E136)</f>
        <v>0.14773398920856451</v>
      </c>
      <c r="I136" s="21">
        <f t="shared" si="11"/>
        <v>17.529999999999973</v>
      </c>
      <c r="J136" s="21">
        <f ca="1">IF(ROW()&gt;计算结果!B$18+1,ABS(E136-OFFSET(E136,-计算结果!B$18,0,1,1))/SUM(OFFSET(I136,0,0,-计算结果!B$18,1)),ABS(E136-OFFSET(E136,-ROW()+2,0,1,1))/SUM(OFFSET(I136,0,0,-ROW()+2,1)))</f>
        <v>0.55147737765466198</v>
      </c>
      <c r="K136" s="21">
        <f ca="1">(计算结果!B$19+计算结果!B$20*'000300'!J136)^计算结果!B$21</f>
        <v>1.8963296398891958</v>
      </c>
      <c r="L136" s="21">
        <f t="shared" ca="1" si="12"/>
        <v>890.60215027251604</v>
      </c>
      <c r="M136" s="31" t="str">
        <f ca="1">IF(ROW()&gt;计算结果!B$22+1,IF(L136&gt;OFFSET(L136,-计算结果!B$22,0,1,1),"买",IF(L136&lt;OFFSET(L136,-计算结果!B$22,0,1,1),"卖",M135)),IF(L136&gt;OFFSET(L136,-ROW()+1,0,1,1),"买",IF(L136&lt;OFFSET(L136,-ROW()+1,0,1,1),"卖",M135)))</f>
        <v>卖</v>
      </c>
      <c r="N136" s="4">
        <f t="shared" ca="1" si="13"/>
        <v>1</v>
      </c>
      <c r="O136" s="3">
        <f ca="1">IF(M135="买",E136/E135-1,0)-IF(N136=1,计算结果!B$17,0)</f>
        <v>2.0000456370938169E-2</v>
      </c>
      <c r="P136" s="2">
        <f t="shared" ca="1" si="14"/>
        <v>0.89653983538402082</v>
      </c>
      <c r="Q136" s="3">
        <f ca="1">1-P136/MAX(P$2:P136)</f>
        <v>0.11228501569974436</v>
      </c>
    </row>
    <row r="137" spans="1:17" x14ac:dyDescent="0.15">
      <c r="A137" s="1">
        <v>38561</v>
      </c>
      <c r="B137">
        <v>893.88</v>
      </c>
      <c r="C137">
        <v>901</v>
      </c>
      <c r="D137" s="21">
        <v>888.5</v>
      </c>
      <c r="E137" s="21">
        <v>890.89</v>
      </c>
      <c r="F137" s="42">
        <v>103.263744</v>
      </c>
      <c r="G137" s="3">
        <f t="shared" si="10"/>
        <v>-3.4898938490620646E-3</v>
      </c>
      <c r="H137" s="3">
        <f>1-E137/MAX(E$2:E137)</f>
        <v>0.15070830711739025</v>
      </c>
      <c r="I137" s="21">
        <f t="shared" si="11"/>
        <v>3.1200000000000045</v>
      </c>
      <c r="J137" s="21">
        <f ca="1">IF(ROW()&gt;计算结果!B$18+1,ABS(E137-OFFSET(E137,-计算结果!B$18,0,1,1))/SUM(OFFSET(I137,0,0,-计算结果!B$18,1)),ABS(E137-OFFSET(E137,-ROW()+2,0,1,1))/SUM(OFFSET(I137,0,0,-ROW()+2,1)))</f>
        <v>0.47800925925925825</v>
      </c>
      <c r="K137" s="21">
        <f ca="1">(计算结果!B$19+计算结果!B$20*'000300'!J137)^计算结果!B$21</f>
        <v>1.8302083333333323</v>
      </c>
      <c r="L137" s="21">
        <f t="shared" ca="1" si="12"/>
        <v>891.12897524250502</v>
      </c>
      <c r="M137" s="31" t="str">
        <f ca="1">IF(ROW()&gt;计算结果!B$22+1,IF(L137&gt;OFFSET(L137,-计算结果!B$22,0,1,1),"买",IF(L137&lt;OFFSET(L137,-计算结果!B$22,0,1,1),"卖",M136)),IF(L137&gt;OFFSET(L137,-ROW()+1,0,1,1),"买",IF(L137&lt;OFFSET(L137,-ROW()+1,0,1,1),"卖",M136)))</f>
        <v>买</v>
      </c>
      <c r="N137" s="4">
        <f t="shared" ca="1" si="13"/>
        <v>1</v>
      </c>
      <c r="O137" s="3">
        <f ca="1">IF(M136="买",E137/E136-1,0)-IF(N137=1,计算结果!B$17,0)</f>
        <v>0</v>
      </c>
      <c r="P137" s="2">
        <f t="shared" ca="1" si="14"/>
        <v>0.89653983538402082</v>
      </c>
      <c r="Q137" s="3">
        <f ca="1">1-P137/MAX(P$2:P137)</f>
        <v>0.11228501569974436</v>
      </c>
    </row>
    <row r="138" spans="1:17" x14ac:dyDescent="0.15">
      <c r="A138" s="1">
        <v>38562</v>
      </c>
      <c r="B138">
        <v>889.41</v>
      </c>
      <c r="C138">
        <v>892.29</v>
      </c>
      <c r="D138" s="21">
        <v>883.38</v>
      </c>
      <c r="E138" s="21">
        <v>888.16</v>
      </c>
      <c r="F138" s="42">
        <v>64.090618879999994</v>
      </c>
      <c r="G138" s="3">
        <f t="shared" si="10"/>
        <v>-3.0643513789581078E-3</v>
      </c>
      <c r="H138" s="3">
        <f>1-E138/MAX(E$2:E138)</f>
        <v>0.1533108352876128</v>
      </c>
      <c r="I138" s="21">
        <f t="shared" si="11"/>
        <v>2.7300000000000182</v>
      </c>
      <c r="J138" s="21">
        <f ca="1">IF(ROW()&gt;计算结果!B$18+1,ABS(E138-OFFSET(E138,-计算结果!B$18,0,1,1))/SUM(OFFSET(I138,0,0,-计算结果!B$18,1)),ABS(E138-OFFSET(E138,-ROW()+2,0,1,1))/SUM(OFFSET(I138,0,0,-ROW()+2,1)))</f>
        <v>0.58554755401042868</v>
      </c>
      <c r="K138" s="21">
        <f ca="1">(计算结果!B$19+计算结果!B$20*'000300'!J138)^计算结果!B$21</f>
        <v>1.9269927986093858</v>
      </c>
      <c r="L138" s="21">
        <f t="shared" ca="1" si="12"/>
        <v>885.40778133094807</v>
      </c>
      <c r="M138" s="31" t="str">
        <f ca="1">IF(ROW()&gt;计算结果!B$22+1,IF(L138&gt;OFFSET(L138,-计算结果!B$22,0,1,1),"买",IF(L138&lt;OFFSET(L138,-计算结果!B$22,0,1,1),"卖",M137)),IF(L138&gt;OFFSET(L138,-ROW()+1,0,1,1),"买",IF(L138&lt;OFFSET(L138,-ROW()+1,0,1,1),"卖",M137)))</f>
        <v>买</v>
      </c>
      <c r="N138" s="4" t="str">
        <f t="shared" ca="1" si="13"/>
        <v/>
      </c>
      <c r="O138" s="3">
        <f ca="1">IF(M137="买",E138/E137-1,0)-IF(N138=1,计算结果!B$17,0)</f>
        <v>-3.0643513789581078E-3</v>
      </c>
      <c r="P138" s="2">
        <f t="shared" ca="1" si="14"/>
        <v>0.89379252230317097</v>
      </c>
      <c r="Q138" s="3">
        <f ca="1">1-P138/MAX(P$2:P138)</f>
        <v>0.1150052863360066</v>
      </c>
    </row>
    <row r="139" spans="1:17" x14ac:dyDescent="0.15">
      <c r="A139" s="1">
        <v>38565</v>
      </c>
      <c r="B139">
        <v>887.72</v>
      </c>
      <c r="C139">
        <v>897.28</v>
      </c>
      <c r="D139" s="21">
        <v>885.85</v>
      </c>
      <c r="E139" s="21">
        <v>891.61</v>
      </c>
      <c r="F139" s="42">
        <v>54.515768319999999</v>
      </c>
      <c r="G139" s="3">
        <f t="shared" si="10"/>
        <v>3.8844352368943014E-3</v>
      </c>
      <c r="H139" s="3">
        <f>1-E139/MAX(E$2:E139)</f>
        <v>0.15002192606150733</v>
      </c>
      <c r="I139" s="21">
        <f t="shared" si="11"/>
        <v>3.4500000000000455</v>
      </c>
      <c r="J139" s="21">
        <f ca="1">IF(ROW()&gt;计算结果!B$18+1,ABS(E139-OFFSET(E139,-计算结果!B$18,0,1,1))/SUM(OFFSET(I139,0,0,-计算结果!B$18,1)),ABS(E139-OFFSET(E139,-ROW()+2,0,1,1))/SUM(OFFSET(I139,0,0,-ROW()+2,1)))</f>
        <v>0.77151882074229927</v>
      </c>
      <c r="K139" s="21">
        <f ca="1">(计算结果!B$19+计算结果!B$20*'000300'!J139)^计算结果!B$21</f>
        <v>2.0943669386680694</v>
      </c>
      <c r="L139" s="21">
        <f t="shared" ca="1" si="12"/>
        <v>898.39750305780024</v>
      </c>
      <c r="M139" s="31" t="str">
        <f ca="1">IF(ROW()&gt;计算结果!B$22+1,IF(L139&gt;OFFSET(L139,-计算结果!B$22,0,1,1),"买",IF(L139&lt;OFFSET(L139,-计算结果!B$22,0,1,1),"卖",M138)),IF(L139&gt;OFFSET(L139,-ROW()+1,0,1,1),"买",IF(L139&lt;OFFSET(L139,-ROW()+1,0,1,1),"卖",M138)))</f>
        <v>买</v>
      </c>
      <c r="N139" s="4" t="str">
        <f t="shared" ca="1" si="13"/>
        <v/>
      </c>
      <c r="O139" s="3">
        <f ca="1">IF(M138="买",E139/E138-1,0)-IF(N139=1,计算结果!B$17,0)</f>
        <v>3.8844352368943014E-3</v>
      </c>
      <c r="P139" s="2">
        <f t="shared" ca="1" si="14"/>
        <v>0.89726440147127806</v>
      </c>
      <c r="Q139" s="3">
        <f ca="1">1-P139/MAX(P$2:P139)</f>
        <v>0.11156758168578496</v>
      </c>
    </row>
    <row r="140" spans="1:17" x14ac:dyDescent="0.15">
      <c r="A140" s="1">
        <v>38566</v>
      </c>
      <c r="B140">
        <v>892.13</v>
      </c>
      <c r="C140">
        <v>903.65</v>
      </c>
      <c r="D140" s="21">
        <v>888.4</v>
      </c>
      <c r="E140" s="21">
        <v>903.6</v>
      </c>
      <c r="F140" s="42">
        <v>64.419589119999998</v>
      </c>
      <c r="G140" s="3">
        <f t="shared" si="10"/>
        <v>1.3447583584751177E-2</v>
      </c>
      <c r="H140" s="3">
        <f>1-E140/MAX(E$2:E140)</f>
        <v>0.13859177486701368</v>
      </c>
      <c r="I140" s="21">
        <f t="shared" si="11"/>
        <v>11.990000000000009</v>
      </c>
      <c r="J140" s="21">
        <f ca="1">IF(ROW()&gt;计算结果!B$18+1,ABS(E140-OFFSET(E140,-计算结果!B$18,0,1,1))/SUM(OFFSET(I140,0,0,-计算结果!B$18,1)),ABS(E140-OFFSET(E140,-ROW()+2,0,1,1))/SUM(OFFSET(I140,0,0,-ROW()+2,1)))</f>
        <v>0.79660222612770826</v>
      </c>
      <c r="K140" s="21">
        <f ca="1">(计算结果!B$19+计算结果!B$20*'000300'!J140)^计算结果!B$21</f>
        <v>2.1169420035149376</v>
      </c>
      <c r="L140" s="21">
        <f t="shared" ca="1" si="12"/>
        <v>909.41088735790106</v>
      </c>
      <c r="M140" s="31" t="str">
        <f ca="1">IF(ROW()&gt;计算结果!B$22+1,IF(L140&gt;OFFSET(L140,-计算结果!B$22,0,1,1),"买",IF(L140&lt;OFFSET(L140,-计算结果!B$22,0,1,1),"卖",M139)),IF(L140&gt;OFFSET(L140,-ROW()+1,0,1,1),"买",IF(L140&lt;OFFSET(L140,-ROW()+1,0,1,1),"卖",M139)))</f>
        <v>买</v>
      </c>
      <c r="N140" s="4" t="str">
        <f t="shared" ca="1" si="13"/>
        <v/>
      </c>
      <c r="O140" s="3">
        <f ca="1">IF(M139="买",E140/E139-1,0)-IF(N140=1,计算结果!B$17,0)</f>
        <v>1.3447583584751177E-2</v>
      </c>
      <c r="P140" s="2">
        <f t="shared" ca="1" si="14"/>
        <v>0.90933043950768477</v>
      </c>
      <c r="Q140" s="3">
        <f ca="1">1-P140/MAX(P$2:P140)</f>
        <v>9.9620312481101925E-2</v>
      </c>
    </row>
    <row r="141" spans="1:17" x14ac:dyDescent="0.15">
      <c r="A141" s="1">
        <v>38567</v>
      </c>
      <c r="B141">
        <v>905.18</v>
      </c>
      <c r="C141">
        <v>919.28</v>
      </c>
      <c r="D141" s="21">
        <v>903.76</v>
      </c>
      <c r="E141" s="21">
        <v>909.57</v>
      </c>
      <c r="F141" s="42">
        <v>119.1177728</v>
      </c>
      <c r="G141" s="3">
        <f t="shared" si="10"/>
        <v>6.6069057104913842E-3</v>
      </c>
      <c r="H141" s="3">
        <f>1-E141/MAX(E$2:E141)</f>
        <v>0.13290053194531826</v>
      </c>
      <c r="I141" s="21">
        <f t="shared" si="11"/>
        <v>5.9700000000000273</v>
      </c>
      <c r="J141" s="21">
        <f ca="1">IF(ROW()&gt;计算结果!B$18+1,ABS(E141-OFFSET(E141,-计算结果!B$18,0,1,1))/SUM(OFFSET(I141,0,0,-计算结果!B$18,1)),ABS(E141-OFFSET(E141,-ROW()+2,0,1,1))/SUM(OFFSET(I141,0,0,-ROW()+2,1)))</f>
        <v>0.79404437062522137</v>
      </c>
      <c r="K141" s="21">
        <f ca="1">(计算结果!B$19+计算结果!B$20*'000300'!J141)^计算结果!B$21</f>
        <v>2.1146399335626991</v>
      </c>
      <c r="L141" s="21">
        <f t="shared" ca="1" si="12"/>
        <v>909.74735330481815</v>
      </c>
      <c r="M141" s="31" t="str">
        <f ca="1">IF(ROW()&gt;计算结果!B$22+1,IF(L141&gt;OFFSET(L141,-计算结果!B$22,0,1,1),"买",IF(L141&lt;OFFSET(L141,-计算结果!B$22,0,1,1),"卖",M140)),IF(L141&gt;OFFSET(L141,-ROW()+1,0,1,1),"买",IF(L141&lt;OFFSET(L141,-ROW()+1,0,1,1),"卖",M140)))</f>
        <v>买</v>
      </c>
      <c r="N141" s="4" t="str">
        <f t="shared" ca="1" si="13"/>
        <v/>
      </c>
      <c r="O141" s="3">
        <f ca="1">IF(M140="买",E141/E140-1,0)-IF(N141=1,计算结果!B$17,0)</f>
        <v>6.6069057104913842E-3</v>
      </c>
      <c r="P141" s="2">
        <f t="shared" ca="1" si="14"/>
        <v>0.91533829998119176</v>
      </c>
      <c r="Q141" s="3">
        <f ca="1">1-P141/MAX(P$2:P141)</f>
        <v>9.3671588782022863E-2</v>
      </c>
    </row>
    <row r="142" spans="1:17" x14ac:dyDescent="0.15">
      <c r="A142" s="1">
        <v>38568</v>
      </c>
      <c r="B142">
        <v>907.42</v>
      </c>
      <c r="C142">
        <v>909.83</v>
      </c>
      <c r="D142" s="21">
        <v>901.63</v>
      </c>
      <c r="E142" s="21">
        <v>904.15</v>
      </c>
      <c r="F142" s="42">
        <v>66.826900480000006</v>
      </c>
      <c r="G142" s="3">
        <f t="shared" si="10"/>
        <v>-5.9588596809482253E-3</v>
      </c>
      <c r="H142" s="3">
        <f>1-E142/MAX(E$2:E142)</f>
        <v>0.13806745600488102</v>
      </c>
      <c r="I142" s="21">
        <f t="shared" si="11"/>
        <v>5.4200000000000728</v>
      </c>
      <c r="J142" s="21">
        <f ca="1">IF(ROW()&gt;计算结果!B$18+1,ABS(E142-OFFSET(E142,-计算结果!B$18,0,1,1))/SUM(OFFSET(I142,0,0,-计算结果!B$18,1)),ABS(E142-OFFSET(E142,-ROW()+2,0,1,1))/SUM(OFFSET(I142,0,0,-ROW()+2,1)))</f>
        <v>0.680851063829785</v>
      </c>
      <c r="K142" s="21">
        <f ca="1">(计算结果!B$19+计算结果!B$20*'000300'!J142)^计算结果!B$21</f>
        <v>2.0127659574468062</v>
      </c>
      <c r="L142" s="21">
        <f t="shared" ca="1" si="12"/>
        <v>898.4811911210777</v>
      </c>
      <c r="M142" s="31" t="str">
        <f ca="1">IF(ROW()&gt;计算结果!B$22+1,IF(L142&gt;OFFSET(L142,-计算结果!B$22,0,1,1),"买",IF(L142&lt;OFFSET(L142,-计算结果!B$22,0,1,1),"卖",M141)),IF(L142&gt;OFFSET(L142,-ROW()+1,0,1,1),"买",IF(L142&lt;OFFSET(L142,-ROW()+1,0,1,1),"卖",M141)))</f>
        <v>买</v>
      </c>
      <c r="N142" s="4" t="str">
        <f t="shared" ca="1" si="13"/>
        <v/>
      </c>
      <c r="O142" s="3">
        <f ca="1">IF(M141="买",E142/E141-1,0)-IF(N142=1,计算结果!B$17,0)</f>
        <v>-5.9588596809482253E-3</v>
      </c>
      <c r="P142" s="2">
        <f t="shared" ca="1" si="14"/>
        <v>0.90988392749100611</v>
      </c>
      <c r="Q142" s="3">
        <f ca="1">1-P142/MAX(P$2:P142)</f>
        <v>9.9072272609327605E-2</v>
      </c>
    </row>
    <row r="143" spans="1:17" x14ac:dyDescent="0.15">
      <c r="A143" s="1">
        <v>38569</v>
      </c>
      <c r="B143">
        <v>904.04</v>
      </c>
      <c r="C143">
        <v>923.81</v>
      </c>
      <c r="D143" s="21">
        <v>903.94</v>
      </c>
      <c r="E143" s="21">
        <v>923.8</v>
      </c>
      <c r="F143" s="42">
        <v>95.856855039999999</v>
      </c>
      <c r="G143" s="3">
        <f t="shared" si="10"/>
        <v>2.1733119504506959E-2</v>
      </c>
      <c r="H143" s="3">
        <f>1-E143/MAX(E$2:E143)</f>
        <v>0.11933497302141138</v>
      </c>
      <c r="I143" s="21">
        <f t="shared" si="11"/>
        <v>19.649999999999977</v>
      </c>
      <c r="J143" s="21">
        <f ca="1">IF(ROW()&gt;计算结果!B$18+1,ABS(E143-OFFSET(E143,-计算结果!B$18,0,1,1))/SUM(OFFSET(I143,0,0,-计算结果!B$18,1)),ABS(E143-OFFSET(E143,-ROW()+2,0,1,1))/SUM(OFFSET(I143,0,0,-ROW()+2,1)))</f>
        <v>0.69450763730906484</v>
      </c>
      <c r="K143" s="21">
        <f ca="1">(计算结果!B$19+计算结果!B$20*'000300'!J143)^计算结果!B$21</f>
        <v>2.0250568735781584</v>
      </c>
      <c r="L143" s="21">
        <f t="shared" ca="1" si="12"/>
        <v>949.75321907215096</v>
      </c>
      <c r="M143" s="31" t="str">
        <f ca="1">IF(ROW()&gt;计算结果!B$22+1,IF(L143&gt;OFFSET(L143,-计算结果!B$22,0,1,1),"买",IF(L143&lt;OFFSET(L143,-计算结果!B$22,0,1,1),"卖",M142)),IF(L143&gt;OFFSET(L143,-ROW()+1,0,1,1),"买",IF(L143&lt;OFFSET(L143,-ROW()+1,0,1,1),"卖",M142)))</f>
        <v>买</v>
      </c>
      <c r="N143" s="4" t="str">
        <f t="shared" ca="1" si="13"/>
        <v/>
      </c>
      <c r="O143" s="3">
        <f ca="1">IF(M142="买",E143/E142-1,0)-IF(N143=1,计算结果!B$17,0)</f>
        <v>2.1733119504506959E-2</v>
      </c>
      <c r="P143" s="2">
        <f t="shared" ca="1" si="14"/>
        <v>0.9296585436223983</v>
      </c>
      <c r="Q143" s="3">
        <f ca="1">1-P143/MAX(P$2:P143)</f>
        <v>7.9492302645022161E-2</v>
      </c>
    </row>
    <row r="144" spans="1:17" x14ac:dyDescent="0.15">
      <c r="A144" s="1">
        <v>38572</v>
      </c>
      <c r="B144">
        <v>926.57</v>
      </c>
      <c r="C144">
        <v>933.15</v>
      </c>
      <c r="D144" s="21">
        <v>923.57</v>
      </c>
      <c r="E144" s="21">
        <v>927.47</v>
      </c>
      <c r="F144" s="42">
        <v>111.35756288</v>
      </c>
      <c r="G144" s="3">
        <f t="shared" si="10"/>
        <v>3.9727213682616558E-3</v>
      </c>
      <c r="H144" s="3">
        <f>1-E144/MAX(E$2:E144)</f>
        <v>0.11583633625045286</v>
      </c>
      <c r="I144" s="21">
        <f t="shared" si="11"/>
        <v>3.6700000000000728</v>
      </c>
      <c r="J144" s="21">
        <f ca="1">IF(ROW()&gt;计算结果!B$18+1,ABS(E144-OFFSET(E144,-计算结果!B$18,0,1,1))/SUM(OFFSET(I144,0,0,-计算结果!B$18,1)),ABS(E144-OFFSET(E144,-ROW()+2,0,1,1))/SUM(OFFSET(I144,0,0,-ROW()+2,1)))</f>
        <v>0.75802469135802319</v>
      </c>
      <c r="K144" s="21">
        <f ca="1">(计算结果!B$19+计算结果!B$20*'000300'!J144)^计算结果!B$21</f>
        <v>2.0822222222222209</v>
      </c>
      <c r="L144" s="21">
        <f t="shared" ca="1" si="12"/>
        <v>903.35460513747239</v>
      </c>
      <c r="M144" s="31" t="str">
        <f ca="1">IF(ROW()&gt;计算结果!B$22+1,IF(L144&gt;OFFSET(L144,-计算结果!B$22,0,1,1),"买",IF(L144&lt;OFFSET(L144,-计算结果!B$22,0,1,1),"卖",M143)),IF(L144&gt;OFFSET(L144,-ROW()+1,0,1,1),"买",IF(L144&lt;OFFSET(L144,-ROW()+1,0,1,1),"卖",M143)))</f>
        <v>买</v>
      </c>
      <c r="N144" s="4" t="str">
        <f t="shared" ca="1" si="13"/>
        <v/>
      </c>
      <c r="O144" s="3">
        <f ca="1">IF(M143="买",E144/E143-1,0)-IF(N144=1,计算结果!B$17,0)</f>
        <v>3.9727213682616558E-3</v>
      </c>
      <c r="P144" s="2">
        <f t="shared" ca="1" si="14"/>
        <v>0.93335181798383404</v>
      </c>
      <c r="Q144" s="3">
        <f ca="1">1-P144/MAX(P$2:P144)</f>
        <v>7.5835382046090749E-2</v>
      </c>
    </row>
    <row r="145" spans="1:17" x14ac:dyDescent="0.15">
      <c r="A145" s="1">
        <v>38573</v>
      </c>
      <c r="B145">
        <v>926.97</v>
      </c>
      <c r="C145">
        <v>933.39</v>
      </c>
      <c r="D145" s="21">
        <v>919.11</v>
      </c>
      <c r="E145" s="21">
        <v>933.09</v>
      </c>
      <c r="F145" s="42">
        <v>97.04541184</v>
      </c>
      <c r="G145" s="3">
        <f t="shared" si="10"/>
        <v>6.0594951858281565E-3</v>
      </c>
      <c r="H145" s="3">
        <f>1-E145/MAX(E$2:E145)</f>
        <v>0.11047875078647829</v>
      </c>
      <c r="I145" s="21">
        <f t="shared" si="11"/>
        <v>5.6200000000000045</v>
      </c>
      <c r="J145" s="21">
        <f ca="1">IF(ROW()&gt;计算结果!B$18+1,ABS(E145-OFFSET(E145,-计算结果!B$18,0,1,1))/SUM(OFFSET(I145,0,0,-计算结果!B$18,1)),ABS(E145-OFFSET(E145,-ROW()+2,0,1,1))/SUM(OFFSET(I145,0,0,-ROW()+2,1)))</f>
        <v>0.71522425773846954</v>
      </c>
      <c r="K145" s="21">
        <f ca="1">(计算结果!B$19+计算结果!B$20*'000300'!J145)^计算结果!B$21</f>
        <v>2.0437018319646225</v>
      </c>
      <c r="L145" s="21">
        <f t="shared" ca="1" si="12"/>
        <v>964.12488609221157</v>
      </c>
      <c r="M145" s="31" t="str">
        <f ca="1">IF(ROW()&gt;计算结果!B$22+1,IF(L145&gt;OFFSET(L145,-计算结果!B$22,0,1,1),"买",IF(L145&lt;OFFSET(L145,-计算结果!B$22,0,1,1),"卖",M144)),IF(L145&gt;OFFSET(L145,-ROW()+1,0,1,1),"买",IF(L145&lt;OFFSET(L145,-ROW()+1,0,1,1),"卖",M144)))</f>
        <v>买</v>
      </c>
      <c r="N145" s="4" t="str">
        <f t="shared" ca="1" si="13"/>
        <v/>
      </c>
      <c r="O145" s="3">
        <f ca="1">IF(M144="买",E145/E144-1,0)-IF(N145=1,计算结果!B$17,0)</f>
        <v>6.0594951858281565E-3</v>
      </c>
      <c r="P145" s="2">
        <f t="shared" ca="1" si="14"/>
        <v>0.93900745883159109</v>
      </c>
      <c r="Q145" s="3">
        <f ca="1">1-P145/MAX(P$2:P145)</f>
        <v>7.0235410992686265E-2</v>
      </c>
    </row>
    <row r="146" spans="1:17" x14ac:dyDescent="0.15">
      <c r="A146" s="1">
        <v>38574</v>
      </c>
      <c r="B146">
        <v>933.26</v>
      </c>
      <c r="C146">
        <v>940.37</v>
      </c>
      <c r="D146" s="21">
        <v>926.28</v>
      </c>
      <c r="E146" s="21">
        <v>940.37</v>
      </c>
      <c r="F146" s="42">
        <v>102.14863871999999</v>
      </c>
      <c r="G146" s="3">
        <f t="shared" si="10"/>
        <v>7.8020341017479566E-3</v>
      </c>
      <c r="H146" s="3">
        <f>1-E146/MAX(E$2:E146)</f>
        <v>0.10353867566588493</v>
      </c>
      <c r="I146" s="21">
        <f t="shared" si="11"/>
        <v>7.2799999999999727</v>
      </c>
      <c r="J146" s="21">
        <f ca="1">IF(ROW()&gt;计算结果!B$18+1,ABS(E146-OFFSET(E146,-计算结果!B$18,0,1,1))/SUM(OFFSET(I146,0,0,-计算结果!B$18,1)),ABS(E146-OFFSET(E146,-ROW()+2,0,1,1))/SUM(OFFSET(I146,0,0,-ROW()+2,1)))</f>
        <v>0.67285921625544087</v>
      </c>
      <c r="K146" s="21">
        <f ca="1">(计算结果!B$19+计算结果!B$20*'000300'!J146)^计算结果!B$21</f>
        <v>2.0055732946298965</v>
      </c>
      <c r="L146" s="21">
        <f t="shared" ca="1" si="12"/>
        <v>916.48272092869695</v>
      </c>
      <c r="M146" s="31" t="str">
        <f ca="1">IF(ROW()&gt;计算结果!B$22+1,IF(L146&gt;OFFSET(L146,-计算结果!B$22,0,1,1),"买",IF(L146&lt;OFFSET(L146,-计算结果!B$22,0,1,1),"卖",M145)),IF(L146&gt;OFFSET(L146,-ROW()+1,0,1,1),"买",IF(L146&lt;OFFSET(L146,-ROW()+1,0,1,1),"卖",M145)))</f>
        <v>买</v>
      </c>
      <c r="N146" s="4" t="str">
        <f t="shared" ca="1" si="13"/>
        <v/>
      </c>
      <c r="O146" s="3">
        <f ca="1">IF(M145="买",E146/E145-1,0)-IF(N146=1,计算结果!B$17,0)</f>
        <v>7.8020341017479566E-3</v>
      </c>
      <c r="P146" s="2">
        <f t="shared" ca="1" si="14"/>
        <v>0.94633362704719082</v>
      </c>
      <c r="Q146" s="3">
        <f ca="1">1-P146/MAX(P$2:P146)</f>
        <v>6.2981355962653529E-2</v>
      </c>
    </row>
    <row r="147" spans="1:17" x14ac:dyDescent="0.15">
      <c r="A147" s="1">
        <v>38575</v>
      </c>
      <c r="B147">
        <v>940.78</v>
      </c>
      <c r="C147">
        <v>953.99</v>
      </c>
      <c r="D147" s="21">
        <v>939.39</v>
      </c>
      <c r="E147" s="21">
        <v>953.99</v>
      </c>
      <c r="F147" s="42">
        <v>140.42061824000001</v>
      </c>
      <c r="G147" s="3">
        <f t="shared" si="10"/>
        <v>1.4483660686750888E-2</v>
      </c>
      <c r="H147" s="3">
        <f>1-E147/MAX(E$2:E147)</f>
        <v>9.0554634025434289E-2</v>
      </c>
      <c r="I147" s="21">
        <f t="shared" si="11"/>
        <v>13.620000000000005</v>
      </c>
      <c r="J147" s="21">
        <f ca="1">IF(ROW()&gt;计算结果!B$18+1,ABS(E147-OFFSET(E147,-计算结果!B$18,0,1,1))/SUM(OFFSET(I147,0,0,-计算结果!B$18,1)),ABS(E147-OFFSET(E147,-ROW()+2,0,1,1))/SUM(OFFSET(I147,0,0,-ROW()+2,1)))</f>
        <v>0.79471032745591763</v>
      </c>
      <c r="K147" s="21">
        <f ca="1">(计算结果!B$19+计算结果!B$20*'000300'!J147)^计算结果!B$21</f>
        <v>2.1152392947103258</v>
      </c>
      <c r="L147" s="21">
        <f t="shared" ca="1" si="12"/>
        <v>995.81959145798339</v>
      </c>
      <c r="M147" s="31" t="str">
        <f ca="1">IF(ROW()&gt;计算结果!B$22+1,IF(L147&gt;OFFSET(L147,-计算结果!B$22,0,1,1),"买",IF(L147&lt;OFFSET(L147,-计算结果!B$22,0,1,1),"卖",M146)),IF(L147&gt;OFFSET(L147,-ROW()+1,0,1,1),"买",IF(L147&lt;OFFSET(L147,-ROW()+1,0,1,1),"卖",M146)))</f>
        <v>买</v>
      </c>
      <c r="N147" s="4" t="str">
        <f t="shared" ca="1" si="13"/>
        <v/>
      </c>
      <c r="O147" s="3">
        <f ca="1">IF(M146="买",E147/E146-1,0)-IF(N147=1,计算结果!B$17,0)</f>
        <v>1.4483660686750888E-2</v>
      </c>
      <c r="P147" s="2">
        <f t="shared" ca="1" si="14"/>
        <v>0.96004000219780461</v>
      </c>
      <c r="Q147" s="3">
        <f ca="1">1-P147/MAX(P$2:P147)</f>
        <v>4.9409895865257125E-2</v>
      </c>
    </row>
    <row r="148" spans="1:17" x14ac:dyDescent="0.15">
      <c r="A148" s="1">
        <v>38576</v>
      </c>
      <c r="B148">
        <v>954.72</v>
      </c>
      <c r="C148">
        <v>959.27</v>
      </c>
      <c r="D148" s="21">
        <v>933.98</v>
      </c>
      <c r="E148" s="21">
        <v>938.32</v>
      </c>
      <c r="F148" s="42">
        <v>144.57552896000001</v>
      </c>
      <c r="G148" s="3">
        <f t="shared" si="10"/>
        <v>-1.6425748697575404E-2</v>
      </c>
      <c r="H148" s="3">
        <f>1-E148/MAX(E$2:E148)</f>
        <v>0.1054929550611069</v>
      </c>
      <c r="I148" s="21">
        <f t="shared" si="11"/>
        <v>15.669999999999959</v>
      </c>
      <c r="J148" s="21">
        <f ca="1">IF(ROW()&gt;计算结果!B$18+1,ABS(E148-OFFSET(E148,-计算结果!B$18,0,1,1))/SUM(OFFSET(I148,0,0,-计算结果!B$18,1)),ABS(E148-OFFSET(E148,-ROW()+2,0,1,1))/SUM(OFFSET(I148,0,0,-ROW()+2,1)))</f>
        <v>0.54320987654320996</v>
      </c>
      <c r="K148" s="21">
        <f ca="1">(计算结果!B$19+计算结果!B$20*'000300'!J148)^计算结果!B$21</f>
        <v>1.8888888888888888</v>
      </c>
      <c r="L148" s="21">
        <f t="shared" ca="1" si="12"/>
        <v>887.20925203734816</v>
      </c>
      <c r="M148" s="31" t="str">
        <f ca="1">IF(ROW()&gt;计算结果!B$22+1,IF(L148&gt;OFFSET(L148,-计算结果!B$22,0,1,1),"买",IF(L148&lt;OFFSET(L148,-计算结果!B$22,0,1,1),"卖",M147)),IF(L148&gt;OFFSET(L148,-ROW()+1,0,1,1),"买",IF(L148&lt;OFFSET(L148,-ROW()+1,0,1,1),"卖",M147)))</f>
        <v>买</v>
      </c>
      <c r="N148" s="4" t="str">
        <f t="shared" ca="1" si="13"/>
        <v/>
      </c>
      <c r="O148" s="3">
        <f ca="1">IF(M147="买",E148/E147-1,0)-IF(N148=1,计算结果!B$17,0)</f>
        <v>-1.6425748697575404E-2</v>
      </c>
      <c r="P148" s="2">
        <f t="shared" ca="1" si="14"/>
        <v>0.9442706263820837</v>
      </c>
      <c r="Q148" s="3">
        <f ca="1">1-P148/MAX(P$2:P148)</f>
        <v>6.5024050030176528E-2</v>
      </c>
    </row>
    <row r="149" spans="1:17" x14ac:dyDescent="0.15">
      <c r="A149" s="1">
        <v>38579</v>
      </c>
      <c r="B149">
        <v>937.71</v>
      </c>
      <c r="C149">
        <v>954.5</v>
      </c>
      <c r="D149" s="21">
        <v>936.11</v>
      </c>
      <c r="E149" s="21">
        <v>954.5</v>
      </c>
      <c r="F149" s="42">
        <v>105.03460864</v>
      </c>
      <c r="G149" s="3">
        <f t="shared" si="10"/>
        <v>1.7243584278284541E-2</v>
      </c>
      <c r="H149" s="3">
        <f>1-E149/MAX(E$2:E149)</f>
        <v>9.0068447444183852E-2</v>
      </c>
      <c r="I149" s="21">
        <f t="shared" si="11"/>
        <v>16.17999999999995</v>
      </c>
      <c r="J149" s="21">
        <f ca="1">IF(ROW()&gt;计算结果!B$18+1,ABS(E149-OFFSET(E149,-计算结果!B$18,0,1,1))/SUM(OFFSET(I149,0,0,-计算结果!B$18,1)),ABS(E149-OFFSET(E149,-ROW()+2,0,1,1))/SUM(OFFSET(I149,0,0,-ROW()+2,1)))</f>
        <v>0.59855334538878802</v>
      </c>
      <c r="K149" s="21">
        <f ca="1">(计算结果!B$19+计算结果!B$20*'000300'!J149)^计算结果!B$21</f>
        <v>1.938698010849909</v>
      </c>
      <c r="L149" s="21">
        <f t="shared" ca="1" si="12"/>
        <v>1017.6656912611438</v>
      </c>
      <c r="M149" s="31" t="str">
        <f ca="1">IF(ROW()&gt;计算结果!B$22+1,IF(L149&gt;OFFSET(L149,-计算结果!B$22,0,1,1),"买",IF(L149&lt;OFFSET(L149,-计算结果!B$22,0,1,1),"卖",M148)),IF(L149&gt;OFFSET(L149,-ROW()+1,0,1,1),"买",IF(L149&lt;OFFSET(L149,-ROW()+1,0,1,1),"卖",M148)))</f>
        <v>买</v>
      </c>
      <c r="N149" s="4" t="str">
        <f t="shared" ca="1" si="13"/>
        <v/>
      </c>
      <c r="O149" s="3">
        <f ca="1">IF(M148="买",E149/E148-1,0)-IF(N149=1,计算结果!B$17,0)</f>
        <v>1.7243584278284541E-2</v>
      </c>
      <c r="P149" s="2">
        <f t="shared" ca="1" si="14"/>
        <v>0.96055323650961166</v>
      </c>
      <c r="Q149" s="3">
        <f ca="1">1-P149/MAX(P$2:P149)</f>
        <v>4.8901713438702754E-2</v>
      </c>
    </row>
    <row r="150" spans="1:17" x14ac:dyDescent="0.15">
      <c r="A150" s="1">
        <v>38580</v>
      </c>
      <c r="B150">
        <v>955.27</v>
      </c>
      <c r="C150">
        <v>959.34</v>
      </c>
      <c r="D150" s="21">
        <v>939.92</v>
      </c>
      <c r="E150" s="21">
        <v>945.06</v>
      </c>
      <c r="F150" s="42">
        <v>126.0608</v>
      </c>
      <c r="G150" s="3">
        <f t="shared" si="10"/>
        <v>-9.8899947616554185E-3</v>
      </c>
      <c r="H150" s="3">
        <f>1-E150/MAX(E$2:E150)</f>
        <v>9.9067665732425869E-2</v>
      </c>
      <c r="I150" s="21">
        <f t="shared" si="11"/>
        <v>9.4400000000000546</v>
      </c>
      <c r="J150" s="21">
        <f ca="1">IF(ROW()&gt;计算结果!B$18+1,ABS(E150-OFFSET(E150,-计算结果!B$18,0,1,1))/SUM(OFFSET(I150,0,0,-计算结果!B$18,1)),ABS(E150-OFFSET(E150,-ROW()+2,0,1,1))/SUM(OFFSET(I150,0,0,-ROW()+2,1)))</f>
        <v>0.40440889582520373</v>
      </c>
      <c r="K150" s="21">
        <f ca="1">(计算结果!B$19+计算结果!B$20*'000300'!J150)^计算结果!B$21</f>
        <v>1.7639680062426832</v>
      </c>
      <c r="L150" s="21">
        <f t="shared" ca="1" si="12"/>
        <v>889.59157480535214</v>
      </c>
      <c r="M150" s="31" t="str">
        <f ca="1">IF(ROW()&gt;计算结果!B$22+1,IF(L150&gt;OFFSET(L150,-计算结果!B$22,0,1,1),"买",IF(L150&lt;OFFSET(L150,-计算结果!B$22,0,1,1),"卖",M149)),IF(L150&gt;OFFSET(L150,-ROW()+1,0,1,1),"买",IF(L150&lt;OFFSET(L150,-ROW()+1,0,1,1),"卖",M149)))</f>
        <v>买</v>
      </c>
      <c r="N150" s="4" t="str">
        <f t="shared" ca="1" si="13"/>
        <v/>
      </c>
      <c r="O150" s="3">
        <f ca="1">IF(M149="买",E150/E149-1,0)-IF(N150=1,计算结果!B$17,0)</f>
        <v>-9.8899947616554185E-3</v>
      </c>
      <c r="P150" s="2">
        <f t="shared" ca="1" si="14"/>
        <v>0.95105337003224044</v>
      </c>
      <c r="Q150" s="3">
        <f ca="1">1-P150/MAX(P$2:P150)</f>
        <v>5.8308070510613486E-2</v>
      </c>
    </row>
    <row r="151" spans="1:17" x14ac:dyDescent="0.15">
      <c r="A151" s="1">
        <v>38581</v>
      </c>
      <c r="B151">
        <v>943.41</v>
      </c>
      <c r="C151">
        <v>953.34</v>
      </c>
      <c r="D151" s="21">
        <v>930.33</v>
      </c>
      <c r="E151" s="21">
        <v>953.01</v>
      </c>
      <c r="F151" s="42">
        <v>109.10460928000001</v>
      </c>
      <c r="G151" s="3">
        <f t="shared" si="10"/>
        <v>8.4121643070280694E-3</v>
      </c>
      <c r="H151" s="3">
        <f>1-E151/MAX(E$2:E151)</f>
        <v>9.1488874907052598E-2</v>
      </c>
      <c r="I151" s="21">
        <f t="shared" si="11"/>
        <v>7.9500000000000455</v>
      </c>
      <c r="J151" s="21">
        <f ca="1">IF(ROW()&gt;计算结果!B$18+1,ABS(E151-OFFSET(E151,-计算结果!B$18,0,1,1))/SUM(OFFSET(I151,0,0,-计算结果!B$18,1)),ABS(E151-OFFSET(E151,-ROW()+2,0,1,1))/SUM(OFFSET(I151,0,0,-ROW()+2,1)))</f>
        <v>0.41569377990430523</v>
      </c>
      <c r="K151" s="21">
        <f ca="1">(计算结果!B$19+计算结果!B$20*'000300'!J151)^计算结果!B$21</f>
        <v>1.7741244019138747</v>
      </c>
      <c r="L151" s="21">
        <f t="shared" ca="1" si="12"/>
        <v>1002.1037504741265</v>
      </c>
      <c r="M151" s="31" t="str">
        <f ca="1">IF(ROW()&gt;计算结果!B$22+1,IF(L151&gt;OFFSET(L151,-计算结果!B$22,0,1,1),"买",IF(L151&lt;OFFSET(L151,-计算结果!B$22,0,1,1),"卖",M150)),IF(L151&gt;OFFSET(L151,-ROW()+1,0,1,1),"买",IF(L151&lt;OFFSET(L151,-ROW()+1,0,1,1),"卖",M150)))</f>
        <v>买</v>
      </c>
      <c r="N151" s="4" t="str">
        <f t="shared" ca="1" si="13"/>
        <v/>
      </c>
      <c r="O151" s="3">
        <f ca="1">IF(M150="买",E151/E150-1,0)-IF(N151=1,计算结果!B$17,0)</f>
        <v>8.4121643070280694E-3</v>
      </c>
      <c r="P151" s="2">
        <f t="shared" ca="1" si="14"/>
        <v>0.95905378724570445</v>
      </c>
      <c r="Q151" s="3">
        <f ca="1">1-P151/MAX(P$2:P151)</f>
        <v>5.0386403273146363E-2</v>
      </c>
    </row>
    <row r="152" spans="1:17" x14ac:dyDescent="0.15">
      <c r="A152" s="1">
        <v>38582</v>
      </c>
      <c r="B152">
        <v>954.16</v>
      </c>
      <c r="C152">
        <v>956.84</v>
      </c>
      <c r="D152" s="21">
        <v>919.12</v>
      </c>
      <c r="E152" s="21">
        <v>920.67</v>
      </c>
      <c r="F152" s="42">
        <v>159.16424191999999</v>
      </c>
      <c r="G152" s="3">
        <f t="shared" si="10"/>
        <v>-3.3934586205811135E-2</v>
      </c>
      <c r="H152" s="3">
        <f>1-E152/MAX(E$2:E152)</f>
        <v>0.12231882400045768</v>
      </c>
      <c r="I152" s="21">
        <f t="shared" si="11"/>
        <v>32.340000000000032</v>
      </c>
      <c r="J152" s="21">
        <f ca="1">IF(ROW()&gt;计算结果!B$18+1,ABS(E152-OFFSET(E152,-计算结果!B$18,0,1,1))/SUM(OFFSET(I152,0,0,-计算结果!B$18,1)),ABS(E152-OFFSET(E152,-ROW()+2,0,1,1))/SUM(OFFSET(I152,0,0,-ROW()+2,1)))</f>
        <v>0.12570385025110312</v>
      </c>
      <c r="K152" s="21">
        <f ca="1">(计算结果!B$19+计算结果!B$20*'000300'!J152)^计算结果!B$21</f>
        <v>1.5131334652259927</v>
      </c>
      <c r="L152" s="21">
        <f t="shared" ca="1" si="12"/>
        <v>878.88361743286259</v>
      </c>
      <c r="M152" s="31" t="str">
        <f ca="1">IF(ROW()&gt;计算结果!B$22+1,IF(L152&gt;OFFSET(L152,-计算结果!B$22,0,1,1),"买",IF(L152&lt;OFFSET(L152,-计算结果!B$22,0,1,1),"卖",M151)),IF(L152&gt;OFFSET(L152,-ROW()+1,0,1,1),"买",IF(L152&lt;OFFSET(L152,-ROW()+1,0,1,1),"卖",M151)))</f>
        <v>买</v>
      </c>
      <c r="N152" s="4" t="str">
        <f t="shared" ca="1" si="13"/>
        <v/>
      </c>
      <c r="O152" s="3">
        <f ca="1">IF(M151="买",E152/E151-1,0)-IF(N152=1,计算结果!B$17,0)</f>
        <v>-3.3934586205811135E-2</v>
      </c>
      <c r="P152" s="2">
        <f t="shared" ca="1" si="14"/>
        <v>0.92650869382640544</v>
      </c>
      <c r="Q152" s="3">
        <f ca="1">1-P152/MAX(P$2:P152)</f>
        <v>8.2611147733484214E-2</v>
      </c>
    </row>
    <row r="153" spans="1:17" x14ac:dyDescent="0.15">
      <c r="A153" s="1">
        <v>38583</v>
      </c>
      <c r="B153">
        <v>918.09</v>
      </c>
      <c r="C153">
        <v>927.32</v>
      </c>
      <c r="D153" s="21">
        <v>910.08</v>
      </c>
      <c r="E153" s="21">
        <v>923.04</v>
      </c>
      <c r="F153" s="42">
        <v>108.81501184</v>
      </c>
      <c r="G153" s="3">
        <f t="shared" si="10"/>
        <v>2.5742122584639926E-3</v>
      </c>
      <c r="H153" s="3">
        <f>1-E153/MAX(E$2:E153)</f>
        <v>0.12005948635817654</v>
      </c>
      <c r="I153" s="21">
        <f t="shared" si="11"/>
        <v>2.3700000000000045</v>
      </c>
      <c r="J153" s="21">
        <f ca="1">IF(ROW()&gt;计算结果!B$18+1,ABS(E153-OFFSET(E153,-计算结果!B$18,0,1,1))/SUM(OFFSET(I153,0,0,-计算结果!B$18,1)),ABS(E153-OFFSET(E153,-ROW()+2,0,1,1))/SUM(OFFSET(I153,0,0,-ROW()+2,1)))</f>
        <v>6.6584895742070284E-3</v>
      </c>
      <c r="K153" s="21">
        <f ca="1">(计算结果!B$19+计算结果!B$20*'000300'!J153)^计算结果!B$21</f>
        <v>1.4059926406167862</v>
      </c>
      <c r="L153" s="21">
        <f t="shared" ca="1" si="12"/>
        <v>940.96716635851715</v>
      </c>
      <c r="M153" s="31" t="str">
        <f ca="1">IF(ROW()&gt;计算结果!B$22+1,IF(L153&gt;OFFSET(L153,-计算结果!B$22,0,1,1),"买",IF(L153&lt;OFFSET(L153,-计算结果!B$22,0,1,1),"卖",M152)),IF(L153&gt;OFFSET(L153,-ROW()+1,0,1,1),"买",IF(L153&lt;OFFSET(L153,-ROW()+1,0,1,1),"卖",M152)))</f>
        <v>买</v>
      </c>
      <c r="N153" s="4" t="str">
        <f t="shared" ca="1" si="13"/>
        <v/>
      </c>
      <c r="O153" s="3">
        <f ca="1">IF(M152="买",E153/E152-1,0)-IF(N153=1,计算结果!B$17,0)</f>
        <v>2.5742122584639926E-3</v>
      </c>
      <c r="P153" s="2">
        <f t="shared" ca="1" si="14"/>
        <v>0.92889372386362679</v>
      </c>
      <c r="Q153" s="3">
        <f ca="1">1-P153/MAX(P$2:P153)</f>
        <v>8.0249594104201516E-2</v>
      </c>
    </row>
    <row r="154" spans="1:17" x14ac:dyDescent="0.15">
      <c r="A154" s="1">
        <v>38586</v>
      </c>
      <c r="B154">
        <v>923.11</v>
      </c>
      <c r="C154">
        <v>933.35</v>
      </c>
      <c r="D154" s="21">
        <v>919.22</v>
      </c>
      <c r="E154" s="21">
        <v>931.67</v>
      </c>
      <c r="F154" s="42">
        <v>77.458350080000002</v>
      </c>
      <c r="G154" s="3">
        <f t="shared" si="10"/>
        <v>9.3495406482926313E-3</v>
      </c>
      <c r="H154" s="3">
        <f>1-E154/MAX(E$2:E154)</f>
        <v>0.11183244675780291</v>
      </c>
      <c r="I154" s="21">
        <f t="shared" si="11"/>
        <v>8.6299999999999955</v>
      </c>
      <c r="J154" s="21">
        <f ca="1">IF(ROW()&gt;计算结果!B$18+1,ABS(E154-OFFSET(E154,-计算结果!B$18,0,1,1))/SUM(OFFSET(I154,0,0,-计算结果!B$18,1)),ABS(E154-OFFSET(E154,-ROW()+2,0,1,1))/SUM(OFFSET(I154,0,0,-ROW()+2,1)))</f>
        <v>3.5264483627203448E-2</v>
      </c>
      <c r="K154" s="21">
        <f ca="1">(计算结果!B$19+计算结果!B$20*'000300'!J154)^计算结果!B$21</f>
        <v>1.4317380352644831</v>
      </c>
      <c r="L154" s="21">
        <f t="shared" ca="1" si="12"/>
        <v>927.6560596628467</v>
      </c>
      <c r="M154" s="31" t="str">
        <f ca="1">IF(ROW()&gt;计算结果!B$22+1,IF(L154&gt;OFFSET(L154,-计算结果!B$22,0,1,1),"买",IF(L154&lt;OFFSET(L154,-计算结果!B$22,0,1,1),"卖",M153)),IF(L154&gt;OFFSET(L154,-ROW()+1,0,1,1),"买",IF(L154&lt;OFFSET(L154,-ROW()+1,0,1,1),"卖",M153)))</f>
        <v>买</v>
      </c>
      <c r="N154" s="4" t="str">
        <f t="shared" ca="1" si="13"/>
        <v/>
      </c>
      <c r="O154" s="3">
        <f ca="1">IF(M153="买",E154/E153-1,0)-IF(N154=1,计算结果!B$17,0)</f>
        <v>9.3495406482926313E-3</v>
      </c>
      <c r="P154" s="2">
        <f t="shared" ca="1" si="14"/>
        <v>0.93757845349283364</v>
      </c>
      <c r="Q154" s="3">
        <f ca="1">1-P154/MAX(P$2:P154)</f>
        <v>7.1650350297995158E-2</v>
      </c>
    </row>
    <row r="155" spans="1:17" x14ac:dyDescent="0.15">
      <c r="A155" s="1">
        <v>38587</v>
      </c>
      <c r="B155">
        <v>931.81</v>
      </c>
      <c r="C155">
        <v>931.81</v>
      </c>
      <c r="D155" s="21">
        <v>915.03</v>
      </c>
      <c r="E155" s="21">
        <v>923.41</v>
      </c>
      <c r="F155" s="42">
        <v>75.088245760000007</v>
      </c>
      <c r="G155" s="3">
        <f t="shared" si="10"/>
        <v>-8.865800122360934E-3</v>
      </c>
      <c r="H155" s="3">
        <f>1-E155/MAX(E$2:E155)</f>
        <v>0.11970676276001457</v>
      </c>
      <c r="I155" s="21">
        <f t="shared" si="11"/>
        <v>8.2599999999999909</v>
      </c>
      <c r="J155" s="21">
        <f ca="1">IF(ROW()&gt;计算结果!B$18+1,ABS(E155-OFFSET(E155,-计算结果!B$18,0,1,1))/SUM(OFFSET(I155,0,0,-计算结果!B$18,1)),ABS(E155-OFFSET(E155,-ROW()+2,0,1,1))/SUM(OFFSET(I155,0,0,-ROW()+2,1)))</f>
        <v>7.9513717759159386E-2</v>
      </c>
      <c r="K155" s="21">
        <f ca="1">(计算结果!B$19+计算结果!B$20*'000300'!J155)^计算结果!B$21</f>
        <v>1.4715623459832434</v>
      </c>
      <c r="L155" s="21">
        <f t="shared" ca="1" si="12"/>
        <v>921.40771814420327</v>
      </c>
      <c r="M155" s="31" t="str">
        <f ca="1">IF(ROW()&gt;计算结果!B$22+1,IF(L155&gt;OFFSET(L155,-计算结果!B$22,0,1,1),"买",IF(L155&lt;OFFSET(L155,-计算结果!B$22,0,1,1),"卖",M154)),IF(L155&gt;OFFSET(L155,-ROW()+1,0,1,1),"买",IF(L155&lt;OFFSET(L155,-ROW()+1,0,1,1),"卖",M154)))</f>
        <v>买</v>
      </c>
      <c r="N155" s="4" t="str">
        <f t="shared" ca="1" si="13"/>
        <v/>
      </c>
      <c r="O155" s="3">
        <f ca="1">IF(M154="买",E155/E154-1,0)-IF(N155=1,计算结果!B$17,0)</f>
        <v>-8.865800122360934E-3</v>
      </c>
      <c r="P155" s="2">
        <f t="shared" ca="1" si="14"/>
        <v>0.92926607032513386</v>
      </c>
      <c r="Q155" s="3">
        <f ca="1">1-P155/MAX(P$2:P155)</f>
        <v>7.9880912735916909E-2</v>
      </c>
    </row>
    <row r="156" spans="1:17" x14ac:dyDescent="0.15">
      <c r="A156" s="1">
        <v>38588</v>
      </c>
      <c r="B156">
        <v>923.56</v>
      </c>
      <c r="C156">
        <v>935.23</v>
      </c>
      <c r="D156" s="21">
        <v>923.56</v>
      </c>
      <c r="E156" s="21">
        <v>930.65</v>
      </c>
      <c r="F156" s="42">
        <v>77.365125120000002</v>
      </c>
      <c r="G156" s="3">
        <f t="shared" si="10"/>
        <v>7.8405042180613727E-3</v>
      </c>
      <c r="H156" s="3">
        <f>1-E156/MAX(E$2:E156)</f>
        <v>0.11280481992030356</v>
      </c>
      <c r="I156" s="21">
        <f t="shared" si="11"/>
        <v>7.2400000000000091</v>
      </c>
      <c r="J156" s="21">
        <f ca="1">IF(ROW()&gt;计算结果!B$18+1,ABS(E156-OFFSET(E156,-计算结果!B$18,0,1,1))/SUM(OFFSET(I156,0,0,-计算结果!B$18,1)),ABS(E156-OFFSET(E156,-ROW()+2,0,1,1))/SUM(OFFSET(I156,0,0,-ROW()+2,1)))</f>
        <v>7.9868529170090574E-2</v>
      </c>
      <c r="K156" s="21">
        <f ca="1">(计算结果!B$19+计算结果!B$20*'000300'!J156)^计算结果!B$21</f>
        <v>1.4718816762530815</v>
      </c>
      <c r="L156" s="21">
        <f t="shared" ca="1" si="12"/>
        <v>935.01126345451678</v>
      </c>
      <c r="M156" s="31" t="str">
        <f ca="1">IF(ROW()&gt;计算结果!B$22+1,IF(L156&gt;OFFSET(L156,-计算结果!B$22,0,1,1),"买",IF(L156&lt;OFFSET(L156,-计算结果!B$22,0,1,1),"卖",M155)),IF(L156&gt;OFFSET(L156,-ROW()+1,0,1,1),"买",IF(L156&lt;OFFSET(L156,-ROW()+1,0,1,1),"卖",M155)))</f>
        <v>买</v>
      </c>
      <c r="N156" s="4" t="str">
        <f t="shared" ca="1" si="13"/>
        <v/>
      </c>
      <c r="O156" s="3">
        <f ca="1">IF(M155="买",E156/E155-1,0)-IF(N156=1,计算结果!B$17,0)</f>
        <v>7.8405042180613727E-3</v>
      </c>
      <c r="P156" s="2">
        <f t="shared" ca="1" si="14"/>
        <v>0.93655198486921942</v>
      </c>
      <c r="Q156" s="3">
        <f ca="1">1-P156/MAX(P$2:P156)</f>
        <v>7.2666715151104122E-2</v>
      </c>
    </row>
    <row r="157" spans="1:17" x14ac:dyDescent="0.15">
      <c r="A157" s="1">
        <v>38589</v>
      </c>
      <c r="B157">
        <v>930.97</v>
      </c>
      <c r="C157">
        <v>933.2</v>
      </c>
      <c r="D157" s="21">
        <v>920.61</v>
      </c>
      <c r="E157" s="21">
        <v>930.12</v>
      </c>
      <c r="F157" s="42">
        <v>76.048645120000003</v>
      </c>
      <c r="G157" s="3">
        <f t="shared" si="10"/>
        <v>-5.6949443937026611E-4</v>
      </c>
      <c r="H157" s="3">
        <f>1-E157/MAX(E$2:E157)</f>
        <v>0.11331007264199511</v>
      </c>
      <c r="I157" s="21">
        <f t="shared" si="11"/>
        <v>0.52999999999997272</v>
      </c>
      <c r="J157" s="21">
        <f ca="1">IF(ROW()&gt;计算结果!B$18+1,ABS(E157-OFFSET(E157,-计算结果!B$18,0,1,1))/SUM(OFFSET(I157,0,0,-计算结果!B$18,1)),ABS(E157-OFFSET(E157,-ROW()+2,0,1,1))/SUM(OFFSET(I157,0,0,-ROW()+2,1)))</f>
        <v>0.21977718442132402</v>
      </c>
      <c r="K157" s="21">
        <f ca="1">(计算结果!B$19+计算结果!B$20*'000300'!J157)^计算结果!B$21</f>
        <v>1.5977994659791914</v>
      </c>
      <c r="L157" s="21">
        <f t="shared" ca="1" si="12"/>
        <v>927.19600531892627</v>
      </c>
      <c r="M157" s="31" t="str">
        <f ca="1">IF(ROW()&gt;计算结果!B$22+1,IF(L157&gt;OFFSET(L157,-计算结果!B$22,0,1,1),"买",IF(L157&lt;OFFSET(L157,-计算结果!B$22,0,1,1),"卖",M156)),IF(L157&gt;OFFSET(L157,-ROW()+1,0,1,1),"买",IF(L157&lt;OFFSET(L157,-ROW()+1,0,1,1),"卖",M156)))</f>
        <v>买</v>
      </c>
      <c r="N157" s="4" t="str">
        <f t="shared" ca="1" si="13"/>
        <v/>
      </c>
      <c r="O157" s="3">
        <f ca="1">IF(M156="买",E157/E156-1,0)-IF(N157=1,计算结果!B$17,0)</f>
        <v>-5.6949443937026611E-4</v>
      </c>
      <c r="P157" s="2">
        <f t="shared" ca="1" si="14"/>
        <v>0.93601862372165523</v>
      </c>
      <c r="Q157" s="3">
        <f ca="1">1-P157/MAX(P$2:P157)</f>
        <v>7.3194826300268523E-2</v>
      </c>
    </row>
    <row r="158" spans="1:17" x14ac:dyDescent="0.15">
      <c r="A158" s="1">
        <v>38590</v>
      </c>
      <c r="B158">
        <v>930.25</v>
      </c>
      <c r="C158">
        <v>930.33</v>
      </c>
      <c r="D158" s="21">
        <v>921.84</v>
      </c>
      <c r="E158" s="21">
        <v>928.26</v>
      </c>
      <c r="F158" s="42">
        <v>71.861985279999999</v>
      </c>
      <c r="G158" s="3">
        <f t="shared" si="10"/>
        <v>-1.9997419687782791E-3</v>
      </c>
      <c r="H158" s="3">
        <f>1-E158/MAX(E$2:E158)</f>
        <v>0.11508322370302582</v>
      </c>
      <c r="I158" s="21">
        <f t="shared" si="11"/>
        <v>1.8600000000000136</v>
      </c>
      <c r="J158" s="21">
        <f ca="1">IF(ROW()&gt;计算结果!B$18+1,ABS(E158-OFFSET(E158,-计算结果!B$18,0,1,1))/SUM(OFFSET(I158,0,0,-计算结果!B$18,1)),ABS(E158-OFFSET(E158,-ROW()+2,0,1,1))/SUM(OFFSET(I158,0,0,-ROW()+2,1)))</f>
        <v>0.10611814345991616</v>
      </c>
      <c r="K158" s="21">
        <f ca="1">(计算结果!B$19+计算结果!B$20*'000300'!J158)^计算结果!B$21</f>
        <v>1.4955063291139246</v>
      </c>
      <c r="L158" s="21">
        <f t="shared" ca="1" si="12"/>
        <v>928.78721609861554</v>
      </c>
      <c r="M158" s="31" t="str">
        <f ca="1">IF(ROW()&gt;计算结果!B$22+1,IF(L158&gt;OFFSET(L158,-计算结果!B$22,0,1,1),"买",IF(L158&lt;OFFSET(L158,-计算结果!B$22,0,1,1),"卖",M157)),IF(L158&gt;OFFSET(L158,-ROW()+1,0,1,1),"买",IF(L158&lt;OFFSET(L158,-ROW()+1,0,1,1),"卖",M157)))</f>
        <v>买</v>
      </c>
      <c r="N158" s="4" t="str">
        <f t="shared" ca="1" si="13"/>
        <v/>
      </c>
      <c r="O158" s="3">
        <f ca="1">IF(M157="买",E158/E157-1,0)-IF(N158=1,计算结果!B$17,0)</f>
        <v>-1.9997419687782791E-3</v>
      </c>
      <c r="P158" s="2">
        <f t="shared" ca="1" si="14"/>
        <v>0.93414682799624094</v>
      </c>
      <c r="Q158" s="3">
        <f ca="1">1-P158/MAX(P$2:P158)</f>
        <v>7.5048197502996739E-2</v>
      </c>
    </row>
    <row r="159" spans="1:17" x14ac:dyDescent="0.15">
      <c r="A159" s="1">
        <v>38593</v>
      </c>
      <c r="B159">
        <v>928.34</v>
      </c>
      <c r="C159">
        <v>928.34</v>
      </c>
      <c r="D159" s="21">
        <v>913.77</v>
      </c>
      <c r="E159" s="21">
        <v>917.37</v>
      </c>
      <c r="F159" s="42">
        <v>71.377080320000005</v>
      </c>
      <c r="G159" s="3">
        <f t="shared" si="10"/>
        <v>-1.173162691487295E-2</v>
      </c>
      <c r="H159" s="3">
        <f>1-E159/MAX(E$2:E159)</f>
        <v>0.12546473717325402</v>
      </c>
      <c r="I159" s="21">
        <f t="shared" si="11"/>
        <v>10.889999999999986</v>
      </c>
      <c r="J159" s="21">
        <f ca="1">IF(ROW()&gt;计算结果!B$18+1,ABS(E159-OFFSET(E159,-计算结果!B$18,0,1,1))/SUM(OFFSET(I159,0,0,-计算结果!B$18,1)),ABS(E159-OFFSET(E159,-ROW()+2,0,1,1))/SUM(OFFSET(I159,0,0,-ROW()+2,1)))</f>
        <v>0.41481398726399232</v>
      </c>
      <c r="K159" s="21">
        <f ca="1">(计算结果!B$19+计算结果!B$20*'000300'!J159)^计算结果!B$21</f>
        <v>1.773332588537593</v>
      </c>
      <c r="L159" s="21">
        <f t="shared" ca="1" si="12"/>
        <v>908.54069472056449</v>
      </c>
      <c r="M159" s="31" t="str">
        <f ca="1">IF(ROW()&gt;计算结果!B$22+1,IF(L159&gt;OFFSET(L159,-计算结果!B$22,0,1,1),"买",IF(L159&lt;OFFSET(L159,-计算结果!B$22,0,1,1),"卖",M158)),IF(L159&gt;OFFSET(L159,-ROW()+1,0,1,1),"买",IF(L159&lt;OFFSET(L159,-ROW()+1,0,1,1),"卖",M158)))</f>
        <v>买</v>
      </c>
      <c r="N159" s="4" t="str">
        <f t="shared" ca="1" si="13"/>
        <v/>
      </c>
      <c r="O159" s="3">
        <f ca="1">IF(M158="买",E159/E158-1,0)-IF(N159=1,计算结果!B$17,0)</f>
        <v>-1.173162691487295E-2</v>
      </c>
      <c r="P159" s="2">
        <f t="shared" ca="1" si="14"/>
        <v>0.923187765926477</v>
      </c>
      <c r="Q159" s="3">
        <f ca="1">1-P159/MAX(P$2:P159)</f>
        <v>8.5899386964130908E-2</v>
      </c>
    </row>
    <row r="160" spans="1:17" x14ac:dyDescent="0.15">
      <c r="A160" s="1">
        <v>38594</v>
      </c>
      <c r="B160">
        <v>916.09</v>
      </c>
      <c r="C160">
        <v>920.21</v>
      </c>
      <c r="D160" s="21">
        <v>912.84</v>
      </c>
      <c r="E160" s="21">
        <v>914.88</v>
      </c>
      <c r="F160" s="42">
        <v>58.584360959999998</v>
      </c>
      <c r="G160" s="3">
        <f t="shared" si="10"/>
        <v>-2.7142810425455632E-3</v>
      </c>
      <c r="H160" s="3">
        <f>1-E160/MAX(E$2:E160)</f>
        <v>0.1278384716581823</v>
      </c>
      <c r="I160" s="21">
        <f t="shared" si="11"/>
        <v>2.4900000000000091</v>
      </c>
      <c r="J160" s="21">
        <f ca="1">IF(ROW()&gt;计算结果!B$18+1,ABS(E160-OFFSET(E160,-计算结果!B$18,0,1,1))/SUM(OFFSET(I160,0,0,-计算结果!B$18,1)),ABS(E160-OFFSET(E160,-ROW()+2,0,1,1))/SUM(OFFSET(I160,0,0,-ROW()+2,1)))</f>
        <v>0.3655523255813945</v>
      </c>
      <c r="K160" s="21">
        <f ca="1">(计算结果!B$19+计算结果!B$20*'000300'!J160)^计算结果!B$21</f>
        <v>1.728997093023255</v>
      </c>
      <c r="L160" s="21">
        <f t="shared" ca="1" si="12"/>
        <v>919.50133512049547</v>
      </c>
      <c r="M160" s="31" t="str">
        <f ca="1">IF(ROW()&gt;计算结果!B$22+1,IF(L160&gt;OFFSET(L160,-计算结果!B$22,0,1,1),"买",IF(L160&lt;OFFSET(L160,-计算结果!B$22,0,1,1),"卖",M159)),IF(L160&gt;OFFSET(L160,-ROW()+1,0,1,1),"买",IF(L160&lt;OFFSET(L160,-ROW()+1,0,1,1),"卖",M159)))</f>
        <v>买</v>
      </c>
      <c r="N160" s="4" t="str">
        <f t="shared" ca="1" si="13"/>
        <v/>
      </c>
      <c r="O160" s="3">
        <f ca="1">IF(M159="买",E160/E159-1,0)-IF(N160=1,计算结果!B$17,0)</f>
        <v>-2.7142810425455632E-3</v>
      </c>
      <c r="P160" s="2">
        <f t="shared" ca="1" si="14"/>
        <v>0.92068197487471282</v>
      </c>
      <c r="Q160" s="3">
        <f ca="1">1-P160/MAX(P$2:P160)</f>
        <v>8.838051292907334E-2</v>
      </c>
    </row>
    <row r="161" spans="1:17" x14ac:dyDescent="0.15">
      <c r="A161" s="1">
        <v>38595</v>
      </c>
      <c r="B161">
        <v>915.12</v>
      </c>
      <c r="C161">
        <v>928.21</v>
      </c>
      <c r="D161" s="21">
        <v>911.51</v>
      </c>
      <c r="E161" s="21">
        <v>927.92</v>
      </c>
      <c r="F161" s="42">
        <v>70.342824960000002</v>
      </c>
      <c r="G161" s="3">
        <f t="shared" si="10"/>
        <v>1.425323539699197E-2</v>
      </c>
      <c r="H161" s="3">
        <f>1-E161/MAX(E$2:E161)</f>
        <v>0.11540734809052611</v>
      </c>
      <c r="I161" s="21">
        <f t="shared" si="11"/>
        <v>13.039999999999964</v>
      </c>
      <c r="J161" s="21">
        <f ca="1">IF(ROW()&gt;计算结果!B$18+1,ABS(E161-OFFSET(E161,-计算结果!B$18,0,1,1))/SUM(OFFSET(I161,0,0,-计算结果!B$18,1)),ABS(E161-OFFSET(E161,-ROW()+2,0,1,1))/SUM(OFFSET(I161,0,0,-ROW()+2,1)))</f>
        <v>0.28625213918996051</v>
      </c>
      <c r="K161" s="21">
        <f ca="1">(计算结果!B$19+计算结果!B$20*'000300'!J161)^计算结果!B$21</f>
        <v>1.6576269252709643</v>
      </c>
      <c r="L161" s="21">
        <f t="shared" ca="1" si="12"/>
        <v>933.4563406995951</v>
      </c>
      <c r="M161" s="31" t="str">
        <f ca="1">IF(ROW()&gt;计算结果!B$22+1,IF(L161&gt;OFFSET(L161,-计算结果!B$22,0,1,1),"买",IF(L161&lt;OFFSET(L161,-计算结果!B$22,0,1,1),"卖",M160)),IF(L161&gt;OFFSET(L161,-ROW()+1,0,1,1),"买",IF(L161&lt;OFFSET(L161,-ROW()+1,0,1,1),"卖",M160)))</f>
        <v>买</v>
      </c>
      <c r="N161" s="4" t="str">
        <f t="shared" ca="1" si="13"/>
        <v/>
      </c>
      <c r="O161" s="3">
        <f ca="1">IF(M160="买",E161/E160-1,0)-IF(N161=1,计算结果!B$17,0)</f>
        <v>1.425323539699197E-2</v>
      </c>
      <c r="P161" s="2">
        <f t="shared" ca="1" si="14"/>
        <v>0.93380467178836957</v>
      </c>
      <c r="Q161" s="3">
        <f ca="1">1-P161/MAX(P$2:P161)</f>
        <v>7.5386985787366356E-2</v>
      </c>
    </row>
    <row r="162" spans="1:17" x14ac:dyDescent="0.15">
      <c r="A162" s="1">
        <v>38596</v>
      </c>
      <c r="B162">
        <v>928.52</v>
      </c>
      <c r="C162">
        <v>944.95</v>
      </c>
      <c r="D162" s="21">
        <v>926.06</v>
      </c>
      <c r="E162" s="21">
        <v>944.56</v>
      </c>
      <c r="F162" s="42">
        <v>105.58678016</v>
      </c>
      <c r="G162" s="3">
        <f t="shared" si="10"/>
        <v>1.7932580394861564E-2</v>
      </c>
      <c r="H162" s="3">
        <f>1-E162/MAX(E$2:E162)</f>
        <v>9.9544319243455637E-2</v>
      </c>
      <c r="I162" s="21">
        <f t="shared" si="11"/>
        <v>16.639999999999986</v>
      </c>
      <c r="J162" s="21">
        <f ca="1">IF(ROW()&gt;计算结果!B$18+1,ABS(E162-OFFSET(E162,-计算结果!B$18,0,1,1))/SUM(OFFSET(I162,0,0,-计算结果!B$18,1)),ABS(E162-OFFSET(E162,-ROW()+2,0,1,1))/SUM(OFFSET(I162,0,0,-ROW()+2,1)))</f>
        <v>0.33203613620569855</v>
      </c>
      <c r="K162" s="21">
        <f ca="1">(计算结果!B$19+计算结果!B$20*'000300'!J162)^计算结果!B$21</f>
        <v>1.6988325225851286</v>
      </c>
      <c r="L162" s="21">
        <f t="shared" ca="1" si="12"/>
        <v>952.31959823882767</v>
      </c>
      <c r="M162" s="31" t="str">
        <f ca="1">IF(ROW()&gt;计算结果!B$22+1,IF(L162&gt;OFFSET(L162,-计算结果!B$22,0,1,1),"买",IF(L162&lt;OFFSET(L162,-计算结果!B$22,0,1,1),"卖",M161)),IF(L162&gt;OFFSET(L162,-ROW()+1,0,1,1),"买",IF(L162&lt;OFFSET(L162,-ROW()+1,0,1,1),"卖",M161)))</f>
        <v>买</v>
      </c>
      <c r="N162" s="4" t="str">
        <f t="shared" ca="1" si="13"/>
        <v/>
      </c>
      <c r="O162" s="3">
        <f ca="1">IF(M161="买",E162/E161-1,0)-IF(N162=1,计算结果!B$17,0)</f>
        <v>1.7932580394861564E-2</v>
      </c>
      <c r="P162" s="2">
        <f t="shared" ca="1" si="14"/>
        <v>0.95055019913831185</v>
      </c>
      <c r="Q162" s="3">
        <f ca="1">1-P162/MAX(P$2:P162)</f>
        <v>5.8806288575863008E-2</v>
      </c>
    </row>
    <row r="163" spans="1:17" x14ac:dyDescent="0.15">
      <c r="A163" s="1">
        <v>38597</v>
      </c>
      <c r="B163">
        <v>945.98</v>
      </c>
      <c r="C163">
        <v>947.92</v>
      </c>
      <c r="D163" s="21">
        <v>941.31</v>
      </c>
      <c r="E163" s="21">
        <v>947.87</v>
      </c>
      <c r="F163" s="42">
        <v>88.647731199999996</v>
      </c>
      <c r="G163" s="3">
        <f t="shared" si="10"/>
        <v>3.5042771237401293E-3</v>
      </c>
      <c r="H163" s="3">
        <f>1-E163/MAX(E$2:E163)</f>
        <v>9.6388873000438524E-2</v>
      </c>
      <c r="I163" s="21">
        <f t="shared" si="11"/>
        <v>3.3100000000000591</v>
      </c>
      <c r="J163" s="21">
        <f ca="1">IF(ROW()&gt;计算结果!B$18+1,ABS(E163-OFFSET(E163,-计算结果!B$18,0,1,1))/SUM(OFFSET(I163,0,0,-计算结果!B$18,1)),ABS(E163-OFFSET(E163,-ROW()+2,0,1,1))/SUM(OFFSET(I163,0,0,-ROW()+2,1)))</f>
        <v>0.34065029496501642</v>
      </c>
      <c r="K163" s="21">
        <f ca="1">(计算结果!B$19+计算结果!B$20*'000300'!J163)^计算结果!B$21</f>
        <v>1.7065852654685147</v>
      </c>
      <c r="L163" s="21">
        <f t="shared" ca="1" si="12"/>
        <v>944.72597944718973</v>
      </c>
      <c r="M163" s="31" t="str">
        <f ca="1">IF(ROW()&gt;计算结果!B$22+1,IF(L163&gt;OFFSET(L163,-计算结果!B$22,0,1,1),"买",IF(L163&lt;OFFSET(L163,-计算结果!B$22,0,1,1),"卖",M162)),IF(L163&gt;OFFSET(L163,-ROW()+1,0,1,1),"买",IF(L163&lt;OFFSET(L163,-ROW()+1,0,1,1),"卖",M162)))</f>
        <v>卖</v>
      </c>
      <c r="N163" s="4">
        <f t="shared" ca="1" si="13"/>
        <v>1</v>
      </c>
      <c r="O163" s="3">
        <f ca="1">IF(M162="买",E163/E162-1,0)-IF(N163=1,计算结果!B$17,0)</f>
        <v>3.5042771237401293E-3</v>
      </c>
      <c r="P163" s="2">
        <f t="shared" ca="1" si="14"/>
        <v>0.95388119045611885</v>
      </c>
      <c r="Q163" s="3">
        <f ca="1">1-P163/MAX(P$2:P163)</f>
        <v>5.5508084983911354E-2</v>
      </c>
    </row>
    <row r="164" spans="1:17" x14ac:dyDescent="0.15">
      <c r="A164" s="1">
        <v>38600</v>
      </c>
      <c r="B164">
        <v>949.08</v>
      </c>
      <c r="C164">
        <v>952.98</v>
      </c>
      <c r="D164" s="21">
        <v>944.63</v>
      </c>
      <c r="E164" s="21">
        <v>952.72</v>
      </c>
      <c r="F164" s="42">
        <v>82.422261759999998</v>
      </c>
      <c r="G164" s="3">
        <f t="shared" si="10"/>
        <v>5.1167354173040636E-3</v>
      </c>
      <c r="H164" s="3">
        <f>1-E164/MAX(E$2:E164)</f>
        <v>9.1765333943449767E-2</v>
      </c>
      <c r="I164" s="21">
        <f t="shared" si="11"/>
        <v>4.8500000000000227</v>
      </c>
      <c r="J164" s="21">
        <f ca="1">IF(ROW()&gt;计算结果!B$18+1,ABS(E164-OFFSET(E164,-计算结果!B$18,0,1,1))/SUM(OFFSET(I164,0,0,-计算结果!B$18,1)),ABS(E164-OFFSET(E164,-ROW()+2,0,1,1))/SUM(OFFSET(I164,0,0,-ROW()+2,1)))</f>
        <v>0.30458689046447784</v>
      </c>
      <c r="K164" s="21">
        <f ca="1">(计算结果!B$19+计算结果!B$20*'000300'!J164)^计算结果!B$21</f>
        <v>1.6741282014180299</v>
      </c>
      <c r="L164" s="21">
        <f t="shared" ca="1" si="12"/>
        <v>958.10899469736489</v>
      </c>
      <c r="M164" s="31" t="str">
        <f ca="1">IF(ROW()&gt;计算结果!B$22+1,IF(L164&gt;OFFSET(L164,-计算结果!B$22,0,1,1),"买",IF(L164&lt;OFFSET(L164,-计算结果!B$22,0,1,1),"卖",M163)),IF(L164&gt;OFFSET(L164,-ROW()+1,0,1,1),"买",IF(L164&lt;OFFSET(L164,-ROW()+1,0,1,1),"卖",M163)))</f>
        <v>买</v>
      </c>
      <c r="N164" s="4">
        <f t="shared" ca="1" si="13"/>
        <v>1</v>
      </c>
      <c r="O164" s="3">
        <f ca="1">IF(M163="买",E164/E163-1,0)-IF(N164=1,计算结果!B$17,0)</f>
        <v>0</v>
      </c>
      <c r="P164" s="2">
        <f t="shared" ca="1" si="14"/>
        <v>0.95388119045611885</v>
      </c>
      <c r="Q164" s="3">
        <f ca="1">1-P164/MAX(P$2:P164)</f>
        <v>5.5508084983911354E-2</v>
      </c>
    </row>
    <row r="165" spans="1:17" x14ac:dyDescent="0.15">
      <c r="A165" s="1">
        <v>38601</v>
      </c>
      <c r="B165">
        <v>953.41</v>
      </c>
      <c r="C165">
        <v>956.3</v>
      </c>
      <c r="D165" s="21">
        <v>934.97</v>
      </c>
      <c r="E165" s="21">
        <v>936.61</v>
      </c>
      <c r="F165" s="42">
        <v>105.83985152</v>
      </c>
      <c r="G165" s="3">
        <f t="shared" si="10"/>
        <v>-1.6909480225039908E-2</v>
      </c>
      <c r="H165" s="3">
        <f>1-E165/MAX(E$2:E165)</f>
        <v>0.1071231100688288</v>
      </c>
      <c r="I165" s="21">
        <f t="shared" si="11"/>
        <v>16.110000000000014</v>
      </c>
      <c r="J165" s="21">
        <f ca="1">IF(ROW()&gt;计算结果!B$18+1,ABS(E165-OFFSET(E165,-计算结果!B$18,0,1,1))/SUM(OFFSET(I165,0,0,-计算结果!B$18,1)),ABS(E165-OFFSET(E165,-ROW()+2,0,1,1))/SUM(OFFSET(I165,0,0,-ROW()+2,1)))</f>
        <v>0.17151767151767203</v>
      </c>
      <c r="K165" s="21">
        <f ca="1">(计算结果!B$19+计算结果!B$20*'000300'!J165)^计算结果!B$21</f>
        <v>1.5543659043659048</v>
      </c>
      <c r="L165" s="21">
        <f t="shared" ca="1" si="12"/>
        <v>924.6916903616376</v>
      </c>
      <c r="M165" s="31" t="str">
        <f ca="1">IF(ROW()&gt;计算结果!B$22+1,IF(L165&gt;OFFSET(L165,-计算结果!B$22,0,1,1),"买",IF(L165&lt;OFFSET(L165,-计算结果!B$22,0,1,1),"卖",M164)),IF(L165&gt;OFFSET(L165,-ROW()+1,0,1,1),"买",IF(L165&lt;OFFSET(L165,-ROW()+1,0,1,1),"卖",M164)))</f>
        <v>卖</v>
      </c>
      <c r="N165" s="4">
        <f t="shared" ca="1" si="13"/>
        <v>1</v>
      </c>
      <c r="O165" s="3">
        <f ca="1">IF(M164="买",E165/E164-1,0)-IF(N165=1,计算结果!B$17,0)</f>
        <v>-1.6909480225039908E-2</v>
      </c>
      <c r="P165" s="2">
        <f t="shared" ca="1" si="14"/>
        <v>0.93775155532906362</v>
      </c>
      <c r="Q165" s="3">
        <f ca="1">1-P165/MAX(P$2:P165)</f>
        <v>7.1478952343585922E-2</v>
      </c>
    </row>
    <row r="166" spans="1:17" x14ac:dyDescent="0.15">
      <c r="A166" s="1">
        <v>38602</v>
      </c>
      <c r="B166">
        <v>934.99</v>
      </c>
      <c r="C166">
        <v>952.9</v>
      </c>
      <c r="D166" s="21">
        <v>932.65</v>
      </c>
      <c r="E166" s="21">
        <v>952.76</v>
      </c>
      <c r="F166" s="42">
        <v>99.568087039999995</v>
      </c>
      <c r="G166" s="3">
        <f t="shared" si="10"/>
        <v>1.7243036055561989E-2</v>
      </c>
      <c r="H166" s="3">
        <f>1-E166/MAX(E$2:E166)</f>
        <v>9.1727201662567426E-2</v>
      </c>
      <c r="I166" s="21">
        <f t="shared" si="11"/>
        <v>16.149999999999977</v>
      </c>
      <c r="J166" s="21">
        <f ca="1">IF(ROW()&gt;计算结果!B$18+1,ABS(E166-OFFSET(E166,-计算结果!B$18,0,1,1))/SUM(OFFSET(I166,0,0,-计算结果!B$18,1)),ABS(E166-OFFSET(E166,-ROW()+2,0,1,1))/SUM(OFFSET(I166,0,0,-ROW()+2,1)))</f>
        <v>0.2574822405962503</v>
      </c>
      <c r="K166" s="21">
        <f ca="1">(计算结果!B$19+计算结果!B$20*'000300'!J166)^计算结果!B$21</f>
        <v>1.6317340165366252</v>
      </c>
      <c r="L166" s="21">
        <f t="shared" ca="1" si="12"/>
        <v>970.49170598523631</v>
      </c>
      <c r="M166" s="31" t="str">
        <f ca="1">IF(ROW()&gt;计算结果!B$22+1,IF(L166&gt;OFFSET(L166,-计算结果!B$22,0,1,1),"买",IF(L166&lt;OFFSET(L166,-计算结果!B$22,0,1,1),"卖",M165)),IF(L166&gt;OFFSET(L166,-ROW()+1,0,1,1),"买",IF(L166&lt;OFFSET(L166,-ROW()+1,0,1,1),"卖",M165)))</f>
        <v>买</v>
      </c>
      <c r="N166" s="4">
        <f t="shared" ca="1" si="13"/>
        <v>1</v>
      </c>
      <c r="O166" s="3">
        <f ca="1">IF(M165="买",E166/E165-1,0)-IF(N166=1,计算结果!B$17,0)</f>
        <v>0</v>
      </c>
      <c r="P166" s="2">
        <f t="shared" ca="1" si="14"/>
        <v>0.93775155532906362</v>
      </c>
      <c r="Q166" s="3">
        <f ca="1">1-P166/MAX(P$2:P166)</f>
        <v>7.1478952343585922E-2</v>
      </c>
    </row>
    <row r="167" spans="1:17" x14ac:dyDescent="0.15">
      <c r="A167" s="1">
        <v>38603</v>
      </c>
      <c r="B167">
        <v>954.27</v>
      </c>
      <c r="C167">
        <v>958.87</v>
      </c>
      <c r="D167" s="21">
        <v>947.71</v>
      </c>
      <c r="E167" s="21">
        <v>955.28</v>
      </c>
      <c r="F167" s="42">
        <v>117.53260032</v>
      </c>
      <c r="G167" s="3">
        <f t="shared" si="10"/>
        <v>2.6449473109702026E-3</v>
      </c>
      <c r="H167" s="3">
        <f>1-E167/MAX(E$2:E167)</f>
        <v>8.9324867966977473E-2</v>
      </c>
      <c r="I167" s="21">
        <f t="shared" si="11"/>
        <v>2.5199999999999818</v>
      </c>
      <c r="J167" s="21">
        <f ca="1">IF(ROW()&gt;计算结果!B$18+1,ABS(E167-OFFSET(E167,-计算结果!B$18,0,1,1))/SUM(OFFSET(I167,0,0,-计算结果!B$18,1)),ABS(E167-OFFSET(E167,-ROW()+2,0,1,1))/SUM(OFFSET(I167,0,0,-ROW()+2,1)))</f>
        <v>0.28636467106760716</v>
      </c>
      <c r="K167" s="21">
        <f ca="1">(计算结果!B$19+计算结果!B$20*'000300'!J167)^计算结果!B$21</f>
        <v>1.6577282039608463</v>
      </c>
      <c r="L167" s="21">
        <f t="shared" ca="1" si="12"/>
        <v>945.27483194314993</v>
      </c>
      <c r="M167" s="31" t="str">
        <f ca="1">IF(ROW()&gt;计算结果!B$22+1,IF(L167&gt;OFFSET(L167,-计算结果!B$22,0,1,1),"买",IF(L167&lt;OFFSET(L167,-计算结果!B$22,0,1,1),"卖",M166)),IF(L167&gt;OFFSET(L167,-ROW()+1,0,1,1),"买",IF(L167&lt;OFFSET(L167,-ROW()+1,0,1,1),"卖",M166)))</f>
        <v>卖</v>
      </c>
      <c r="N167" s="4">
        <f t="shared" ca="1" si="13"/>
        <v>1</v>
      </c>
      <c r="O167" s="3">
        <f ca="1">IF(M166="买",E167/E166-1,0)-IF(N167=1,计算结果!B$17,0)</f>
        <v>2.6449473109702026E-3</v>
      </c>
      <c r="P167" s="2">
        <f t="shared" ca="1" si="14"/>
        <v>0.94023185878368931</v>
      </c>
      <c r="Q167" s="3">
        <f ca="1">1-P167/MAX(P$2:P167)</f>
        <v>6.9023063095407844E-2</v>
      </c>
    </row>
    <row r="168" spans="1:17" x14ac:dyDescent="0.15">
      <c r="A168" s="1">
        <v>38604</v>
      </c>
      <c r="B168">
        <v>955.11</v>
      </c>
      <c r="C168">
        <v>959.9</v>
      </c>
      <c r="D168" s="21">
        <v>946.02</v>
      </c>
      <c r="E168" s="21">
        <v>949.07</v>
      </c>
      <c r="F168" s="42">
        <v>79.241937919999998</v>
      </c>
      <c r="G168" s="3">
        <f t="shared" si="10"/>
        <v>-6.5007118331796843E-3</v>
      </c>
      <c r="H168" s="3">
        <f>1-E168/MAX(E$2:E168)</f>
        <v>9.524490457396706E-2</v>
      </c>
      <c r="I168" s="21">
        <f t="shared" si="11"/>
        <v>6.2099999999999227</v>
      </c>
      <c r="J168" s="21">
        <f ca="1">IF(ROW()&gt;计算结果!B$18+1,ABS(E168-OFFSET(E168,-计算结果!B$18,0,1,1))/SUM(OFFSET(I168,0,0,-计算结果!B$18,1)),ABS(E168-OFFSET(E168,-ROW()+2,0,1,1))/SUM(OFFSET(I168,0,0,-ROW()+2,1)))</f>
        <v>0.2256805118750686</v>
      </c>
      <c r="K168" s="21">
        <f ca="1">(计算结果!B$19+计算结果!B$20*'000300'!J168)^计算结果!B$21</f>
        <v>1.6031124606875617</v>
      </c>
      <c r="L168" s="21">
        <f t="shared" ca="1" si="12"/>
        <v>951.35891314548985</v>
      </c>
      <c r="M168" s="31" t="str">
        <f ca="1">IF(ROW()&gt;计算结果!B$22+1,IF(L168&gt;OFFSET(L168,-计算结果!B$22,0,1,1),"买",IF(L168&lt;OFFSET(L168,-计算结果!B$22,0,1,1),"卖",M167)),IF(L168&gt;OFFSET(L168,-ROW()+1,0,1,1),"买",IF(L168&lt;OFFSET(L168,-ROW()+1,0,1,1),"卖",M167)))</f>
        <v>买</v>
      </c>
      <c r="N168" s="4">
        <f t="shared" ca="1" si="13"/>
        <v>1</v>
      </c>
      <c r="O168" s="3">
        <f ca="1">IF(M167="买",E168/E167-1,0)-IF(N168=1,计算结果!B$17,0)</f>
        <v>0</v>
      </c>
      <c r="P168" s="2">
        <f t="shared" ca="1" si="14"/>
        <v>0.94023185878368931</v>
      </c>
      <c r="Q168" s="3">
        <f ca="1">1-P168/MAX(P$2:P168)</f>
        <v>6.9023063095407844E-2</v>
      </c>
    </row>
    <row r="169" spans="1:17" x14ac:dyDescent="0.15">
      <c r="A169" s="1">
        <v>38607</v>
      </c>
      <c r="B169">
        <v>949.78</v>
      </c>
      <c r="C169">
        <v>952.55</v>
      </c>
      <c r="D169" s="21">
        <v>945.4</v>
      </c>
      <c r="E169" s="21">
        <v>949.51</v>
      </c>
      <c r="F169" s="42">
        <v>56.101304319999997</v>
      </c>
      <c r="G169" s="3">
        <f t="shared" si="10"/>
        <v>4.6361174623577028E-4</v>
      </c>
      <c r="H169" s="3">
        <f>1-E169/MAX(E$2:E169)</f>
        <v>9.4825449484260971E-2</v>
      </c>
      <c r="I169" s="21">
        <f t="shared" si="11"/>
        <v>0.43999999999994088</v>
      </c>
      <c r="J169" s="21">
        <f ca="1">IF(ROW()&gt;计算结果!B$18+1,ABS(E169-OFFSET(E169,-计算结果!B$18,0,1,1))/SUM(OFFSET(I169,0,0,-计算结果!B$18,1)),ABS(E169-OFFSET(E169,-ROW()+2,0,1,1))/SUM(OFFSET(I169,0,0,-ROW()+2,1)))</f>
        <v>0.39310176125244661</v>
      </c>
      <c r="K169" s="21">
        <f ca="1">(计算结果!B$19+计算结果!B$20*'000300'!J169)^计算结果!B$21</f>
        <v>1.7537915851272019</v>
      </c>
      <c r="L169" s="21">
        <f t="shared" ca="1" si="12"/>
        <v>948.11630482929854</v>
      </c>
      <c r="M169" s="31" t="str">
        <f ca="1">IF(ROW()&gt;计算结果!B$22+1,IF(L169&gt;OFFSET(L169,-计算结果!B$22,0,1,1),"买",IF(L169&lt;OFFSET(L169,-计算结果!B$22,0,1,1),"卖",M168)),IF(L169&gt;OFFSET(L169,-ROW()+1,0,1,1),"买",IF(L169&lt;OFFSET(L169,-ROW()+1,0,1,1),"卖",M168)))</f>
        <v>卖</v>
      </c>
      <c r="N169" s="4">
        <f t="shared" ca="1" si="13"/>
        <v>1</v>
      </c>
      <c r="O169" s="3">
        <f ca="1">IF(M168="买",E169/E168-1,0)-IF(N169=1,计算结果!B$17,0)</f>
        <v>4.6361174623577028E-4</v>
      </c>
      <c r="P169" s="2">
        <f t="shared" ca="1" si="14"/>
        <v>0.94066776131760654</v>
      </c>
      <c r="Q169" s="3">
        <f ca="1">1-P169/MAX(P$2:P169)</f>
        <v>6.8591451251984292E-2</v>
      </c>
    </row>
    <row r="170" spans="1:17" x14ac:dyDescent="0.15">
      <c r="A170" s="1">
        <v>38608</v>
      </c>
      <c r="B170">
        <v>949.58</v>
      </c>
      <c r="C170">
        <v>963.92</v>
      </c>
      <c r="D170" s="21">
        <v>948.13</v>
      </c>
      <c r="E170" s="21">
        <v>963.77</v>
      </c>
      <c r="F170" s="42">
        <v>79.990312959999997</v>
      </c>
      <c r="G170" s="3">
        <f t="shared" si="10"/>
        <v>1.5018272582700609E-2</v>
      </c>
      <c r="H170" s="3">
        <f>1-E170/MAX(E$2:E170)</f>
        <v>8.1231291349692092E-2</v>
      </c>
      <c r="I170" s="21">
        <f t="shared" si="11"/>
        <v>14.259999999999991</v>
      </c>
      <c r="J170" s="21">
        <f ca="1">IF(ROW()&gt;计算结果!B$18+1,ABS(E170-OFFSET(E170,-计算结果!B$18,0,1,1))/SUM(OFFSET(I170,0,0,-计算结果!B$18,1)),ABS(E170-OFFSET(E170,-ROW()+2,0,1,1))/SUM(OFFSET(I170,0,0,-ROW()+2,1)))</f>
        <v>0.52271998289318999</v>
      </c>
      <c r="K170" s="21">
        <f ca="1">(计算结果!B$19+计算结果!B$20*'000300'!J170)^计算结果!B$21</f>
        <v>1.8704479846038709</v>
      </c>
      <c r="L170" s="21">
        <f t="shared" ca="1" si="12"/>
        <v>977.39572741294046</v>
      </c>
      <c r="M170" s="31" t="str">
        <f ca="1">IF(ROW()&gt;计算结果!B$22+1,IF(L170&gt;OFFSET(L170,-计算结果!B$22,0,1,1),"买",IF(L170&lt;OFFSET(L170,-计算结果!B$22,0,1,1),"卖",M169)),IF(L170&gt;OFFSET(L170,-ROW()+1,0,1,1),"买",IF(L170&lt;OFFSET(L170,-ROW()+1,0,1,1),"卖",M169)))</f>
        <v>买</v>
      </c>
      <c r="N170" s="4">
        <f t="shared" ca="1" si="13"/>
        <v>1</v>
      </c>
      <c r="O170" s="3">
        <f ca="1">IF(M169="买",E170/E169-1,0)-IF(N170=1,计算结果!B$17,0)</f>
        <v>0</v>
      </c>
      <c r="P170" s="2">
        <f t="shared" ca="1" si="14"/>
        <v>0.94066776131760654</v>
      </c>
      <c r="Q170" s="3">
        <f ca="1">1-P170/MAX(P$2:P170)</f>
        <v>6.8591451251984292E-2</v>
      </c>
    </row>
    <row r="171" spans="1:17" x14ac:dyDescent="0.15">
      <c r="A171" s="1">
        <v>38609</v>
      </c>
      <c r="B171">
        <v>964.97</v>
      </c>
      <c r="C171">
        <v>970.26</v>
      </c>
      <c r="D171" s="21">
        <v>961.64</v>
      </c>
      <c r="E171" s="21">
        <v>970.19</v>
      </c>
      <c r="F171" s="42">
        <v>99.426283519999998</v>
      </c>
      <c r="G171" s="3">
        <f t="shared" si="10"/>
        <v>6.6613403612896249E-3</v>
      </c>
      <c r="H171" s="3">
        <f>1-E171/MAX(E$2:E171)</f>
        <v>7.5111060268069907E-2</v>
      </c>
      <c r="I171" s="21">
        <f t="shared" si="11"/>
        <v>6.4200000000000728</v>
      </c>
      <c r="J171" s="21">
        <f ca="1">IF(ROW()&gt;计算结果!B$18+1,ABS(E171-OFFSET(E171,-计算结果!B$18,0,1,1))/SUM(OFFSET(I171,0,0,-计算结果!B$18,1)),ABS(E171-OFFSET(E171,-ROW()+2,0,1,1))/SUM(OFFSET(I171,0,0,-ROW()+2,1)))</f>
        <v>0.4863652053848822</v>
      </c>
      <c r="K171" s="21">
        <f ca="1">(计算结果!B$19+计算结果!B$20*'000300'!J171)^计算结果!B$21</f>
        <v>1.8377286848463938</v>
      </c>
      <c r="L171" s="21">
        <f t="shared" ca="1" si="12"/>
        <v>964.1535554509959</v>
      </c>
      <c r="M171" s="31" t="str">
        <f ca="1">IF(ROW()&gt;计算结果!B$22+1,IF(L171&gt;OFFSET(L171,-计算结果!B$22,0,1,1),"买",IF(L171&lt;OFFSET(L171,-计算结果!B$22,0,1,1),"卖",M170)),IF(L171&gt;OFFSET(L171,-ROW()+1,0,1,1),"买",IF(L171&lt;OFFSET(L171,-ROW()+1,0,1,1),"卖",M170)))</f>
        <v>卖</v>
      </c>
      <c r="N171" s="4">
        <f t="shared" ca="1" si="13"/>
        <v>1</v>
      </c>
      <c r="O171" s="3">
        <f ca="1">IF(M170="买",E171/E170-1,0)-IF(N171=1,计算结果!B$17,0)</f>
        <v>6.6613403612896249E-3</v>
      </c>
      <c r="P171" s="2">
        <f t="shared" ca="1" si="14"/>
        <v>0.94693386944263547</v>
      </c>
      <c r="Q171" s="3">
        <f ca="1">1-P171/MAX(P$2:P171)</f>
        <v>6.2387021893358985E-2</v>
      </c>
    </row>
    <row r="172" spans="1:17" x14ac:dyDescent="0.15">
      <c r="A172" s="1">
        <v>38610</v>
      </c>
      <c r="B172">
        <v>970.58</v>
      </c>
      <c r="C172">
        <v>970.96</v>
      </c>
      <c r="D172" s="21">
        <v>965.66</v>
      </c>
      <c r="E172" s="21">
        <v>969.6</v>
      </c>
      <c r="F172" s="42">
        <v>80.981606400000004</v>
      </c>
      <c r="G172" s="3">
        <f t="shared" si="10"/>
        <v>-6.0812830476508761E-4</v>
      </c>
      <c r="H172" s="3">
        <f>1-E172/MAX(E$2:E172)</f>
        <v>7.5673511411085026E-2</v>
      </c>
      <c r="I172" s="21">
        <f t="shared" si="11"/>
        <v>0.59000000000003183</v>
      </c>
      <c r="J172" s="21">
        <f ca="1">IF(ROW()&gt;计算结果!B$18+1,ABS(E172-OFFSET(E172,-计算结果!B$18,0,1,1))/SUM(OFFSET(I172,0,0,-计算结果!B$18,1)),ABS(E172-OFFSET(E172,-ROW()+2,0,1,1))/SUM(OFFSET(I172,0,0,-ROW()+2,1)))</f>
        <v>0.35337284786903855</v>
      </c>
      <c r="K172" s="21">
        <f ca="1">(计算结果!B$19+计算结果!B$20*'000300'!J172)^计算结果!B$21</f>
        <v>1.7180355630821347</v>
      </c>
      <c r="L172" s="21">
        <f t="shared" ca="1" si="12"/>
        <v>973.51074087853988</v>
      </c>
      <c r="M172" s="31" t="str">
        <f ca="1">IF(ROW()&gt;计算结果!B$22+1,IF(L172&gt;OFFSET(L172,-计算结果!B$22,0,1,1),"买",IF(L172&lt;OFFSET(L172,-计算结果!B$22,0,1,1),"卖",M171)),IF(L172&gt;OFFSET(L172,-ROW()+1,0,1,1),"买",IF(L172&lt;OFFSET(L172,-ROW()+1,0,1,1),"卖",M171)))</f>
        <v>买</v>
      </c>
      <c r="N172" s="4">
        <f t="shared" ca="1" si="13"/>
        <v>1</v>
      </c>
      <c r="O172" s="3">
        <f ca="1">IF(M171="买",E172/E171-1,0)-IF(N172=1,计算结果!B$17,0)</f>
        <v>0</v>
      </c>
      <c r="P172" s="2">
        <f t="shared" ca="1" si="14"/>
        <v>0.94693386944263547</v>
      </c>
      <c r="Q172" s="3">
        <f ca="1">1-P172/MAX(P$2:P172)</f>
        <v>6.2387021893358985E-2</v>
      </c>
    </row>
    <row r="173" spans="1:17" x14ac:dyDescent="0.15">
      <c r="A173" s="1">
        <v>38611</v>
      </c>
      <c r="B173">
        <v>969.62</v>
      </c>
      <c r="C173">
        <v>970.37</v>
      </c>
      <c r="D173" s="21">
        <v>964.28</v>
      </c>
      <c r="E173" s="21">
        <v>967.49</v>
      </c>
      <c r="F173" s="42">
        <v>69.893273600000001</v>
      </c>
      <c r="G173" s="3">
        <f t="shared" si="10"/>
        <v>-2.1761551155116132E-3</v>
      </c>
      <c r="H173" s="3">
        <f>1-E173/MAX(E$2:E173)</f>
        <v>7.7684989227630674E-2</v>
      </c>
      <c r="I173" s="21">
        <f t="shared" si="11"/>
        <v>2.1100000000000136</v>
      </c>
      <c r="J173" s="21">
        <f ca="1">IF(ROW()&gt;计算结果!B$18+1,ABS(E173-OFFSET(E173,-计算结果!B$18,0,1,1))/SUM(OFFSET(I173,0,0,-计算结果!B$18,1)),ABS(E173-OFFSET(E173,-ROW()+2,0,1,1))/SUM(OFFSET(I173,0,0,-ROW()+2,1)))</f>
        <v>0.28165374677002603</v>
      </c>
      <c r="K173" s="21">
        <f ca="1">(计算结果!B$19+计算结果!B$20*'000300'!J173)^计算结果!B$21</f>
        <v>1.6534883720930234</v>
      </c>
      <c r="L173" s="21">
        <f t="shared" ca="1" si="12"/>
        <v>963.55551584448904</v>
      </c>
      <c r="M173" s="31" t="str">
        <f ca="1">IF(ROW()&gt;计算结果!B$22+1,IF(L173&gt;OFFSET(L173,-计算结果!B$22,0,1,1),"买",IF(L173&lt;OFFSET(L173,-计算结果!B$22,0,1,1),"卖",M172)),IF(L173&gt;OFFSET(L173,-ROW()+1,0,1,1),"买",IF(L173&lt;OFFSET(L173,-ROW()+1,0,1,1),"卖",M172)))</f>
        <v>买</v>
      </c>
      <c r="N173" s="4" t="str">
        <f t="shared" ca="1" si="13"/>
        <v/>
      </c>
      <c r="O173" s="3">
        <f ca="1">IF(M172="买",E173/E172-1,0)-IF(N173=1,计算结果!B$17,0)</f>
        <v>-2.1761551155116132E-3</v>
      </c>
      <c r="P173" s="2">
        <f t="shared" ca="1" si="14"/>
        <v>0.94487319445859663</v>
      </c>
      <c r="Q173" s="3">
        <f ca="1">1-P173/MAX(P$2:P173)</f>
        <v>6.4427413172035819E-2</v>
      </c>
    </row>
    <row r="174" spans="1:17" x14ac:dyDescent="0.15">
      <c r="A174" s="1">
        <v>38614</v>
      </c>
      <c r="B174">
        <v>967.44</v>
      </c>
      <c r="C174">
        <v>971.99</v>
      </c>
      <c r="D174" s="21">
        <v>964.26</v>
      </c>
      <c r="E174" s="21">
        <v>971.14</v>
      </c>
      <c r="F174" s="42">
        <v>74.274816000000001</v>
      </c>
      <c r="G174" s="3">
        <f t="shared" si="10"/>
        <v>3.7726488129075086E-3</v>
      </c>
      <c r="H174" s="3">
        <f>1-E174/MAX(E$2:E174)</f>
        <v>7.4205418597113382E-2</v>
      </c>
      <c r="I174" s="21">
        <f t="shared" si="11"/>
        <v>3.6499999999999773</v>
      </c>
      <c r="J174" s="21">
        <f ca="1">IF(ROW()&gt;计算结果!B$18+1,ABS(E174-OFFSET(E174,-计算结果!B$18,0,1,1))/SUM(OFFSET(I174,0,0,-计算结果!B$18,1)),ABS(E174-OFFSET(E174,-ROW()+2,0,1,1))/SUM(OFFSET(I174,0,0,-ROW()+2,1)))</f>
        <v>0.26906222611744057</v>
      </c>
      <c r="K174" s="21">
        <f ca="1">(计算结果!B$19+计算结果!B$20*'000300'!J174)^计算结果!B$21</f>
        <v>1.6421560035056963</v>
      </c>
      <c r="L174" s="21">
        <f t="shared" ca="1" si="12"/>
        <v>976.01042203395525</v>
      </c>
      <c r="M174" s="31" t="str">
        <f ca="1">IF(ROW()&gt;计算结果!B$22+1,IF(L174&gt;OFFSET(L174,-计算结果!B$22,0,1,1),"买",IF(L174&lt;OFFSET(L174,-计算结果!B$22,0,1,1),"卖",M173)),IF(L174&gt;OFFSET(L174,-ROW()+1,0,1,1),"买",IF(L174&lt;OFFSET(L174,-ROW()+1,0,1,1),"卖",M173)))</f>
        <v>买</v>
      </c>
      <c r="N174" s="4" t="str">
        <f t="shared" ca="1" si="13"/>
        <v/>
      </c>
      <c r="O174" s="3">
        <f ca="1">IF(M173="买",E174/E173-1,0)-IF(N174=1,计算结果!B$17,0)</f>
        <v>3.7726488129075086E-3</v>
      </c>
      <c r="P174" s="2">
        <f t="shared" ca="1" si="14"/>
        <v>0.94843786919401896</v>
      </c>
      <c r="Q174" s="3">
        <f ca="1">1-P174/MAX(P$2:P174)</f>
        <v>6.0897826362950491E-2</v>
      </c>
    </row>
    <row r="175" spans="1:17" x14ac:dyDescent="0.15">
      <c r="A175" s="1">
        <v>38615</v>
      </c>
      <c r="B175">
        <v>971.38</v>
      </c>
      <c r="C175">
        <v>971.65</v>
      </c>
      <c r="D175" s="21">
        <v>957.12</v>
      </c>
      <c r="E175" s="21">
        <v>961.92</v>
      </c>
      <c r="F175" s="42">
        <v>91.894384639999998</v>
      </c>
      <c r="G175" s="3">
        <f t="shared" si="10"/>
        <v>-9.4939967460923036E-3</v>
      </c>
      <c r="H175" s="3">
        <f>1-E175/MAX(E$2:E175)</f>
        <v>8.2994909340502243E-2</v>
      </c>
      <c r="I175" s="21">
        <f t="shared" si="11"/>
        <v>9.2200000000000273</v>
      </c>
      <c r="J175" s="21">
        <f ca="1">IF(ROW()&gt;计算结果!B$18+1,ABS(E175-OFFSET(E175,-计算结果!B$18,0,1,1))/SUM(OFFSET(I175,0,0,-计算结果!B$18,1)),ABS(E175-OFFSET(E175,-ROW()+2,0,1,1))/SUM(OFFSET(I175,0,0,-ROW()+2,1)))</f>
        <v>0.41107682312814636</v>
      </c>
      <c r="K175" s="21">
        <f ca="1">(计算结果!B$19+计算结果!B$20*'000300'!J175)^计算结果!B$21</f>
        <v>1.7699691408153315</v>
      </c>
      <c r="L175" s="21">
        <f t="shared" ca="1" si="12"/>
        <v>951.07080985279003</v>
      </c>
      <c r="M175" s="31" t="str">
        <f ca="1">IF(ROW()&gt;计算结果!B$22+1,IF(L175&gt;OFFSET(L175,-计算结果!B$22,0,1,1),"买",IF(L175&lt;OFFSET(L175,-计算结果!B$22,0,1,1),"卖",M174)),IF(L175&gt;OFFSET(L175,-ROW()+1,0,1,1),"买",IF(L175&lt;OFFSET(L175,-ROW()+1,0,1,1),"卖",M174)))</f>
        <v>买</v>
      </c>
      <c r="N175" s="4" t="str">
        <f t="shared" ca="1" si="13"/>
        <v/>
      </c>
      <c r="O175" s="3">
        <f ca="1">IF(M174="买",E175/E174-1,0)-IF(N175=1,计算结果!B$17,0)</f>
        <v>-9.4939967460923036E-3</v>
      </c>
      <c r="P175" s="2">
        <f t="shared" ca="1" si="14"/>
        <v>0.93943340315002022</v>
      </c>
      <c r="Q175" s="3">
        <f ca="1">1-P175/MAX(P$2:P175)</f>
        <v>6.9813659343708867E-2</v>
      </c>
    </row>
    <row r="176" spans="1:17" x14ac:dyDescent="0.15">
      <c r="A176" s="1">
        <v>38616</v>
      </c>
      <c r="B176">
        <v>961.37</v>
      </c>
      <c r="C176">
        <v>961.37</v>
      </c>
      <c r="D176" s="21">
        <v>943.82</v>
      </c>
      <c r="E176" s="21">
        <v>944.41</v>
      </c>
      <c r="F176" s="42">
        <v>87.604592640000007</v>
      </c>
      <c r="G176" s="3">
        <f t="shared" si="10"/>
        <v>-1.8203176979374569E-2</v>
      </c>
      <c r="H176" s="3">
        <f>1-E176/MAX(E$2:E176)</f>
        <v>9.9687315296764556E-2</v>
      </c>
      <c r="I176" s="21">
        <f t="shared" si="11"/>
        <v>17.509999999999991</v>
      </c>
      <c r="J176" s="21">
        <f ca="1">IF(ROW()&gt;计算结果!B$18+1,ABS(E176-OFFSET(E176,-计算结果!B$18,0,1,1))/SUM(OFFSET(I176,0,0,-计算结果!B$18,1)),ABS(E176-OFFSET(E176,-ROW()+2,0,1,1))/SUM(OFFSET(I176,0,0,-ROW()+2,1)))</f>
        <v>0.13268711266486619</v>
      </c>
      <c r="K176" s="21">
        <f ca="1">(计算结果!B$19+计算结果!B$20*'000300'!J176)^计算结果!B$21</f>
        <v>1.5194184013983796</v>
      </c>
      <c r="L176" s="21">
        <f t="shared" ca="1" si="12"/>
        <v>940.95025279424522</v>
      </c>
      <c r="M176" s="31" t="str">
        <f ca="1">IF(ROW()&gt;计算结果!B$22+1,IF(L176&gt;OFFSET(L176,-计算结果!B$22,0,1,1),"买",IF(L176&lt;OFFSET(L176,-计算结果!B$22,0,1,1),"卖",M175)),IF(L176&gt;OFFSET(L176,-ROW()+1,0,1,1),"买",IF(L176&lt;OFFSET(L176,-ROW()+1,0,1,1),"卖",M175)))</f>
        <v>买</v>
      </c>
      <c r="N176" s="4" t="str">
        <f t="shared" ca="1" si="13"/>
        <v/>
      </c>
      <c r="O176" s="3">
        <f ca="1">IF(M175="买",E176/E175-1,0)-IF(N176=1,计算结果!B$17,0)</f>
        <v>-1.8203176979374569E-2</v>
      </c>
      <c r="P176" s="2">
        <f t="shared" ca="1" si="14"/>
        <v>0.92233273065214427</v>
      </c>
      <c r="Q176" s="3">
        <f ca="1">1-P176/MAX(P$2:P176)</f>
        <v>8.6746005926472081E-2</v>
      </c>
    </row>
    <row r="177" spans="1:17" x14ac:dyDescent="0.15">
      <c r="A177" s="1">
        <v>38617</v>
      </c>
      <c r="B177">
        <v>942.73</v>
      </c>
      <c r="C177">
        <v>942.73</v>
      </c>
      <c r="D177" s="21">
        <v>914.23</v>
      </c>
      <c r="E177" s="21">
        <v>923.27</v>
      </c>
      <c r="F177" s="42">
        <v>86.255902719999995</v>
      </c>
      <c r="G177" s="3">
        <f t="shared" si="10"/>
        <v>-2.2384345782022641E-2</v>
      </c>
      <c r="H177" s="3">
        <f>1-E177/MAX(E$2:E177)</f>
        <v>0.11984022574310282</v>
      </c>
      <c r="I177" s="21">
        <f t="shared" si="11"/>
        <v>21.139999999999986</v>
      </c>
      <c r="J177" s="21">
        <f ca="1">IF(ROW()&gt;计算结果!B$18+1,ABS(E177-OFFSET(E177,-计算结果!B$18,0,1,1))/SUM(OFFSET(I177,0,0,-计算结果!B$18,1)),ABS(E177-OFFSET(E177,-ROW()+2,0,1,1))/SUM(OFFSET(I177,0,0,-ROW()+2,1)))</f>
        <v>0.39251992642550593</v>
      </c>
      <c r="K177" s="21">
        <f ca="1">(计算结果!B$19+计算结果!B$20*'000300'!J177)^计算结果!B$21</f>
        <v>1.7532679337829553</v>
      </c>
      <c r="L177" s="21">
        <f t="shared" ca="1" si="12"/>
        <v>909.95203250891859</v>
      </c>
      <c r="M177" s="31" t="str">
        <f ca="1">IF(ROW()&gt;计算结果!B$22+1,IF(L177&gt;OFFSET(L177,-计算结果!B$22,0,1,1),"买",IF(L177&lt;OFFSET(L177,-计算结果!B$22,0,1,1),"卖",M176)),IF(L177&gt;OFFSET(L177,-ROW()+1,0,1,1),"买",IF(L177&lt;OFFSET(L177,-ROW()+1,0,1,1),"卖",M176)))</f>
        <v>卖</v>
      </c>
      <c r="N177" s="4">
        <f t="shared" ca="1" si="13"/>
        <v>1</v>
      </c>
      <c r="O177" s="3">
        <f ca="1">IF(M176="买",E177/E176-1,0)-IF(N177=1,计算结果!B$17,0)</f>
        <v>-2.2384345782022641E-2</v>
      </c>
      <c r="P177" s="2">
        <f t="shared" ca="1" si="14"/>
        <v>0.90168691588314953</v>
      </c>
      <c r="Q177" s="3">
        <f ca="1">1-P177/MAX(P$2:P177)</f>
        <v>0.10718859911662726</v>
      </c>
    </row>
    <row r="178" spans="1:17" x14ac:dyDescent="0.15">
      <c r="A178" s="1">
        <v>38618</v>
      </c>
      <c r="B178">
        <v>921.51</v>
      </c>
      <c r="C178">
        <v>927.42</v>
      </c>
      <c r="D178" s="21">
        <v>914.81</v>
      </c>
      <c r="E178" s="21">
        <v>916.15</v>
      </c>
      <c r="F178" s="42">
        <v>55.498818559999997</v>
      </c>
      <c r="G178" s="3">
        <f t="shared" si="10"/>
        <v>-7.7117202985041988E-3</v>
      </c>
      <c r="H178" s="3">
        <f>1-E178/MAX(E$2:E178)</f>
        <v>0.12662777174016671</v>
      </c>
      <c r="I178" s="21">
        <f t="shared" si="11"/>
        <v>7.1200000000000045</v>
      </c>
      <c r="J178" s="21">
        <f ca="1">IF(ROW()&gt;计算结果!B$18+1,ABS(E178-OFFSET(E178,-计算结果!B$18,0,1,1))/SUM(OFFSET(I178,0,0,-计算结果!B$18,1)),ABS(E178-OFFSET(E178,-ROW()+2,0,1,1))/SUM(OFFSET(I178,0,0,-ROW()+2,1)))</f>
        <v>0.39922386611690586</v>
      </c>
      <c r="K178" s="21">
        <f ca="1">(计算结果!B$19+计算结果!B$20*'000300'!J178)^计算结果!B$21</f>
        <v>1.7593014795052153</v>
      </c>
      <c r="L178" s="21">
        <f t="shared" ca="1" si="12"/>
        <v>920.85612588590334</v>
      </c>
      <c r="M178" s="31" t="str">
        <f ca="1">IF(ROW()&gt;计算结果!B$22+1,IF(L178&gt;OFFSET(L178,-计算结果!B$22,0,1,1),"买",IF(L178&lt;OFFSET(L178,-计算结果!B$22,0,1,1),"卖",M177)),IF(L178&gt;OFFSET(L178,-ROW()+1,0,1,1),"买",IF(L178&lt;OFFSET(L178,-ROW()+1,0,1,1),"卖",M177)))</f>
        <v>卖</v>
      </c>
      <c r="N178" s="4" t="str">
        <f t="shared" ca="1" si="13"/>
        <v/>
      </c>
      <c r="O178" s="3">
        <f ca="1">IF(M177="买",E178/E177-1,0)-IF(N178=1,计算结果!B$17,0)</f>
        <v>0</v>
      </c>
      <c r="P178" s="2">
        <f t="shared" ca="1" si="14"/>
        <v>0.90168691588314953</v>
      </c>
      <c r="Q178" s="3">
        <f ca="1">1-P178/MAX(P$2:P178)</f>
        <v>0.10718859911662726</v>
      </c>
    </row>
    <row r="179" spans="1:17" x14ac:dyDescent="0.15">
      <c r="A179" s="1">
        <v>38621</v>
      </c>
      <c r="B179">
        <v>915.84</v>
      </c>
      <c r="C179">
        <v>919.65</v>
      </c>
      <c r="D179" s="21">
        <v>913.61</v>
      </c>
      <c r="E179" s="21">
        <v>918.48</v>
      </c>
      <c r="F179" s="42">
        <v>43.984256000000002</v>
      </c>
      <c r="G179" s="3">
        <f t="shared" si="10"/>
        <v>2.5432516509305003E-3</v>
      </c>
      <c r="H179" s="3">
        <f>1-E179/MAX(E$2:E179)</f>
        <v>0.1244065663787679</v>
      </c>
      <c r="I179" s="21">
        <f t="shared" si="11"/>
        <v>2.3300000000000409</v>
      </c>
      <c r="J179" s="21">
        <f ca="1">IF(ROW()&gt;计算结果!B$18+1,ABS(E179-OFFSET(E179,-计算结果!B$18,0,1,1))/SUM(OFFSET(I179,0,0,-计算结果!B$18,1)),ABS(E179-OFFSET(E179,-ROW()+2,0,1,1))/SUM(OFFSET(I179,0,0,-ROW()+2,1)))</f>
        <v>0.36787196206283251</v>
      </c>
      <c r="K179" s="21">
        <f ca="1">(计算结果!B$19+计算结果!B$20*'000300'!J179)^计算结果!B$21</f>
        <v>1.7310847658565491</v>
      </c>
      <c r="L179" s="21">
        <f t="shared" ca="1" si="12"/>
        <v>916.7428505630586</v>
      </c>
      <c r="M179" s="31" t="str">
        <f ca="1">IF(ROW()&gt;计算结果!B$22+1,IF(L179&gt;OFFSET(L179,-计算结果!B$22,0,1,1),"买",IF(L179&lt;OFFSET(L179,-计算结果!B$22,0,1,1),"卖",M178)),IF(L179&gt;OFFSET(L179,-ROW()+1,0,1,1),"买",IF(L179&lt;OFFSET(L179,-ROW()+1,0,1,1),"卖",M178)))</f>
        <v>买</v>
      </c>
      <c r="N179" s="4">
        <f t="shared" ca="1" si="13"/>
        <v>1</v>
      </c>
      <c r="O179" s="3">
        <f ca="1">IF(M178="买",E179/E178-1,0)-IF(N179=1,计算结果!B$17,0)</f>
        <v>0</v>
      </c>
      <c r="P179" s="2">
        <f t="shared" ca="1" si="14"/>
        <v>0.90168691588314953</v>
      </c>
      <c r="Q179" s="3">
        <f ca="1">1-P179/MAX(P$2:P179)</f>
        <v>0.10718859911662726</v>
      </c>
    </row>
    <row r="180" spans="1:17" x14ac:dyDescent="0.15">
      <c r="A180" s="1">
        <v>38622</v>
      </c>
      <c r="B180">
        <v>918.87</v>
      </c>
      <c r="C180">
        <v>921.13</v>
      </c>
      <c r="D180" s="21">
        <v>903.39</v>
      </c>
      <c r="E180" s="21">
        <v>904.21</v>
      </c>
      <c r="F180" s="42">
        <v>55.760972799999998</v>
      </c>
      <c r="G180" s="3">
        <f t="shared" si="10"/>
        <v>-1.5536538629039254E-2</v>
      </c>
      <c r="H180" s="3">
        <f>1-E180/MAX(E$2:E180)</f>
        <v>0.13801025758355734</v>
      </c>
      <c r="I180" s="21">
        <f t="shared" si="11"/>
        <v>14.269999999999982</v>
      </c>
      <c r="J180" s="21">
        <f ca="1">IF(ROW()&gt;计算结果!B$18+1,ABS(E180-OFFSET(E180,-计算结果!B$18,0,1,1))/SUM(OFFSET(I180,0,0,-计算结果!B$18,1)),ABS(E180-OFFSET(E180,-ROW()+2,0,1,1))/SUM(OFFSET(I180,0,0,-ROW()+2,1)))</f>
        <v>0.70602181128496744</v>
      </c>
      <c r="K180" s="21">
        <f ca="1">(计算结果!B$19+计算结果!B$20*'000300'!J180)^计算结果!B$21</f>
        <v>2.0354196301564706</v>
      </c>
      <c r="L180" s="21">
        <f t="shared" ca="1" si="12"/>
        <v>891.23324050519159</v>
      </c>
      <c r="M180" s="31" t="str">
        <f ca="1">IF(ROW()&gt;计算结果!B$22+1,IF(L180&gt;OFFSET(L180,-计算结果!B$22,0,1,1),"买",IF(L180&lt;OFFSET(L180,-计算结果!B$22,0,1,1),"卖",M179)),IF(L180&gt;OFFSET(L180,-ROW()+1,0,1,1),"买",IF(L180&lt;OFFSET(L180,-ROW()+1,0,1,1),"卖",M179)))</f>
        <v>卖</v>
      </c>
      <c r="N180" s="4">
        <f t="shared" ca="1" si="13"/>
        <v>1</v>
      </c>
      <c r="O180" s="3">
        <f ca="1">IF(M179="买",E180/E179-1,0)-IF(N180=1,计算结果!B$17,0)</f>
        <v>-1.5536538629039254E-2</v>
      </c>
      <c r="P180" s="2">
        <f t="shared" ca="1" si="14"/>
        <v>0.88767782228323167</v>
      </c>
      <c r="Q180" s="3">
        <f ca="1">1-P180/MAX(P$2:P180)</f>
        <v>0.12105979793489841</v>
      </c>
    </row>
    <row r="181" spans="1:17" x14ac:dyDescent="0.15">
      <c r="A181" s="1">
        <v>38623</v>
      </c>
      <c r="B181">
        <v>903.33</v>
      </c>
      <c r="C181">
        <v>910.33</v>
      </c>
      <c r="D181" s="21">
        <v>901.38</v>
      </c>
      <c r="E181" s="21">
        <v>903.72</v>
      </c>
      <c r="F181" s="42">
        <v>43.314759680000002</v>
      </c>
      <c r="G181" s="3">
        <f t="shared" si="10"/>
        <v>-5.4190951217081285E-4</v>
      </c>
      <c r="H181" s="3">
        <f>1-E181/MAX(E$2:E181)</f>
        <v>0.13847737802436655</v>
      </c>
      <c r="I181" s="21">
        <f t="shared" si="11"/>
        <v>0.49000000000000909</v>
      </c>
      <c r="J181" s="21">
        <f ca="1">IF(ROW()&gt;计算结果!B$18+1,ABS(E181-OFFSET(E181,-计算结果!B$18,0,1,1))/SUM(OFFSET(I181,0,0,-计算结果!B$18,1)),ABS(E181-OFFSET(E181,-ROW()+2,0,1,1))/SUM(OFFSET(I181,0,0,-ROW()+2,1)))</f>
        <v>0.84750733137829881</v>
      </c>
      <c r="K181" s="21">
        <f ca="1">(计算结果!B$19+计算结果!B$20*'000300'!J181)^计算结果!B$21</f>
        <v>2.1627565982404686</v>
      </c>
      <c r="L181" s="21">
        <f t="shared" ca="1" si="12"/>
        <v>918.23906199323028</v>
      </c>
      <c r="M181" s="31" t="str">
        <f ca="1">IF(ROW()&gt;计算结果!B$22+1,IF(L181&gt;OFFSET(L181,-计算结果!B$22,0,1,1),"买",IF(L181&lt;OFFSET(L181,-计算结果!B$22,0,1,1),"卖",M180)),IF(L181&gt;OFFSET(L181,-ROW()+1,0,1,1),"买",IF(L181&lt;OFFSET(L181,-ROW()+1,0,1,1),"卖",M180)))</f>
        <v>卖</v>
      </c>
      <c r="N181" s="4" t="str">
        <f t="shared" ca="1" si="13"/>
        <v/>
      </c>
      <c r="O181" s="3">
        <f ca="1">IF(M180="买",E181/E180-1,0)-IF(N181=1,计算结果!B$17,0)</f>
        <v>0</v>
      </c>
      <c r="P181" s="2">
        <f t="shared" ca="1" si="14"/>
        <v>0.88767782228323167</v>
      </c>
      <c r="Q181" s="3">
        <f ca="1">1-P181/MAX(P$2:P181)</f>
        <v>0.12105979793489841</v>
      </c>
    </row>
    <row r="182" spans="1:17" x14ac:dyDescent="0.15">
      <c r="A182" s="1">
        <v>38624</v>
      </c>
      <c r="B182">
        <v>904.28</v>
      </c>
      <c r="C182">
        <v>915.97</v>
      </c>
      <c r="D182" s="21">
        <v>904.28</v>
      </c>
      <c r="E182" s="21">
        <v>915.97</v>
      </c>
      <c r="F182" s="42">
        <v>57.982382080000001</v>
      </c>
      <c r="G182" s="3">
        <f t="shared" si="10"/>
        <v>1.3555083432921666E-2</v>
      </c>
      <c r="H182" s="3">
        <f>1-E182/MAX(E$2:E182)</f>
        <v>0.1267993670041373</v>
      </c>
      <c r="I182" s="21">
        <f t="shared" si="11"/>
        <v>12.25</v>
      </c>
      <c r="J182" s="21">
        <f ca="1">IF(ROW()&gt;计算结果!B$18+1,ABS(E182-OFFSET(E182,-计算结果!B$18,0,1,1))/SUM(OFFSET(I182,0,0,-计算结果!B$18,1)),ABS(E182-OFFSET(E182,-ROW()+2,0,1,1))/SUM(OFFSET(I182,0,0,-ROW()+2,1)))</f>
        <v>0.59529359529359505</v>
      </c>
      <c r="K182" s="21">
        <f ca="1">(计算结果!B$19+计算结果!B$20*'000300'!J182)^计算结果!B$21</f>
        <v>1.9357642357642355</v>
      </c>
      <c r="L182" s="21">
        <f t="shared" ca="1" si="12"/>
        <v>913.84669293800312</v>
      </c>
      <c r="M182" s="31" t="str">
        <f ca="1">IF(ROW()&gt;计算结果!B$22+1,IF(L182&gt;OFFSET(L182,-计算结果!B$22,0,1,1),"买",IF(L182&lt;OFFSET(L182,-计算结果!B$22,0,1,1),"卖",M181)),IF(L182&gt;OFFSET(L182,-ROW()+1,0,1,1),"买",IF(L182&lt;OFFSET(L182,-ROW()+1,0,1,1),"卖",M181)))</f>
        <v>卖</v>
      </c>
      <c r="N182" s="4" t="str">
        <f t="shared" ca="1" si="13"/>
        <v/>
      </c>
      <c r="O182" s="3">
        <f ca="1">IF(M181="买",E182/E181-1,0)-IF(N182=1,计算结果!B$17,0)</f>
        <v>0</v>
      </c>
      <c r="P182" s="2">
        <f t="shared" ca="1" si="14"/>
        <v>0.88767782228323167</v>
      </c>
      <c r="Q182" s="3">
        <f ca="1">1-P182/MAX(P$2:P182)</f>
        <v>0.12105979793489841</v>
      </c>
    </row>
    <row r="183" spans="1:17" x14ac:dyDescent="0.15">
      <c r="A183" s="1">
        <v>38625</v>
      </c>
      <c r="B183">
        <v>916.59</v>
      </c>
      <c r="C183">
        <v>918.66</v>
      </c>
      <c r="D183" s="21">
        <v>913.45</v>
      </c>
      <c r="E183" s="21">
        <v>917.39</v>
      </c>
      <c r="F183" s="42">
        <v>45.294668799999997</v>
      </c>
      <c r="G183" s="3">
        <f t="shared" si="10"/>
        <v>1.5502691136171087E-3</v>
      </c>
      <c r="H183" s="3">
        <f>1-E183/MAX(E$2:E183)</f>
        <v>0.1254456710328129</v>
      </c>
      <c r="I183" s="21">
        <f t="shared" si="11"/>
        <v>1.4199999999999591</v>
      </c>
      <c r="J183" s="21">
        <f ca="1">IF(ROW()&gt;计算结果!B$18+1,ABS(E183-OFFSET(E183,-计算结果!B$18,0,1,1))/SUM(OFFSET(I183,0,0,-计算结果!B$18,1)),ABS(E183-OFFSET(E183,-ROW()+2,0,1,1))/SUM(OFFSET(I183,0,0,-ROW()+2,1)))</f>
        <v>0.56040268456375875</v>
      </c>
      <c r="K183" s="21">
        <f ca="1">(计算结果!B$19+计算结果!B$20*'000300'!J183)^计算结果!B$21</f>
        <v>1.9043624161073827</v>
      </c>
      <c r="L183" s="21">
        <f t="shared" ca="1" si="12"/>
        <v>920.59443373559793</v>
      </c>
      <c r="M183" s="31" t="str">
        <f ca="1">IF(ROW()&gt;计算结果!B$22+1,IF(L183&gt;OFFSET(L183,-计算结果!B$22,0,1,1),"买",IF(L183&lt;OFFSET(L183,-计算结果!B$22,0,1,1),"卖",M182)),IF(L183&gt;OFFSET(L183,-ROW()+1,0,1,1),"买",IF(L183&lt;OFFSET(L183,-ROW()+1,0,1,1),"卖",M182)))</f>
        <v>卖</v>
      </c>
      <c r="N183" s="4" t="str">
        <f t="shared" ca="1" si="13"/>
        <v/>
      </c>
      <c r="O183" s="3">
        <f ca="1">IF(M182="买",E183/E182-1,0)-IF(N183=1,计算结果!B$17,0)</f>
        <v>0</v>
      </c>
      <c r="P183" s="2">
        <f t="shared" ca="1" si="14"/>
        <v>0.88767782228323167</v>
      </c>
      <c r="Q183" s="3">
        <f ca="1">1-P183/MAX(P$2:P183)</f>
        <v>0.12105979793489841</v>
      </c>
    </row>
    <row r="184" spans="1:17" x14ac:dyDescent="0.15">
      <c r="A184" s="1">
        <v>38635</v>
      </c>
      <c r="B184">
        <v>917.21</v>
      </c>
      <c r="C184">
        <v>917.21</v>
      </c>
      <c r="D184" s="21">
        <v>906.88</v>
      </c>
      <c r="E184" s="21">
        <v>907.32</v>
      </c>
      <c r="F184" s="42">
        <v>36.656243199999999</v>
      </c>
      <c r="G184" s="3">
        <f t="shared" si="10"/>
        <v>-1.097679285799924E-2</v>
      </c>
      <c r="H184" s="3">
        <f>1-E184/MAX(E$2:E184)</f>
        <v>0.13504547274495216</v>
      </c>
      <c r="I184" s="21">
        <f t="shared" si="11"/>
        <v>10.069999999999936</v>
      </c>
      <c r="J184" s="21">
        <f ca="1">IF(ROW()&gt;计算结果!B$18+1,ABS(E184-OFFSET(E184,-计算结果!B$18,0,1,1))/SUM(OFFSET(I184,0,0,-计算结果!B$18,1)),ABS(E184-OFFSET(E184,-ROW()+2,0,1,1))/SUM(OFFSET(I184,0,0,-ROW()+2,1)))</f>
        <v>0.6660404925902732</v>
      </c>
      <c r="K184" s="21">
        <f ca="1">(计算结果!B$19+计算结果!B$20*'000300'!J184)^计算结果!B$21</f>
        <v>1.9994364433312457</v>
      </c>
      <c r="L184" s="21">
        <f t="shared" ca="1" si="12"/>
        <v>894.05304716005776</v>
      </c>
      <c r="M184" s="31" t="str">
        <f ca="1">IF(ROW()&gt;计算结果!B$22+1,IF(L184&gt;OFFSET(L184,-计算结果!B$22,0,1,1),"买",IF(L184&lt;OFFSET(L184,-计算结果!B$22,0,1,1),"卖",M183)),IF(L184&gt;OFFSET(L184,-ROW()+1,0,1,1),"买",IF(L184&lt;OFFSET(L184,-ROW()+1,0,1,1),"卖",M183)))</f>
        <v>卖</v>
      </c>
      <c r="N184" s="4" t="str">
        <f t="shared" ca="1" si="13"/>
        <v/>
      </c>
      <c r="O184" s="3">
        <f ca="1">IF(M183="买",E184/E183-1,0)-IF(N184=1,计算结果!B$17,0)</f>
        <v>0</v>
      </c>
      <c r="P184" s="2">
        <f t="shared" ca="1" si="14"/>
        <v>0.88767782228323167</v>
      </c>
      <c r="Q184" s="3">
        <f ca="1">1-P184/MAX(P$2:P184)</f>
        <v>0.12105979793489841</v>
      </c>
    </row>
    <row r="185" spans="1:17" x14ac:dyDescent="0.15">
      <c r="A185" s="1">
        <v>38636</v>
      </c>
      <c r="B185">
        <v>906.63</v>
      </c>
      <c r="C185">
        <v>919.8</v>
      </c>
      <c r="D185" s="21">
        <v>904.04</v>
      </c>
      <c r="E185" s="21">
        <v>919.72</v>
      </c>
      <c r="F185" s="42">
        <v>40.325393920000003</v>
      </c>
      <c r="G185" s="3">
        <f t="shared" si="10"/>
        <v>1.3666622580787324E-2</v>
      </c>
      <c r="H185" s="3">
        <f>1-E185/MAX(E$2:E185)</f>
        <v>0.1232244656714141</v>
      </c>
      <c r="I185" s="21">
        <f t="shared" si="11"/>
        <v>12.399999999999977</v>
      </c>
      <c r="J185" s="21">
        <f ca="1">IF(ROW()&gt;计算结果!B$18+1,ABS(E185-OFFSET(E185,-计算结果!B$18,0,1,1))/SUM(OFFSET(I185,0,0,-计算结果!B$18,1)),ABS(E185-OFFSET(E185,-ROW()+2,0,1,1))/SUM(OFFSET(I185,0,0,-ROW()+2,1)))</f>
        <v>0.42626262626262607</v>
      </c>
      <c r="K185" s="21">
        <f ca="1">(计算结果!B$19+计算结果!B$20*'000300'!J185)^计算结果!B$21</f>
        <v>1.7836363636363632</v>
      </c>
      <c r="L185" s="21">
        <f t="shared" ca="1" si="12"/>
        <v>939.83355758911841</v>
      </c>
      <c r="M185" s="31" t="str">
        <f ca="1">IF(ROW()&gt;计算结果!B$22+1,IF(L185&gt;OFFSET(L185,-计算结果!B$22,0,1,1),"买",IF(L185&lt;OFFSET(L185,-计算结果!B$22,0,1,1),"卖",M184)),IF(L185&gt;OFFSET(L185,-ROW()+1,0,1,1),"买",IF(L185&lt;OFFSET(L185,-ROW()+1,0,1,1),"卖",M184)))</f>
        <v>买</v>
      </c>
      <c r="N185" s="4">
        <f t="shared" ca="1" si="13"/>
        <v>1</v>
      </c>
      <c r="O185" s="3">
        <f ca="1">IF(M184="买",E185/E184-1,0)-IF(N185=1,计算结果!B$17,0)</f>
        <v>0</v>
      </c>
      <c r="P185" s="2">
        <f t="shared" ca="1" si="14"/>
        <v>0.88767782228323167</v>
      </c>
      <c r="Q185" s="3">
        <f ca="1">1-P185/MAX(P$2:P185)</f>
        <v>0.12105979793489841</v>
      </c>
    </row>
    <row r="186" spans="1:17" x14ac:dyDescent="0.15">
      <c r="A186" s="1">
        <v>38637</v>
      </c>
      <c r="B186">
        <v>920.45</v>
      </c>
      <c r="C186">
        <v>926.09</v>
      </c>
      <c r="D186" s="21">
        <v>917.38</v>
      </c>
      <c r="E186" s="21">
        <v>923.48</v>
      </c>
      <c r="F186" s="42">
        <v>66.532311039999996</v>
      </c>
      <c r="G186" s="3">
        <f t="shared" si="10"/>
        <v>4.0882007567519807E-3</v>
      </c>
      <c r="H186" s="3">
        <f>1-E186/MAX(E$2:E186)</f>
        <v>0.11964003126847034</v>
      </c>
      <c r="I186" s="21">
        <f t="shared" si="11"/>
        <v>3.7599999999999909</v>
      </c>
      <c r="J186" s="21">
        <f ca="1">IF(ROW()&gt;计算结果!B$18+1,ABS(E186-OFFSET(E186,-计算结果!B$18,0,1,1))/SUM(OFFSET(I186,0,0,-计算结果!B$18,1)),ABS(E186-OFFSET(E186,-ROW()+2,0,1,1))/SUM(OFFSET(I186,0,0,-ROW()+2,1)))</f>
        <v>0.24551319648093817</v>
      </c>
      <c r="K186" s="21">
        <f ca="1">(计算结果!B$19+计算结果!B$20*'000300'!J186)^计算结果!B$21</f>
        <v>1.6209618768328442</v>
      </c>
      <c r="L186" s="21">
        <f t="shared" ca="1" si="12"/>
        <v>913.32506418656715</v>
      </c>
      <c r="M186" s="31" t="str">
        <f ca="1">IF(ROW()&gt;计算结果!B$22+1,IF(L186&gt;OFFSET(L186,-计算结果!B$22,0,1,1),"买",IF(L186&lt;OFFSET(L186,-计算结果!B$22,0,1,1),"卖",M185)),IF(L186&gt;OFFSET(L186,-ROW()+1,0,1,1),"买",IF(L186&lt;OFFSET(L186,-ROW()+1,0,1,1),"卖",M185)))</f>
        <v>卖</v>
      </c>
      <c r="N186" s="4">
        <f t="shared" ca="1" si="13"/>
        <v>1</v>
      </c>
      <c r="O186" s="3">
        <f ca="1">IF(M185="买",E186/E185-1,0)-IF(N186=1,计算结果!B$17,0)</f>
        <v>4.0882007567519807E-3</v>
      </c>
      <c r="P186" s="2">
        <f t="shared" ca="1" si="14"/>
        <v>0.8913068274280419</v>
      </c>
      <c r="Q186" s="3">
        <f ca="1">1-P186/MAX(P$2:P186)</f>
        <v>0.1174665139356762</v>
      </c>
    </row>
    <row r="187" spans="1:17" x14ac:dyDescent="0.15">
      <c r="A187" s="1">
        <v>38638</v>
      </c>
      <c r="B187">
        <v>923.43</v>
      </c>
      <c r="C187">
        <v>926.01</v>
      </c>
      <c r="D187" s="21">
        <v>916.28</v>
      </c>
      <c r="E187" s="21">
        <v>916.5</v>
      </c>
      <c r="F187" s="42">
        <v>60.218142720000003</v>
      </c>
      <c r="G187" s="3">
        <f t="shared" si="10"/>
        <v>-7.5583661801014168E-3</v>
      </c>
      <c r="H187" s="3">
        <f>1-E187/MAX(E$2:E187)</f>
        <v>0.12629411428244586</v>
      </c>
      <c r="I187" s="21">
        <f t="shared" si="11"/>
        <v>6.9800000000000182</v>
      </c>
      <c r="J187" s="21">
        <f ca="1">IF(ROW()&gt;计算结果!B$18+1,ABS(E187-OFFSET(E187,-计算结果!B$18,0,1,1))/SUM(OFFSET(I187,0,0,-计算结果!B$18,1)),ABS(E187-OFFSET(E187,-ROW()+2,0,1,1))/SUM(OFFSET(I187,0,0,-ROW()+2,1)))</f>
        <v>9.5231396820931069E-2</v>
      </c>
      <c r="K187" s="21">
        <f ca="1">(计算结果!B$19+计算结果!B$20*'000300'!J187)^计算结果!B$21</f>
        <v>1.4857082571388378</v>
      </c>
      <c r="L187" s="21">
        <f t="shared" ca="1" si="12"/>
        <v>918.04209254047009</v>
      </c>
      <c r="M187" s="31" t="str">
        <f ca="1">IF(ROW()&gt;计算结果!B$22+1,IF(L187&gt;OFFSET(L187,-计算结果!B$22,0,1,1),"买",IF(L187&lt;OFFSET(L187,-计算结果!B$22,0,1,1),"卖",M186)),IF(L187&gt;OFFSET(L187,-ROW()+1,0,1,1),"买",IF(L187&lt;OFFSET(L187,-ROW()+1,0,1,1),"卖",M186)))</f>
        <v>卖</v>
      </c>
      <c r="N187" s="4" t="str">
        <f t="shared" ca="1" si="13"/>
        <v/>
      </c>
      <c r="O187" s="3">
        <f ca="1">IF(M186="买",E187/E186-1,0)-IF(N187=1,计算结果!B$17,0)</f>
        <v>0</v>
      </c>
      <c r="P187" s="2">
        <f t="shared" ca="1" si="14"/>
        <v>0.8913068274280419</v>
      </c>
      <c r="Q187" s="3">
        <f ca="1">1-P187/MAX(P$2:P187)</f>
        <v>0.1174665139356762</v>
      </c>
    </row>
    <row r="188" spans="1:17" x14ac:dyDescent="0.15">
      <c r="A188" s="1">
        <v>38639</v>
      </c>
      <c r="B188">
        <v>916.34</v>
      </c>
      <c r="C188">
        <v>917.89</v>
      </c>
      <c r="D188" s="21">
        <v>902.81</v>
      </c>
      <c r="E188" s="21">
        <v>904.83</v>
      </c>
      <c r="F188" s="42">
        <v>55.680491519999997</v>
      </c>
      <c r="G188" s="3">
        <f t="shared" si="10"/>
        <v>-1.2733224222585826E-2</v>
      </c>
      <c r="H188" s="3">
        <f>1-E188/MAX(E$2:E188)</f>
        <v>0.13741920722988044</v>
      </c>
      <c r="I188" s="21">
        <f t="shared" si="11"/>
        <v>11.669999999999959</v>
      </c>
      <c r="J188" s="21">
        <f ca="1">IF(ROW()&gt;计算结果!B$18+1,ABS(E188-OFFSET(E188,-计算结果!B$18,0,1,1))/SUM(OFFSET(I188,0,0,-计算结果!B$18,1)),ABS(E188-OFFSET(E188,-ROW()+2,0,1,1))/SUM(OFFSET(I188,0,0,-ROW()+2,1)))</f>
        <v>0.1496562665256472</v>
      </c>
      <c r="K188" s="21">
        <f ca="1">(计算结果!B$19+计算结果!B$20*'000300'!J188)^计算结果!B$21</f>
        <v>1.5346906398730824</v>
      </c>
      <c r="L188" s="21">
        <f t="shared" ca="1" si="12"/>
        <v>897.76561778547375</v>
      </c>
      <c r="M188" s="31" t="str">
        <f ca="1">IF(ROW()&gt;计算结果!B$22+1,IF(L188&gt;OFFSET(L188,-计算结果!B$22,0,1,1),"买",IF(L188&lt;OFFSET(L188,-计算结果!B$22,0,1,1),"卖",M187)),IF(L188&gt;OFFSET(L188,-ROW()+1,0,1,1),"买",IF(L188&lt;OFFSET(L188,-ROW()+1,0,1,1),"卖",M187)))</f>
        <v>卖</v>
      </c>
      <c r="N188" s="4" t="str">
        <f t="shared" ca="1" si="13"/>
        <v/>
      </c>
      <c r="O188" s="3">
        <f ca="1">IF(M187="买",E188/E187-1,0)-IF(N188=1,计算结果!B$17,0)</f>
        <v>0</v>
      </c>
      <c r="P188" s="2">
        <f t="shared" ca="1" si="14"/>
        <v>0.8913068274280419</v>
      </c>
      <c r="Q188" s="3">
        <f ca="1">1-P188/MAX(P$2:P188)</f>
        <v>0.1174665139356762</v>
      </c>
    </row>
    <row r="189" spans="1:17" x14ac:dyDescent="0.15">
      <c r="A189" s="1">
        <v>38642</v>
      </c>
      <c r="B189">
        <v>903.27</v>
      </c>
      <c r="C189">
        <v>903.27</v>
      </c>
      <c r="D189" s="21">
        <v>892.36</v>
      </c>
      <c r="E189" s="21">
        <v>897.62</v>
      </c>
      <c r="F189" s="42">
        <v>55.164820480000003</v>
      </c>
      <c r="G189" s="3">
        <f t="shared" si="10"/>
        <v>-7.9683476454140978E-3</v>
      </c>
      <c r="H189" s="3">
        <f>1-E189/MAX(E$2:E189)</f>
        <v>0.14429255085892967</v>
      </c>
      <c r="I189" s="21">
        <f t="shared" si="11"/>
        <v>7.2100000000000364</v>
      </c>
      <c r="J189" s="21">
        <f ca="1">IF(ROW()&gt;计算结果!B$18+1,ABS(E189-OFFSET(E189,-计算结果!B$18,0,1,1))/SUM(OFFSET(I189,0,0,-计算结果!B$18,1)),ABS(E189-OFFSET(E189,-ROW()+2,0,1,1))/SUM(OFFSET(I189,0,0,-ROW()+2,1)))</f>
        <v>0.25906607054148095</v>
      </c>
      <c r="K189" s="21">
        <f ca="1">(计算结果!B$19+计算结果!B$20*'000300'!J189)^计算结果!B$21</f>
        <v>1.6331594634873328</v>
      </c>
      <c r="L189" s="21">
        <f t="shared" ca="1" si="12"/>
        <v>897.52780072107532</v>
      </c>
      <c r="M189" s="31" t="str">
        <f ca="1">IF(ROW()&gt;计算结果!B$22+1,IF(L189&gt;OFFSET(L189,-计算结果!B$22,0,1,1),"买",IF(L189&lt;OFFSET(L189,-计算结果!B$22,0,1,1),"卖",M188)),IF(L189&gt;OFFSET(L189,-ROW()+1,0,1,1),"买",IF(L189&lt;OFFSET(L189,-ROW()+1,0,1,1),"卖",M188)))</f>
        <v>卖</v>
      </c>
      <c r="N189" s="4" t="str">
        <f t="shared" ca="1" si="13"/>
        <v/>
      </c>
      <c r="O189" s="3">
        <f ca="1">IF(M188="买",E189/E188-1,0)-IF(N189=1,计算结果!B$17,0)</f>
        <v>0</v>
      </c>
      <c r="P189" s="2">
        <f t="shared" ca="1" si="14"/>
        <v>0.8913068274280419</v>
      </c>
      <c r="Q189" s="3">
        <f ca="1">1-P189/MAX(P$2:P189)</f>
        <v>0.1174665139356762</v>
      </c>
    </row>
    <row r="190" spans="1:17" x14ac:dyDescent="0.15">
      <c r="A190" s="1">
        <v>38643</v>
      </c>
      <c r="B190">
        <v>897.37</v>
      </c>
      <c r="C190">
        <v>903</v>
      </c>
      <c r="D190" s="21">
        <v>895.62</v>
      </c>
      <c r="E190" s="21">
        <v>902.37</v>
      </c>
      <c r="F190" s="42">
        <v>58.499978239999997</v>
      </c>
      <c r="G190" s="3">
        <f t="shared" si="10"/>
        <v>5.2917715737170745E-3</v>
      </c>
      <c r="H190" s="3">
        <f>1-E190/MAX(E$2:E190)</f>
        <v>0.13976434250414693</v>
      </c>
      <c r="I190" s="21">
        <f t="shared" si="11"/>
        <v>4.75</v>
      </c>
      <c r="J190" s="21">
        <f ca="1">IF(ROW()&gt;计算结果!B$18+1,ABS(E190-OFFSET(E190,-计算结果!B$18,0,1,1))/SUM(OFFSET(I190,0,0,-计算结果!B$18,1)),ABS(E190-OFFSET(E190,-ROW()+2,0,1,1))/SUM(OFFSET(I190,0,0,-ROW()+2,1)))</f>
        <v>2.591549295774697E-2</v>
      </c>
      <c r="K190" s="21">
        <f ca="1">(计算结果!B$19+计算结果!B$20*'000300'!J190)^计算结果!B$21</f>
        <v>1.4233239436619722</v>
      </c>
      <c r="L190" s="21">
        <f t="shared" ca="1" si="12"/>
        <v>904.41981889475153</v>
      </c>
      <c r="M190" s="31" t="str">
        <f ca="1">IF(ROW()&gt;计算结果!B$22+1,IF(L190&gt;OFFSET(L190,-计算结果!B$22,0,1,1),"买",IF(L190&lt;OFFSET(L190,-计算结果!B$22,0,1,1),"卖",M189)),IF(L190&gt;OFFSET(L190,-ROW()+1,0,1,1),"买",IF(L190&lt;OFFSET(L190,-ROW()+1,0,1,1),"卖",M189)))</f>
        <v>卖</v>
      </c>
      <c r="N190" s="4" t="str">
        <f t="shared" ca="1" si="13"/>
        <v/>
      </c>
      <c r="O190" s="3">
        <f ca="1">IF(M189="买",E190/E189-1,0)-IF(N190=1,计算结果!B$17,0)</f>
        <v>0</v>
      </c>
      <c r="P190" s="2">
        <f t="shared" ca="1" si="14"/>
        <v>0.8913068274280419</v>
      </c>
      <c r="Q190" s="3">
        <f ca="1">1-P190/MAX(P$2:P190)</f>
        <v>0.1174665139356762</v>
      </c>
    </row>
    <row r="191" spans="1:17" x14ac:dyDescent="0.15">
      <c r="A191" s="1">
        <v>38644</v>
      </c>
      <c r="B191">
        <v>902.04</v>
      </c>
      <c r="C191">
        <v>907.88</v>
      </c>
      <c r="D191" s="21">
        <v>897.04</v>
      </c>
      <c r="E191" s="21">
        <v>898.74</v>
      </c>
      <c r="F191" s="42">
        <v>54.740991999999999</v>
      </c>
      <c r="G191" s="3">
        <f t="shared" si="10"/>
        <v>-4.0227401176901045E-3</v>
      </c>
      <c r="H191" s="3">
        <f>1-E191/MAX(E$2:E191)</f>
        <v>0.143224846994223</v>
      </c>
      <c r="I191" s="21">
        <f t="shared" si="11"/>
        <v>3.6299999999999955</v>
      </c>
      <c r="J191" s="21">
        <f ca="1">IF(ROW()&gt;计算结果!B$18+1,ABS(E191-OFFSET(E191,-计算结果!B$18,0,1,1))/SUM(OFFSET(I191,0,0,-计算结果!B$18,1)),ABS(E191-OFFSET(E191,-ROW()+2,0,1,1))/SUM(OFFSET(I191,0,0,-ROW()+2,1)))</f>
        <v>6.7170218505530441E-2</v>
      </c>
      <c r="K191" s="21">
        <f ca="1">(计算结果!B$19+计算结果!B$20*'000300'!J191)^计算结果!B$21</f>
        <v>1.4604531966549774</v>
      </c>
      <c r="L191" s="21">
        <f t="shared" ca="1" si="12"/>
        <v>896.12470923349031</v>
      </c>
      <c r="M191" s="31" t="str">
        <f ca="1">IF(ROW()&gt;计算结果!B$22+1,IF(L191&gt;OFFSET(L191,-计算结果!B$22,0,1,1),"买",IF(L191&lt;OFFSET(L191,-计算结果!B$22,0,1,1),"卖",M190)),IF(L191&gt;OFFSET(L191,-ROW()+1,0,1,1),"买",IF(L191&lt;OFFSET(L191,-ROW()+1,0,1,1),"卖",M190)))</f>
        <v>卖</v>
      </c>
      <c r="N191" s="4" t="str">
        <f t="shared" ca="1" si="13"/>
        <v/>
      </c>
      <c r="O191" s="3">
        <f ca="1">IF(M190="买",E191/E190-1,0)-IF(N191=1,计算结果!B$17,0)</f>
        <v>0</v>
      </c>
      <c r="P191" s="2">
        <f t="shared" ca="1" si="14"/>
        <v>0.8913068274280419</v>
      </c>
      <c r="Q191" s="3">
        <f ca="1">1-P191/MAX(P$2:P191)</f>
        <v>0.1174665139356762</v>
      </c>
    </row>
    <row r="192" spans="1:17" x14ac:dyDescent="0.15">
      <c r="A192" s="1">
        <v>38645</v>
      </c>
      <c r="B192">
        <v>898.89</v>
      </c>
      <c r="C192">
        <v>900.13</v>
      </c>
      <c r="D192" s="21">
        <v>889.57</v>
      </c>
      <c r="E192" s="21">
        <v>899.91</v>
      </c>
      <c r="F192" s="42">
        <v>60.825456639999999</v>
      </c>
      <c r="G192" s="3">
        <f t="shared" si="10"/>
        <v>1.3018225515721848E-3</v>
      </c>
      <c r="H192" s="3">
        <f>1-E192/MAX(E$2:E192)</f>
        <v>0.14210947777841332</v>
      </c>
      <c r="I192" s="21">
        <f t="shared" si="11"/>
        <v>1.1699999999999591</v>
      </c>
      <c r="J192" s="21">
        <f ca="1">IF(ROW()&gt;计算结果!B$18+1,ABS(E192-OFFSET(E192,-计算结果!B$18,0,1,1))/SUM(OFFSET(I192,0,0,-计算结果!B$18,1)),ABS(E192-OFFSET(E192,-ROW()+2,0,1,1))/SUM(OFFSET(I192,0,0,-ROW()+2,1)))</f>
        <v>0.25467808436409928</v>
      </c>
      <c r="K192" s="21">
        <f ca="1">(计算结果!B$19+计算结果!B$20*'000300'!J192)^计算结果!B$21</f>
        <v>1.6292102759276892</v>
      </c>
      <c r="L192" s="21">
        <f t="shared" ca="1" si="12"/>
        <v>902.29174384766213</v>
      </c>
      <c r="M192" s="31" t="str">
        <f ca="1">IF(ROW()&gt;计算结果!B$22+1,IF(L192&gt;OFFSET(L192,-计算结果!B$22,0,1,1),"买",IF(L192&lt;OFFSET(L192,-计算结果!B$22,0,1,1),"卖",M191)),IF(L192&gt;OFFSET(L192,-ROW()+1,0,1,1),"买",IF(L192&lt;OFFSET(L192,-ROW()+1,0,1,1),"卖",M191)))</f>
        <v>卖</v>
      </c>
      <c r="N192" s="4" t="str">
        <f t="shared" ca="1" si="13"/>
        <v/>
      </c>
      <c r="O192" s="3">
        <f ca="1">IF(M191="买",E192/E191-1,0)-IF(N192=1,计算结果!B$17,0)</f>
        <v>0</v>
      </c>
      <c r="P192" s="2">
        <f t="shared" ca="1" si="14"/>
        <v>0.8913068274280419</v>
      </c>
      <c r="Q192" s="3">
        <f ca="1">1-P192/MAX(P$2:P192)</f>
        <v>0.1174665139356762</v>
      </c>
    </row>
    <row r="193" spans="1:17" x14ac:dyDescent="0.15">
      <c r="A193" s="1">
        <v>38646</v>
      </c>
      <c r="B193">
        <v>899.65</v>
      </c>
      <c r="C193">
        <v>907.79</v>
      </c>
      <c r="D193" s="21">
        <v>897.99</v>
      </c>
      <c r="E193" s="21">
        <v>904.41</v>
      </c>
      <c r="F193" s="42">
        <v>56.450959359999999</v>
      </c>
      <c r="G193" s="3">
        <f t="shared" si="10"/>
        <v>5.0005000500050745E-3</v>
      </c>
      <c r="H193" s="3">
        <f>1-E193/MAX(E$2:E193)</f>
        <v>0.13781959617914552</v>
      </c>
      <c r="I193" s="21">
        <f t="shared" si="11"/>
        <v>4.5</v>
      </c>
      <c r="J193" s="21">
        <f ca="1">IF(ROW()&gt;计算结果!B$18+1,ABS(E193-OFFSET(E193,-计算结果!B$18,0,1,1))/SUM(OFFSET(I193,0,0,-计算结果!B$18,1)),ABS(E193-OFFSET(E193,-ROW()+2,0,1,1))/SUM(OFFSET(I193,0,0,-ROW()+2,1)))</f>
        <v>0.19625037798609077</v>
      </c>
      <c r="K193" s="21">
        <f ca="1">(计算结果!B$19+计算结果!B$20*'000300'!J193)^计算结果!B$21</f>
        <v>1.5766253401874817</v>
      </c>
      <c r="L193" s="21">
        <f t="shared" ca="1" si="12"/>
        <v>905.63144017444608</v>
      </c>
      <c r="M193" s="31" t="str">
        <f ca="1">IF(ROW()&gt;计算结果!B$22+1,IF(L193&gt;OFFSET(L193,-计算结果!B$22,0,1,1),"买",IF(L193&lt;OFFSET(L193,-计算结果!B$22,0,1,1),"卖",M192)),IF(L193&gt;OFFSET(L193,-ROW()+1,0,1,1),"买",IF(L193&lt;OFFSET(L193,-ROW()+1,0,1,1),"卖",M192)))</f>
        <v>卖</v>
      </c>
      <c r="N193" s="4" t="str">
        <f t="shared" ca="1" si="13"/>
        <v/>
      </c>
      <c r="O193" s="3">
        <f ca="1">IF(M192="买",E193/E192-1,0)-IF(N193=1,计算结果!B$17,0)</f>
        <v>0</v>
      </c>
      <c r="P193" s="2">
        <f t="shared" ca="1" si="14"/>
        <v>0.8913068274280419</v>
      </c>
      <c r="Q193" s="3">
        <f ca="1">1-P193/MAX(P$2:P193)</f>
        <v>0.1174665139356762</v>
      </c>
    </row>
    <row r="194" spans="1:17" x14ac:dyDescent="0.15">
      <c r="A194" s="1">
        <v>38649</v>
      </c>
      <c r="B194">
        <v>905.13</v>
      </c>
      <c r="C194">
        <v>908.45</v>
      </c>
      <c r="D194" s="21">
        <v>900.23</v>
      </c>
      <c r="E194" s="21">
        <v>906.65</v>
      </c>
      <c r="F194" s="42">
        <v>46.747755519999998</v>
      </c>
      <c r="G194" s="3">
        <f t="shared" si="10"/>
        <v>2.4767528001681249E-3</v>
      </c>
      <c r="H194" s="3">
        <f>1-E194/MAX(E$2:E194)</f>
        <v>0.13568418844973218</v>
      </c>
      <c r="I194" s="21">
        <f t="shared" si="11"/>
        <v>2.2400000000000091</v>
      </c>
      <c r="J194" s="21">
        <f ca="1">IF(ROW()&gt;计算结果!B$18+1,ABS(E194-OFFSET(E194,-计算结果!B$18,0,1,1))/SUM(OFFSET(I194,0,0,-计算结果!B$18,1)),ABS(E194-OFFSET(E194,-ROW()+2,0,1,1))/SUM(OFFSET(I194,0,0,-ROW()+2,1)))</f>
        <v>1.1490310409879495E-2</v>
      </c>
      <c r="K194" s="21">
        <f ca="1">(计算结果!B$19+计算结果!B$20*'000300'!J194)^计算结果!B$21</f>
        <v>1.4103412793688914</v>
      </c>
      <c r="L194" s="21">
        <f t="shared" ca="1" si="12"/>
        <v>907.0679571419314</v>
      </c>
      <c r="M194" s="31" t="str">
        <f ca="1">IF(ROW()&gt;计算结果!B$22+1,IF(L194&gt;OFFSET(L194,-计算结果!B$22,0,1,1),"买",IF(L194&lt;OFFSET(L194,-计算结果!B$22,0,1,1),"卖",M193)),IF(L194&gt;OFFSET(L194,-ROW()+1,0,1,1),"买",IF(L194&lt;OFFSET(L194,-ROW()+1,0,1,1),"卖",M193)))</f>
        <v>卖</v>
      </c>
      <c r="N194" s="4" t="str">
        <f t="shared" ca="1" si="13"/>
        <v/>
      </c>
      <c r="O194" s="3">
        <f ca="1">IF(M193="买",E194/E193-1,0)-IF(N194=1,计算结果!B$17,0)</f>
        <v>0</v>
      </c>
      <c r="P194" s="2">
        <f t="shared" ca="1" si="14"/>
        <v>0.8913068274280419</v>
      </c>
      <c r="Q194" s="3">
        <f ca="1">1-P194/MAX(P$2:P194)</f>
        <v>0.1174665139356762</v>
      </c>
    </row>
    <row r="195" spans="1:17" x14ac:dyDescent="0.15">
      <c r="A195" s="1">
        <v>38650</v>
      </c>
      <c r="B195">
        <v>905.97</v>
      </c>
      <c r="C195">
        <v>905.97</v>
      </c>
      <c r="D195" s="21">
        <v>893.61</v>
      </c>
      <c r="E195" s="21">
        <v>894.27</v>
      </c>
      <c r="F195" s="42">
        <v>56.871050240000002</v>
      </c>
      <c r="G195" s="3">
        <f t="shared" ref="G195:G258" si="15">E195/E194-1</f>
        <v>-1.3654662769536197E-2</v>
      </c>
      <c r="H195" s="3">
        <f>1-E195/MAX(E$2:E195)</f>
        <v>0.14748612938282901</v>
      </c>
      <c r="I195" s="21">
        <f t="shared" si="11"/>
        <v>12.379999999999995</v>
      </c>
      <c r="J195" s="21">
        <f ca="1">IF(ROW()&gt;计算结果!B$18+1,ABS(E195-OFFSET(E195,-计算结果!B$18,0,1,1))/SUM(OFFSET(I195,0,0,-计算结果!B$18,1)),ABS(E195-OFFSET(E195,-ROW()+2,0,1,1))/SUM(OFFSET(I195,0,0,-ROW()+2,1)))</f>
        <v>0.43661005318236512</v>
      </c>
      <c r="K195" s="21">
        <f ca="1">(计算结果!B$19+计算结果!B$20*'000300'!J195)^计算结果!B$21</f>
        <v>1.7929490478641286</v>
      </c>
      <c r="L195" s="21">
        <f t="shared" ca="1" si="12"/>
        <v>884.12187206969952</v>
      </c>
      <c r="M195" s="31" t="str">
        <f ca="1">IF(ROW()&gt;计算结果!B$22+1,IF(L195&gt;OFFSET(L195,-计算结果!B$22,0,1,1),"买",IF(L195&lt;OFFSET(L195,-计算结果!B$22,0,1,1),"卖",M194)),IF(L195&gt;OFFSET(L195,-ROW()+1,0,1,1),"买",IF(L195&lt;OFFSET(L195,-ROW()+1,0,1,1),"卖",M194)))</f>
        <v>卖</v>
      </c>
      <c r="N195" s="4" t="str">
        <f t="shared" ca="1" si="13"/>
        <v/>
      </c>
      <c r="O195" s="3">
        <f ca="1">IF(M194="买",E195/E194-1,0)-IF(N195=1,计算结果!B$17,0)</f>
        <v>0</v>
      </c>
      <c r="P195" s="2">
        <f t="shared" ca="1" si="14"/>
        <v>0.8913068274280419</v>
      </c>
      <c r="Q195" s="3">
        <f ca="1">1-P195/MAX(P$2:P195)</f>
        <v>0.1174665139356762</v>
      </c>
    </row>
    <row r="196" spans="1:17" x14ac:dyDescent="0.15">
      <c r="A196" s="1">
        <v>38651</v>
      </c>
      <c r="B196">
        <v>892.62</v>
      </c>
      <c r="C196">
        <v>892.62</v>
      </c>
      <c r="D196" s="21">
        <v>873.9</v>
      </c>
      <c r="E196" s="21">
        <v>875.82</v>
      </c>
      <c r="F196" s="42">
        <v>59.118008320000001</v>
      </c>
      <c r="G196" s="3">
        <f t="shared" si="15"/>
        <v>-2.0631352947096393E-2</v>
      </c>
      <c r="H196" s="3">
        <f>1-E196/MAX(E$2:E196)</f>
        <v>0.16507464393982718</v>
      </c>
      <c r="I196" s="21">
        <f t="shared" ref="I196:I259" si="16">ABS(E196-E195)</f>
        <v>18.449999999999932</v>
      </c>
      <c r="J196" s="21">
        <f ca="1">IF(ROW()&gt;计算结果!B$18+1,ABS(E196-OFFSET(E196,-计算结果!B$18,0,1,1))/SUM(OFFSET(I196,0,0,-计算结果!B$18,1)),ABS(E196-OFFSET(E196,-ROW()+2,0,1,1))/SUM(OFFSET(I196,0,0,-ROW()+2,1)))</f>
        <v>0.65305563167991276</v>
      </c>
      <c r="K196" s="21">
        <f ca="1">(计算结果!B$19+计算结果!B$20*'000300'!J196)^计算结果!B$21</f>
        <v>1.9877500685119214</v>
      </c>
      <c r="L196" s="21">
        <f t="shared" ref="L196:L259" ca="1" si="17">K196*E196+(1-K196)*L195</f>
        <v>867.61982529437716</v>
      </c>
      <c r="M196" s="31" t="str">
        <f ca="1">IF(ROW()&gt;计算结果!B$22+1,IF(L196&gt;OFFSET(L196,-计算结果!B$22,0,1,1),"买",IF(L196&lt;OFFSET(L196,-计算结果!B$22,0,1,1),"卖",M195)),IF(L196&gt;OFFSET(L196,-ROW()+1,0,1,1),"买",IF(L196&lt;OFFSET(L196,-ROW()+1,0,1,1),"卖",M195)))</f>
        <v>卖</v>
      </c>
      <c r="N196" s="4" t="str">
        <f t="shared" ref="N196:N259" ca="1" si="18">IF(M195&lt;&gt;M196,1,"")</f>
        <v/>
      </c>
      <c r="O196" s="3">
        <f ca="1">IF(M195="买",E196/E195-1,0)-IF(N196=1,计算结果!B$17,0)</f>
        <v>0</v>
      </c>
      <c r="P196" s="2">
        <f t="shared" ref="P196:P259" ca="1" si="19">IFERROR(P195*(1+O196),P195)</f>
        <v>0.8913068274280419</v>
      </c>
      <c r="Q196" s="3">
        <f ca="1">1-P196/MAX(P$2:P196)</f>
        <v>0.1174665139356762</v>
      </c>
    </row>
    <row r="197" spans="1:17" x14ac:dyDescent="0.15">
      <c r="A197" s="1">
        <v>38652</v>
      </c>
      <c r="B197">
        <v>873.47</v>
      </c>
      <c r="C197">
        <v>879.67</v>
      </c>
      <c r="D197" s="21">
        <v>869.72</v>
      </c>
      <c r="E197" s="21">
        <v>875.85</v>
      </c>
      <c r="F197" s="42">
        <v>58.818483200000003</v>
      </c>
      <c r="G197" s="3">
        <f t="shared" si="15"/>
        <v>3.4253613756307644E-5</v>
      </c>
      <c r="H197" s="3">
        <f>1-E197/MAX(E$2:E197)</f>
        <v>0.16504604472916551</v>
      </c>
      <c r="I197" s="21">
        <f t="shared" si="16"/>
        <v>2.9999999999972715E-2</v>
      </c>
      <c r="J197" s="21">
        <f ca="1">IF(ROW()&gt;计算结果!B$18+1,ABS(E197-OFFSET(E197,-计算结果!B$18,0,1,1))/SUM(OFFSET(I197,0,0,-计算结果!B$18,1)),ABS(E197-OFFSET(E197,-ROW()+2,0,1,1))/SUM(OFFSET(I197,0,0,-ROW()+2,1)))</f>
        <v>0.61562925942753388</v>
      </c>
      <c r="K197" s="21">
        <f ca="1">(计算结果!B$19+计算结果!B$20*'000300'!J197)^计算结果!B$21</f>
        <v>1.9540663334847803</v>
      </c>
      <c r="L197" s="21">
        <f t="shared" ca="1" si="17"/>
        <v>883.70213260533274</v>
      </c>
      <c r="M197" s="31" t="str">
        <f ca="1">IF(ROW()&gt;计算结果!B$22+1,IF(L197&gt;OFFSET(L197,-计算结果!B$22,0,1,1),"买",IF(L197&lt;OFFSET(L197,-计算结果!B$22,0,1,1),"卖",M196)),IF(L197&gt;OFFSET(L197,-ROW()+1,0,1,1),"买",IF(L197&lt;OFFSET(L197,-ROW()+1,0,1,1),"卖",M196)))</f>
        <v>卖</v>
      </c>
      <c r="N197" s="4" t="str">
        <f t="shared" ca="1" si="18"/>
        <v/>
      </c>
      <c r="O197" s="3">
        <f ca="1">IF(M196="买",E197/E196-1,0)-IF(N197=1,计算结果!B$17,0)</f>
        <v>0</v>
      </c>
      <c r="P197" s="2">
        <f t="shared" ca="1" si="19"/>
        <v>0.8913068274280419</v>
      </c>
      <c r="Q197" s="3">
        <f ca="1">1-P197/MAX(P$2:P197)</f>
        <v>0.1174665139356762</v>
      </c>
    </row>
    <row r="198" spans="1:17" x14ac:dyDescent="0.15">
      <c r="A198" s="1">
        <v>38653</v>
      </c>
      <c r="B198">
        <v>875.86</v>
      </c>
      <c r="C198">
        <v>880.21</v>
      </c>
      <c r="D198" s="21">
        <v>859.69</v>
      </c>
      <c r="E198" s="21">
        <v>867.73</v>
      </c>
      <c r="F198" s="42">
        <v>55.65266432</v>
      </c>
      <c r="G198" s="3">
        <f t="shared" si="15"/>
        <v>-9.2709938916480938E-3</v>
      </c>
      <c r="H198" s="3">
        <f>1-E198/MAX(E$2:E198)</f>
        <v>0.17278689774828881</v>
      </c>
      <c r="I198" s="21">
        <f t="shared" si="16"/>
        <v>8.1200000000000045</v>
      </c>
      <c r="J198" s="21">
        <f ca="1">IF(ROW()&gt;计算结果!B$18+1,ABS(E198-OFFSET(E198,-计算结果!B$18,0,1,1))/SUM(OFFSET(I198,0,0,-计算结果!B$18,1)),ABS(E198-OFFSET(E198,-ROW()+2,0,1,1))/SUM(OFFSET(I198,0,0,-ROW()+2,1)))</f>
        <v>0.5937900128040986</v>
      </c>
      <c r="K198" s="21">
        <f ca="1">(计算结果!B$19+计算结果!B$20*'000300'!J198)^计算结果!B$21</f>
        <v>1.9344110115236886</v>
      </c>
      <c r="L198" s="21">
        <f t="shared" ca="1" si="17"/>
        <v>852.80546341606055</v>
      </c>
      <c r="M198" s="31" t="str">
        <f ca="1">IF(ROW()&gt;计算结果!B$22+1,IF(L198&gt;OFFSET(L198,-计算结果!B$22,0,1,1),"买",IF(L198&lt;OFFSET(L198,-计算结果!B$22,0,1,1),"卖",M197)),IF(L198&gt;OFFSET(L198,-ROW()+1,0,1,1),"买",IF(L198&lt;OFFSET(L198,-ROW()+1,0,1,1),"卖",M197)))</f>
        <v>卖</v>
      </c>
      <c r="N198" s="4" t="str">
        <f t="shared" ca="1" si="18"/>
        <v/>
      </c>
      <c r="O198" s="3">
        <f ca="1">IF(M197="买",E198/E197-1,0)-IF(N198=1,计算结果!B$17,0)</f>
        <v>0</v>
      </c>
      <c r="P198" s="2">
        <f t="shared" ca="1" si="19"/>
        <v>0.8913068274280419</v>
      </c>
      <c r="Q198" s="3">
        <f ca="1">1-P198/MAX(P$2:P198)</f>
        <v>0.1174665139356762</v>
      </c>
    </row>
    <row r="199" spans="1:17" x14ac:dyDescent="0.15">
      <c r="A199" s="1">
        <v>38656</v>
      </c>
      <c r="B199">
        <v>866.62</v>
      </c>
      <c r="C199">
        <v>878.41</v>
      </c>
      <c r="D199" s="21">
        <v>866.15</v>
      </c>
      <c r="E199" s="21">
        <v>876.28</v>
      </c>
      <c r="F199" s="42">
        <v>49.54801664</v>
      </c>
      <c r="G199" s="3">
        <f t="shared" si="15"/>
        <v>9.8532953798993184E-3</v>
      </c>
      <c r="H199" s="3">
        <f>1-E199/MAX(E$2:E199)</f>
        <v>0.16463612270967987</v>
      </c>
      <c r="I199" s="21">
        <f t="shared" si="16"/>
        <v>8.5499999999999545</v>
      </c>
      <c r="J199" s="21">
        <f ca="1">IF(ROW()&gt;计算结果!B$18+1,ABS(E199-OFFSET(E199,-计算结果!B$18,0,1,1))/SUM(OFFSET(I199,0,0,-计算结果!B$18,1)),ABS(E199-OFFSET(E199,-ROW()+2,0,1,1))/SUM(OFFSET(I199,0,0,-ROW()+2,1)))</f>
        <v>0.33437793795048715</v>
      </c>
      <c r="K199" s="21">
        <f ca="1">(计算结果!B$19+计算结果!B$20*'000300'!J199)^计算结果!B$21</f>
        <v>1.7009401441554384</v>
      </c>
      <c r="L199" s="21">
        <f t="shared" ca="1" si="17"/>
        <v>892.73424505712865</v>
      </c>
      <c r="M199" s="31" t="str">
        <f ca="1">IF(ROW()&gt;计算结果!B$22+1,IF(L199&gt;OFFSET(L199,-计算结果!B$22,0,1,1),"买",IF(L199&lt;OFFSET(L199,-计算结果!B$22,0,1,1),"卖",M198)),IF(L199&gt;OFFSET(L199,-ROW()+1,0,1,1),"买",IF(L199&lt;OFFSET(L199,-ROW()+1,0,1,1),"卖",M198)))</f>
        <v>卖</v>
      </c>
      <c r="N199" s="4" t="str">
        <f t="shared" ca="1" si="18"/>
        <v/>
      </c>
      <c r="O199" s="3">
        <f ca="1">IF(M198="买",E199/E198-1,0)-IF(N199=1,计算结果!B$17,0)</f>
        <v>0</v>
      </c>
      <c r="P199" s="2">
        <f t="shared" ca="1" si="19"/>
        <v>0.8913068274280419</v>
      </c>
      <c r="Q199" s="3">
        <f ca="1">1-P199/MAX(P$2:P199)</f>
        <v>0.1174665139356762</v>
      </c>
    </row>
    <row r="200" spans="1:17" x14ac:dyDescent="0.15">
      <c r="A200" s="1">
        <v>38657</v>
      </c>
      <c r="B200">
        <v>875.96</v>
      </c>
      <c r="C200">
        <v>875.96</v>
      </c>
      <c r="D200" s="21">
        <v>862.69</v>
      </c>
      <c r="E200" s="21">
        <v>872.86</v>
      </c>
      <c r="F200" s="42">
        <v>47.625144319999997</v>
      </c>
      <c r="G200" s="3">
        <f t="shared" si="15"/>
        <v>-3.9028620988724727E-3</v>
      </c>
      <c r="H200" s="3">
        <f>1-E200/MAX(E$2:E200)</f>
        <v>0.16789643272512345</v>
      </c>
      <c r="I200" s="21">
        <f t="shared" si="16"/>
        <v>3.4199999999999591</v>
      </c>
      <c r="J200" s="21">
        <f ca="1">IF(ROW()&gt;计算结果!B$18+1,ABS(E200-OFFSET(E200,-计算结果!B$18,0,1,1))/SUM(OFFSET(I200,0,0,-计算结果!B$18,1)),ABS(E200-OFFSET(E200,-ROW()+2,0,1,1))/SUM(OFFSET(I200,0,0,-ROW()+2,1)))</f>
        <v>0.47223555768923176</v>
      </c>
      <c r="K200" s="21">
        <f ca="1">(计算结果!B$19+计算结果!B$20*'000300'!J200)^计算结果!B$21</f>
        <v>1.8250120019203084</v>
      </c>
      <c r="L200" s="21">
        <f t="shared" ca="1" si="17"/>
        <v>856.46350929876348</v>
      </c>
      <c r="M200" s="31" t="str">
        <f ca="1">IF(ROW()&gt;计算结果!B$22+1,IF(L200&gt;OFFSET(L200,-计算结果!B$22,0,1,1),"买",IF(L200&lt;OFFSET(L200,-计算结果!B$22,0,1,1),"卖",M199)),IF(L200&gt;OFFSET(L200,-ROW()+1,0,1,1),"买",IF(L200&lt;OFFSET(L200,-ROW()+1,0,1,1),"卖",M199)))</f>
        <v>卖</v>
      </c>
      <c r="N200" s="4" t="str">
        <f t="shared" ca="1" si="18"/>
        <v/>
      </c>
      <c r="O200" s="3">
        <f ca="1">IF(M199="买",E200/E199-1,0)-IF(N200=1,计算结果!B$17,0)</f>
        <v>0</v>
      </c>
      <c r="P200" s="2">
        <f t="shared" ca="1" si="19"/>
        <v>0.8913068274280419</v>
      </c>
      <c r="Q200" s="3">
        <f ca="1">1-P200/MAX(P$2:P200)</f>
        <v>0.1174665139356762</v>
      </c>
    </row>
    <row r="201" spans="1:17" x14ac:dyDescent="0.15">
      <c r="A201" s="1">
        <v>38658</v>
      </c>
      <c r="B201">
        <v>873.39</v>
      </c>
      <c r="C201">
        <v>884.94</v>
      </c>
      <c r="D201" s="21">
        <v>873.39</v>
      </c>
      <c r="E201" s="21">
        <v>882.48</v>
      </c>
      <c r="F201" s="42">
        <v>61.153868799999998</v>
      </c>
      <c r="G201" s="3">
        <f t="shared" si="15"/>
        <v>1.1021240519671016E-2</v>
      </c>
      <c r="H201" s="3">
        <f>1-E201/MAX(E$2:E201)</f>
        <v>0.15872561917291084</v>
      </c>
      <c r="I201" s="21">
        <f t="shared" si="16"/>
        <v>9.6200000000000045</v>
      </c>
      <c r="J201" s="21">
        <f ca="1">IF(ROW()&gt;计算结果!B$18+1,ABS(E201-OFFSET(E201,-计算结果!B$18,0,1,1))/SUM(OFFSET(I201,0,0,-计算结果!B$18,1)),ABS(E201-OFFSET(E201,-ROW()+2,0,1,1))/SUM(OFFSET(I201,0,0,-ROW()+2,1)))</f>
        <v>0.23744158878504731</v>
      </c>
      <c r="K201" s="21">
        <f ca="1">(计算结果!B$19+计算结果!B$20*'000300'!J201)^计算结果!B$21</f>
        <v>1.6136974299065425</v>
      </c>
      <c r="L201" s="21">
        <f t="shared" ca="1" si="17"/>
        <v>898.44625347853628</v>
      </c>
      <c r="M201" s="31" t="str">
        <f ca="1">IF(ROW()&gt;计算结果!B$22+1,IF(L201&gt;OFFSET(L201,-计算结果!B$22,0,1,1),"买",IF(L201&lt;OFFSET(L201,-计算结果!B$22,0,1,1),"卖",M200)),IF(L201&gt;OFFSET(L201,-ROW()+1,0,1,1),"买",IF(L201&lt;OFFSET(L201,-ROW()+1,0,1,1),"卖",M200)))</f>
        <v>卖</v>
      </c>
      <c r="N201" s="4" t="str">
        <f t="shared" ca="1" si="18"/>
        <v/>
      </c>
      <c r="O201" s="3">
        <f ca="1">IF(M200="买",E201/E200-1,0)-IF(N201=1,计算结果!B$17,0)</f>
        <v>0</v>
      </c>
      <c r="P201" s="2">
        <f t="shared" ca="1" si="19"/>
        <v>0.8913068274280419</v>
      </c>
      <c r="Q201" s="3">
        <f ca="1">1-P201/MAX(P$2:P201)</f>
        <v>0.1174665139356762</v>
      </c>
    </row>
    <row r="202" spans="1:17" x14ac:dyDescent="0.15">
      <c r="A202" s="1">
        <v>38659</v>
      </c>
      <c r="B202">
        <v>882.19</v>
      </c>
      <c r="C202">
        <v>885.68</v>
      </c>
      <c r="D202" s="21">
        <v>872.11</v>
      </c>
      <c r="E202" s="21">
        <v>874.58</v>
      </c>
      <c r="F202" s="42">
        <v>58.431918080000003</v>
      </c>
      <c r="G202" s="3">
        <f t="shared" si="15"/>
        <v>-8.9520442389628974E-3</v>
      </c>
      <c r="H202" s="3">
        <f>1-E202/MAX(E$2:E202)</f>
        <v>0.1662567446471811</v>
      </c>
      <c r="I202" s="21">
        <f t="shared" si="16"/>
        <v>7.8999999999999773</v>
      </c>
      <c r="J202" s="21">
        <f ca="1">IF(ROW()&gt;计算结果!B$18+1,ABS(E202-OFFSET(E202,-计算结果!B$18,0,1,1))/SUM(OFFSET(I202,0,0,-计算结果!B$18,1)),ABS(E202-OFFSET(E202,-ROW()+2,0,1,1))/SUM(OFFSET(I202,0,0,-ROW()+2,1)))</f>
        <v>0.33679032043611212</v>
      </c>
      <c r="K202" s="21">
        <f ca="1">(计算结果!B$19+计算结果!B$20*'000300'!J202)^计算结果!B$21</f>
        <v>1.7031112883925008</v>
      </c>
      <c r="L202" s="21">
        <f t="shared" ca="1" si="17"/>
        <v>857.79936776760439</v>
      </c>
      <c r="M202" s="31" t="str">
        <f ca="1">IF(ROW()&gt;计算结果!B$22+1,IF(L202&gt;OFFSET(L202,-计算结果!B$22,0,1,1),"买",IF(L202&lt;OFFSET(L202,-计算结果!B$22,0,1,1),"卖",M201)),IF(L202&gt;OFFSET(L202,-ROW()+1,0,1,1),"买",IF(L202&lt;OFFSET(L202,-ROW()+1,0,1,1),"卖",M201)))</f>
        <v>卖</v>
      </c>
      <c r="N202" s="4" t="str">
        <f t="shared" ca="1" si="18"/>
        <v/>
      </c>
      <c r="O202" s="3">
        <f ca="1">IF(M201="买",E202/E201-1,0)-IF(N202=1,计算结果!B$17,0)</f>
        <v>0</v>
      </c>
      <c r="P202" s="2">
        <f t="shared" ca="1" si="19"/>
        <v>0.8913068274280419</v>
      </c>
      <c r="Q202" s="3">
        <f ca="1">1-P202/MAX(P$2:P202)</f>
        <v>0.1174665139356762</v>
      </c>
    </row>
    <row r="203" spans="1:17" x14ac:dyDescent="0.15">
      <c r="A203" s="1">
        <v>38660</v>
      </c>
      <c r="B203">
        <v>873.35</v>
      </c>
      <c r="C203">
        <v>878.36</v>
      </c>
      <c r="D203" s="21">
        <v>869.68</v>
      </c>
      <c r="E203" s="21">
        <v>878.36</v>
      </c>
      <c r="F203" s="42">
        <v>45.702359039999997</v>
      </c>
      <c r="G203" s="3">
        <f t="shared" si="15"/>
        <v>4.3220745958059137E-3</v>
      </c>
      <c r="H203" s="3">
        <f>1-E203/MAX(E$2:E203)</f>
        <v>0.16265324410379611</v>
      </c>
      <c r="I203" s="21">
        <f t="shared" si="16"/>
        <v>3.7799999999999727</v>
      </c>
      <c r="J203" s="21">
        <f ca="1">IF(ROW()&gt;计算结果!B$18+1,ABS(E203-OFFSET(E203,-计算结果!B$18,0,1,1))/SUM(OFFSET(I203,0,0,-计算结果!B$18,1)),ABS(E203-OFFSET(E203,-ROW()+2,0,1,1))/SUM(OFFSET(I203,0,0,-ROW()+2,1)))</f>
        <v>0.34971137065377944</v>
      </c>
      <c r="K203" s="21">
        <f ca="1">(计算结果!B$19+计算结果!B$20*'000300'!J203)^计算结果!B$21</f>
        <v>1.7147402335884014</v>
      </c>
      <c r="L203" s="21">
        <f t="shared" ca="1" si="17"/>
        <v>893.05551108450754</v>
      </c>
      <c r="M203" s="31" t="str">
        <f ca="1">IF(ROW()&gt;计算结果!B$22+1,IF(L203&gt;OFFSET(L203,-计算结果!B$22,0,1,1),"买",IF(L203&lt;OFFSET(L203,-计算结果!B$22,0,1,1),"卖",M202)),IF(L203&gt;OFFSET(L203,-ROW()+1,0,1,1),"买",IF(L203&lt;OFFSET(L203,-ROW()+1,0,1,1),"卖",M202)))</f>
        <v>卖</v>
      </c>
      <c r="N203" s="4" t="str">
        <f t="shared" ca="1" si="18"/>
        <v/>
      </c>
      <c r="O203" s="3">
        <f ca="1">IF(M202="买",E203/E202-1,0)-IF(N203=1,计算结果!B$17,0)</f>
        <v>0</v>
      </c>
      <c r="P203" s="2">
        <f t="shared" ca="1" si="19"/>
        <v>0.8913068274280419</v>
      </c>
      <c r="Q203" s="3">
        <f ca="1">1-P203/MAX(P$2:P203)</f>
        <v>0.1174665139356762</v>
      </c>
    </row>
    <row r="204" spans="1:17" x14ac:dyDescent="0.15">
      <c r="A204" s="1">
        <v>38663</v>
      </c>
      <c r="B204">
        <v>877.62</v>
      </c>
      <c r="C204">
        <v>877.62</v>
      </c>
      <c r="D204" s="21">
        <v>870.08</v>
      </c>
      <c r="E204" s="21">
        <v>877.28</v>
      </c>
      <c r="F204" s="42">
        <v>37.582945279999997</v>
      </c>
      <c r="G204" s="3">
        <f t="shared" si="15"/>
        <v>-1.2295641878046215E-3</v>
      </c>
      <c r="H204" s="3">
        <f>1-E204/MAX(E$2:E204)</f>
        <v>0.16368281568762044</v>
      </c>
      <c r="I204" s="21">
        <f t="shared" si="16"/>
        <v>1.0800000000000409</v>
      </c>
      <c r="J204" s="21">
        <f ca="1">IF(ROW()&gt;计算结果!B$18+1,ABS(E204-OFFSET(E204,-计算结果!B$18,0,1,1))/SUM(OFFSET(I204,0,0,-计算结果!B$18,1)),ABS(E204-OFFSET(E204,-ROW()+2,0,1,1))/SUM(OFFSET(I204,0,0,-ROW()+2,1)))</f>
        <v>0.40051820537297256</v>
      </c>
      <c r="K204" s="21">
        <f ca="1">(计算结果!B$19+计算结果!B$20*'000300'!J204)^计算结果!B$21</f>
        <v>1.7604663848356752</v>
      </c>
      <c r="L204" s="21">
        <f t="shared" ca="1" si="17"/>
        <v>865.28325411662934</v>
      </c>
      <c r="M204" s="31" t="str">
        <f ca="1">IF(ROW()&gt;计算结果!B$22+1,IF(L204&gt;OFFSET(L204,-计算结果!B$22,0,1,1),"买",IF(L204&lt;OFFSET(L204,-计算结果!B$22,0,1,1),"卖",M203)),IF(L204&gt;OFFSET(L204,-ROW()+1,0,1,1),"买",IF(L204&lt;OFFSET(L204,-ROW()+1,0,1,1),"卖",M203)))</f>
        <v>卖</v>
      </c>
      <c r="N204" s="4" t="str">
        <f t="shared" ca="1" si="18"/>
        <v/>
      </c>
      <c r="O204" s="3">
        <f ca="1">IF(M203="买",E204/E203-1,0)-IF(N204=1,计算结果!B$17,0)</f>
        <v>0</v>
      </c>
      <c r="P204" s="2">
        <f t="shared" ca="1" si="19"/>
        <v>0.8913068274280419</v>
      </c>
      <c r="Q204" s="3">
        <f ca="1">1-P204/MAX(P$2:P204)</f>
        <v>0.1174665139356762</v>
      </c>
    </row>
    <row r="205" spans="1:17" x14ac:dyDescent="0.15">
      <c r="A205" s="1">
        <v>38664</v>
      </c>
      <c r="B205">
        <v>876.43</v>
      </c>
      <c r="C205">
        <v>881.9</v>
      </c>
      <c r="D205" s="21">
        <v>870.96</v>
      </c>
      <c r="E205" s="21">
        <v>881.52</v>
      </c>
      <c r="F205" s="42">
        <v>46.172610560000003</v>
      </c>
      <c r="G205" s="3">
        <f t="shared" si="15"/>
        <v>4.8331205544409617E-3</v>
      </c>
      <c r="H205" s="3">
        <f>1-E205/MAX(E$2:E205)</f>
        <v>0.15964079391408803</v>
      </c>
      <c r="I205" s="21">
        <f t="shared" si="16"/>
        <v>4.2400000000000091</v>
      </c>
      <c r="J205" s="21">
        <f ca="1">IF(ROW()&gt;计算结果!B$18+1,ABS(E205-OFFSET(E205,-计算结果!B$18,0,1,1))/SUM(OFFSET(I205,0,0,-计算结果!B$18,1)),ABS(E205-OFFSET(E205,-ROW()+2,0,1,1))/SUM(OFFSET(I205,0,0,-ROW()+2,1)))</f>
        <v>0.19558214450069081</v>
      </c>
      <c r="K205" s="21">
        <f ca="1">(计算结果!B$19+计算结果!B$20*'000300'!J205)^计算结果!B$21</f>
        <v>1.5760239300506216</v>
      </c>
      <c r="L205" s="21">
        <f t="shared" ca="1" si="17"/>
        <v>890.87275417497233</v>
      </c>
      <c r="M205" s="31" t="str">
        <f ca="1">IF(ROW()&gt;计算结果!B$22+1,IF(L205&gt;OFFSET(L205,-计算结果!B$22,0,1,1),"买",IF(L205&lt;OFFSET(L205,-计算结果!B$22,0,1,1),"卖",M204)),IF(L205&gt;OFFSET(L205,-ROW()+1,0,1,1),"买",IF(L205&lt;OFFSET(L205,-ROW()+1,0,1,1),"卖",M204)))</f>
        <v>卖</v>
      </c>
      <c r="N205" s="4" t="str">
        <f t="shared" ca="1" si="18"/>
        <v/>
      </c>
      <c r="O205" s="3">
        <f ca="1">IF(M204="买",E205/E204-1,0)-IF(N205=1,计算结果!B$17,0)</f>
        <v>0</v>
      </c>
      <c r="P205" s="2">
        <f t="shared" ca="1" si="19"/>
        <v>0.8913068274280419</v>
      </c>
      <c r="Q205" s="3">
        <f ca="1">1-P205/MAX(P$2:P205)</f>
        <v>0.1174665139356762</v>
      </c>
    </row>
    <row r="206" spans="1:17" x14ac:dyDescent="0.15">
      <c r="A206" s="1">
        <v>38665</v>
      </c>
      <c r="B206">
        <v>881.51</v>
      </c>
      <c r="C206">
        <v>884.94</v>
      </c>
      <c r="D206" s="21">
        <v>878.68</v>
      </c>
      <c r="E206" s="21">
        <v>879.25</v>
      </c>
      <c r="F206" s="42">
        <v>55.447802879999998</v>
      </c>
      <c r="G206" s="3">
        <f t="shared" si="15"/>
        <v>-2.5750975587620628E-3</v>
      </c>
      <c r="H206" s="3">
        <f>1-E206/MAX(E$2:E206)</f>
        <v>0.16180480085416316</v>
      </c>
      <c r="I206" s="21">
        <f t="shared" si="16"/>
        <v>2.2699999999999818</v>
      </c>
      <c r="J206" s="21">
        <f ca="1">IF(ROW()&gt;计算结果!B$18+1,ABS(E206-OFFSET(E206,-计算结果!B$18,0,1,1))/SUM(OFFSET(I206,0,0,-计算结果!B$18,1)),ABS(E206-OFFSET(E206,-ROW()+2,0,1,1))/SUM(OFFSET(I206,0,0,-ROW()+2,1)))</f>
        <v>6.9985717200570466E-2</v>
      </c>
      <c r="K206" s="21">
        <f ca="1">(计算结果!B$19+计算结果!B$20*'000300'!J206)^计算结果!B$21</f>
        <v>1.4629871454805132</v>
      </c>
      <c r="L206" s="21">
        <f t="shared" ca="1" si="17"/>
        <v>873.86881422190788</v>
      </c>
      <c r="M206" s="31" t="str">
        <f ca="1">IF(ROW()&gt;计算结果!B$22+1,IF(L206&gt;OFFSET(L206,-计算结果!B$22,0,1,1),"买",IF(L206&lt;OFFSET(L206,-计算结果!B$22,0,1,1),"卖",M205)),IF(L206&gt;OFFSET(L206,-ROW()+1,0,1,1),"买",IF(L206&lt;OFFSET(L206,-ROW()+1,0,1,1),"卖",M205)))</f>
        <v>卖</v>
      </c>
      <c r="N206" s="4" t="str">
        <f t="shared" ca="1" si="18"/>
        <v/>
      </c>
      <c r="O206" s="3">
        <f ca="1">IF(M205="买",E206/E205-1,0)-IF(N206=1,计算结果!B$17,0)</f>
        <v>0</v>
      </c>
      <c r="P206" s="2">
        <f t="shared" ca="1" si="19"/>
        <v>0.8913068274280419</v>
      </c>
      <c r="Q206" s="3">
        <f ca="1">1-P206/MAX(P$2:P206)</f>
        <v>0.1174665139356762</v>
      </c>
    </row>
    <row r="207" spans="1:17" x14ac:dyDescent="0.15">
      <c r="A207" s="1">
        <v>38666</v>
      </c>
      <c r="B207">
        <v>878.63</v>
      </c>
      <c r="C207">
        <v>878.63</v>
      </c>
      <c r="D207" s="21">
        <v>862.09</v>
      </c>
      <c r="E207" s="21">
        <v>862.97</v>
      </c>
      <c r="F207" s="42">
        <v>50.716037120000003</v>
      </c>
      <c r="G207" s="3">
        <f t="shared" si="15"/>
        <v>-1.8515780494739786E-2</v>
      </c>
      <c r="H207" s="3">
        <f>1-E207/MAX(E$2:E207)</f>
        <v>0.17732463917329211</v>
      </c>
      <c r="I207" s="21">
        <f t="shared" si="16"/>
        <v>16.279999999999973</v>
      </c>
      <c r="J207" s="21">
        <f ca="1">IF(ROW()&gt;计算结果!B$18+1,ABS(E207-OFFSET(E207,-计算结果!B$18,0,1,1))/SUM(OFFSET(I207,0,0,-计算结果!B$18,1)),ABS(E207-OFFSET(E207,-ROW()+2,0,1,1))/SUM(OFFSET(I207,0,0,-ROW()+2,1)))</f>
        <v>0.19736438859944866</v>
      </c>
      <c r="K207" s="21">
        <f ca="1">(计算结果!B$19+计算结果!B$20*'000300'!J207)^计算结果!B$21</f>
        <v>1.5776279497395036</v>
      </c>
      <c r="L207" s="21">
        <f t="shared" ca="1" si="17"/>
        <v>856.67454028640759</v>
      </c>
      <c r="M207" s="31" t="str">
        <f ca="1">IF(ROW()&gt;计算结果!B$22+1,IF(L207&gt;OFFSET(L207,-计算结果!B$22,0,1,1),"买",IF(L207&lt;OFFSET(L207,-计算结果!B$22,0,1,1),"卖",M206)),IF(L207&gt;OFFSET(L207,-ROW()+1,0,1,1),"买",IF(L207&lt;OFFSET(L207,-ROW()+1,0,1,1),"卖",M206)))</f>
        <v>卖</v>
      </c>
      <c r="N207" s="4" t="str">
        <f t="shared" ca="1" si="18"/>
        <v/>
      </c>
      <c r="O207" s="3">
        <f ca="1">IF(M206="买",E207/E206-1,0)-IF(N207=1,计算结果!B$17,0)</f>
        <v>0</v>
      </c>
      <c r="P207" s="2">
        <f t="shared" ca="1" si="19"/>
        <v>0.8913068274280419</v>
      </c>
      <c r="Q207" s="3">
        <f ca="1">1-P207/MAX(P$2:P207)</f>
        <v>0.1174665139356762</v>
      </c>
    </row>
    <row r="208" spans="1:17" x14ac:dyDescent="0.15">
      <c r="A208" s="1">
        <v>38667</v>
      </c>
      <c r="B208">
        <v>861.22</v>
      </c>
      <c r="C208">
        <v>867.33</v>
      </c>
      <c r="D208" s="21">
        <v>857.79</v>
      </c>
      <c r="E208" s="21">
        <v>864.79</v>
      </c>
      <c r="F208" s="42">
        <v>42.214791679999998</v>
      </c>
      <c r="G208" s="3">
        <f t="shared" si="15"/>
        <v>2.1089956777176067E-3</v>
      </c>
      <c r="H208" s="3">
        <f>1-E208/MAX(E$2:E208)</f>
        <v>0.17558962039314385</v>
      </c>
      <c r="I208" s="21">
        <f t="shared" si="16"/>
        <v>1.8199999999999363</v>
      </c>
      <c r="J208" s="21">
        <f ca="1">IF(ROW()&gt;计算结果!B$18+1,ABS(E208-OFFSET(E208,-计算结果!B$18,0,1,1))/SUM(OFFSET(I208,0,0,-计算结果!B$18,1)),ABS(E208-OFFSET(E208,-ROW()+2,0,1,1))/SUM(OFFSET(I208,0,0,-ROW()+2,1)))</f>
        <v>4.9864314789689008E-2</v>
      </c>
      <c r="K208" s="21">
        <f ca="1">(计算结果!B$19+计算结果!B$20*'000300'!J208)^计算结果!B$21</f>
        <v>1.4448778833107201</v>
      </c>
      <c r="L208" s="21">
        <f t="shared" ca="1" si="17"/>
        <v>868.40038853947635</v>
      </c>
      <c r="M208" s="31" t="str">
        <f ca="1">IF(ROW()&gt;计算结果!B$22+1,IF(L208&gt;OFFSET(L208,-计算结果!B$22,0,1,1),"买",IF(L208&lt;OFFSET(L208,-计算结果!B$22,0,1,1),"卖",M207)),IF(L208&gt;OFFSET(L208,-ROW()+1,0,1,1),"买",IF(L208&lt;OFFSET(L208,-ROW()+1,0,1,1),"卖",M207)))</f>
        <v>卖</v>
      </c>
      <c r="N208" s="4" t="str">
        <f t="shared" ca="1" si="18"/>
        <v/>
      </c>
      <c r="O208" s="3">
        <f ca="1">IF(M207="买",E208/E207-1,0)-IF(N208=1,计算结果!B$17,0)</f>
        <v>0</v>
      </c>
      <c r="P208" s="2">
        <f t="shared" ca="1" si="19"/>
        <v>0.8913068274280419</v>
      </c>
      <c r="Q208" s="3">
        <f ca="1">1-P208/MAX(P$2:P208)</f>
        <v>0.1174665139356762</v>
      </c>
    </row>
    <row r="209" spans="1:17" x14ac:dyDescent="0.15">
      <c r="A209" s="1">
        <v>38670</v>
      </c>
      <c r="B209">
        <v>864.08</v>
      </c>
      <c r="C209">
        <v>864.25</v>
      </c>
      <c r="D209" s="21">
        <v>858.34</v>
      </c>
      <c r="E209" s="21">
        <v>862.15</v>
      </c>
      <c r="F209" s="42">
        <v>29.24317696</v>
      </c>
      <c r="G209" s="3">
        <f t="shared" si="15"/>
        <v>-3.0527642549057488E-3</v>
      </c>
      <c r="H209" s="3">
        <f>1-E209/MAX(E$2:E209)</f>
        <v>0.17810635093138094</v>
      </c>
      <c r="I209" s="21">
        <f t="shared" si="16"/>
        <v>2.6399999999999864</v>
      </c>
      <c r="J209" s="21">
        <f ca="1">IF(ROW()&gt;计算结果!B$18+1,ABS(E209-OFFSET(E209,-计算结果!B$18,0,1,1))/SUM(OFFSET(I209,0,0,-计算结果!B$18,1)),ABS(E209-OFFSET(E209,-ROW()+2,0,1,1))/SUM(OFFSET(I209,0,0,-ROW()+2,1)))</f>
        <v>0.26635249764373303</v>
      </c>
      <c r="K209" s="21">
        <f ca="1">(计算结果!B$19+计算结果!B$20*'000300'!J209)^计算结果!B$21</f>
        <v>1.6397172478793596</v>
      </c>
      <c r="L209" s="21">
        <f t="shared" ca="1" si="17"/>
        <v>858.15151864534948</v>
      </c>
      <c r="M209" s="31" t="str">
        <f ca="1">IF(ROW()&gt;计算结果!B$22+1,IF(L209&gt;OFFSET(L209,-计算结果!B$22,0,1,1),"买",IF(L209&lt;OFFSET(L209,-计算结果!B$22,0,1,1),"卖",M208)),IF(L209&gt;OFFSET(L209,-ROW()+1,0,1,1),"买",IF(L209&lt;OFFSET(L209,-ROW()+1,0,1,1),"卖",M208)))</f>
        <v>卖</v>
      </c>
      <c r="N209" s="4" t="str">
        <f t="shared" ca="1" si="18"/>
        <v/>
      </c>
      <c r="O209" s="3">
        <f ca="1">IF(M208="买",E209/E208-1,0)-IF(N209=1,计算结果!B$17,0)</f>
        <v>0</v>
      </c>
      <c r="P209" s="2">
        <f t="shared" ca="1" si="19"/>
        <v>0.8913068274280419</v>
      </c>
      <c r="Q209" s="3">
        <f ca="1">1-P209/MAX(P$2:P209)</f>
        <v>0.1174665139356762</v>
      </c>
    </row>
    <row r="210" spans="1:17" x14ac:dyDescent="0.15">
      <c r="A210" s="1">
        <v>38671</v>
      </c>
      <c r="B210">
        <v>862.07</v>
      </c>
      <c r="C210">
        <v>867.46</v>
      </c>
      <c r="D210" s="21">
        <v>853.86</v>
      </c>
      <c r="E210" s="21">
        <v>856.64</v>
      </c>
      <c r="F210" s="42">
        <v>41.587399679999997</v>
      </c>
      <c r="G210" s="3">
        <f t="shared" si="15"/>
        <v>-6.3909992460708942E-3</v>
      </c>
      <c r="H210" s="3">
        <f>1-E210/MAX(E$2:E210)</f>
        <v>0.18335907262292894</v>
      </c>
      <c r="I210" s="21">
        <f t="shared" si="16"/>
        <v>5.5099999999999909</v>
      </c>
      <c r="J210" s="21">
        <f ca="1">IF(ROW()&gt;计算结果!B$18+1,ABS(E210-OFFSET(E210,-计算结果!B$18,0,1,1))/SUM(OFFSET(I210,0,0,-计算结果!B$18,1)),ABS(E210-OFFSET(E210,-ROW()+2,0,1,1))/SUM(OFFSET(I210,0,0,-ROW()+2,1)))</f>
        <v>0.29416031918752383</v>
      </c>
      <c r="K210" s="21">
        <f ca="1">(计算结果!B$19+计算结果!B$20*'000300'!J210)^计算结果!B$21</f>
        <v>1.6647442872687714</v>
      </c>
      <c r="L210" s="21">
        <f t="shared" ca="1" si="17"/>
        <v>855.63522661540367</v>
      </c>
      <c r="M210" s="31" t="str">
        <f ca="1">IF(ROW()&gt;计算结果!B$22+1,IF(L210&gt;OFFSET(L210,-计算结果!B$22,0,1,1),"买",IF(L210&lt;OFFSET(L210,-计算结果!B$22,0,1,1),"卖",M209)),IF(L210&gt;OFFSET(L210,-ROW()+1,0,1,1),"买",IF(L210&lt;OFFSET(L210,-ROW()+1,0,1,1),"卖",M209)))</f>
        <v>卖</v>
      </c>
      <c r="N210" s="4" t="str">
        <f t="shared" ca="1" si="18"/>
        <v/>
      </c>
      <c r="O210" s="3">
        <f ca="1">IF(M209="买",E210/E209-1,0)-IF(N210=1,计算结果!B$17,0)</f>
        <v>0</v>
      </c>
      <c r="P210" s="2">
        <f t="shared" ca="1" si="19"/>
        <v>0.8913068274280419</v>
      </c>
      <c r="Q210" s="3">
        <f ca="1">1-P210/MAX(P$2:P210)</f>
        <v>0.1174665139356762</v>
      </c>
    </row>
    <row r="211" spans="1:17" x14ac:dyDescent="0.15">
      <c r="A211" s="1">
        <v>38672</v>
      </c>
      <c r="B211">
        <v>855.45</v>
      </c>
      <c r="C211">
        <v>863.17</v>
      </c>
      <c r="D211" s="21">
        <v>847.49</v>
      </c>
      <c r="E211" s="21">
        <v>863.12</v>
      </c>
      <c r="F211" s="42">
        <v>41.853824000000003</v>
      </c>
      <c r="G211" s="3">
        <f t="shared" si="15"/>
        <v>7.564437803511348E-3</v>
      </c>
      <c r="H211" s="3">
        <f>1-E211/MAX(E$2:E211)</f>
        <v>0.17718164311998319</v>
      </c>
      <c r="I211" s="21">
        <f t="shared" si="16"/>
        <v>6.4800000000000182</v>
      </c>
      <c r="J211" s="21">
        <f ca="1">IF(ROW()&gt;计算结果!B$18+1,ABS(E211-OFFSET(E211,-计算结果!B$18,0,1,1))/SUM(OFFSET(I211,0,0,-计算结果!B$18,1)),ABS(E211-OFFSET(E211,-ROW()+2,0,1,1))/SUM(OFFSET(I211,0,0,-ROW()+2,1)))</f>
        <v>0.37230769230769339</v>
      </c>
      <c r="K211" s="21">
        <f ca="1">(计算结果!B$19+计算结果!B$20*'000300'!J211)^计算结果!B$21</f>
        <v>1.7350769230769241</v>
      </c>
      <c r="L211" s="21">
        <f t="shared" ca="1" si="17"/>
        <v>868.6218841894771</v>
      </c>
      <c r="M211" s="31" t="str">
        <f ca="1">IF(ROW()&gt;计算结果!B$22+1,IF(L211&gt;OFFSET(L211,-计算结果!B$22,0,1,1),"买",IF(L211&lt;OFFSET(L211,-计算结果!B$22,0,1,1),"卖",M210)),IF(L211&gt;OFFSET(L211,-ROW()+1,0,1,1),"买",IF(L211&lt;OFFSET(L211,-ROW()+1,0,1,1),"卖",M210)))</f>
        <v>卖</v>
      </c>
      <c r="N211" s="4" t="str">
        <f t="shared" ca="1" si="18"/>
        <v/>
      </c>
      <c r="O211" s="3">
        <f ca="1">IF(M210="买",E211/E210-1,0)-IF(N211=1,计算结果!B$17,0)</f>
        <v>0</v>
      </c>
      <c r="P211" s="2">
        <f t="shared" ca="1" si="19"/>
        <v>0.8913068274280419</v>
      </c>
      <c r="Q211" s="3">
        <f ca="1">1-P211/MAX(P$2:P211)</f>
        <v>0.1174665139356762</v>
      </c>
    </row>
    <row r="212" spans="1:17" x14ac:dyDescent="0.15">
      <c r="A212" s="1">
        <v>38673</v>
      </c>
      <c r="B212">
        <v>863.08</v>
      </c>
      <c r="C212">
        <v>865.79</v>
      </c>
      <c r="D212" s="21">
        <v>859</v>
      </c>
      <c r="E212" s="21">
        <v>862.66</v>
      </c>
      <c r="F212" s="42">
        <v>41.204948479999999</v>
      </c>
      <c r="G212" s="3">
        <f t="shared" si="15"/>
        <v>-5.329502270832176E-4</v>
      </c>
      <c r="H212" s="3">
        <f>1-E212/MAX(E$2:E212)</f>
        <v>0.17762016435013062</v>
      </c>
      <c r="I212" s="21">
        <f t="shared" si="16"/>
        <v>0.46000000000003638</v>
      </c>
      <c r="J212" s="21">
        <f ca="1">IF(ROW()&gt;计算结果!B$18+1,ABS(E212-OFFSET(E212,-计算结果!B$18,0,1,1))/SUM(OFFSET(I212,0,0,-计算结果!B$18,1)),ABS(E212-OFFSET(E212,-ROW()+2,0,1,1))/SUM(OFFSET(I212,0,0,-ROW()+2,1)))</f>
        <v>0.26750448833034307</v>
      </c>
      <c r="K212" s="21">
        <f ca="1">(计算结果!B$19+计算结果!B$20*'000300'!J212)^计算结果!B$21</f>
        <v>1.6407540394973088</v>
      </c>
      <c r="L212" s="21">
        <f t="shared" ca="1" si="17"/>
        <v>858.83989862257749</v>
      </c>
      <c r="M212" s="31" t="str">
        <f ca="1">IF(ROW()&gt;计算结果!B$22+1,IF(L212&gt;OFFSET(L212,-计算结果!B$22,0,1,1),"买",IF(L212&lt;OFFSET(L212,-计算结果!B$22,0,1,1),"卖",M211)),IF(L212&gt;OFFSET(L212,-ROW()+1,0,1,1),"买",IF(L212&lt;OFFSET(L212,-ROW()+1,0,1,1),"卖",M211)))</f>
        <v>卖</v>
      </c>
      <c r="N212" s="4" t="str">
        <f t="shared" ca="1" si="18"/>
        <v/>
      </c>
      <c r="O212" s="3">
        <f ca="1">IF(M211="买",E212/E211-1,0)-IF(N212=1,计算结果!B$17,0)</f>
        <v>0</v>
      </c>
      <c r="P212" s="2">
        <f t="shared" ca="1" si="19"/>
        <v>0.8913068274280419</v>
      </c>
      <c r="Q212" s="3">
        <f ca="1">1-P212/MAX(P$2:P212)</f>
        <v>0.1174665139356762</v>
      </c>
    </row>
    <row r="213" spans="1:17" x14ac:dyDescent="0.15">
      <c r="A213" s="1">
        <v>38674</v>
      </c>
      <c r="B213">
        <v>862.58</v>
      </c>
      <c r="C213">
        <v>886.58</v>
      </c>
      <c r="D213" s="21">
        <v>862.4</v>
      </c>
      <c r="E213" s="21">
        <v>882.24</v>
      </c>
      <c r="F213" s="42">
        <v>83.539343360000004</v>
      </c>
      <c r="G213" s="3">
        <f t="shared" si="15"/>
        <v>2.2697238773097261E-2</v>
      </c>
      <c r="H213" s="3">
        <f>1-E213/MAX(E$2:E213)</f>
        <v>0.15895441285820511</v>
      </c>
      <c r="I213" s="21">
        <f t="shared" si="16"/>
        <v>19.580000000000041</v>
      </c>
      <c r="J213" s="21">
        <f ca="1">IF(ROW()&gt;计算结果!B$18+1,ABS(E213-OFFSET(E213,-计算结果!B$18,0,1,1))/SUM(OFFSET(I213,0,0,-计算结果!B$18,1)),ABS(E213-OFFSET(E213,-ROW()+2,0,1,1))/SUM(OFFSET(I213,0,0,-ROW()+2,1)))</f>
        <v>6.4280980781974723E-2</v>
      </c>
      <c r="K213" s="21">
        <f ca="1">(计算结果!B$19+计算结果!B$20*'000300'!J213)^计算结果!B$21</f>
        <v>1.4578528827037771</v>
      </c>
      <c r="L213" s="21">
        <f t="shared" ca="1" si="17"/>
        <v>892.95380387121372</v>
      </c>
      <c r="M213" s="31" t="str">
        <f ca="1">IF(ROW()&gt;计算结果!B$22+1,IF(L213&gt;OFFSET(L213,-计算结果!B$22,0,1,1),"买",IF(L213&lt;OFFSET(L213,-计算结果!B$22,0,1,1),"卖",M212)),IF(L213&gt;OFFSET(L213,-ROW()+1,0,1,1),"买",IF(L213&lt;OFFSET(L213,-ROW()+1,0,1,1),"卖",M212)))</f>
        <v>卖</v>
      </c>
      <c r="N213" s="4" t="str">
        <f t="shared" ca="1" si="18"/>
        <v/>
      </c>
      <c r="O213" s="3">
        <f ca="1">IF(M212="买",E213/E212-1,0)-IF(N213=1,计算结果!B$17,0)</f>
        <v>0</v>
      </c>
      <c r="P213" s="2">
        <f t="shared" ca="1" si="19"/>
        <v>0.8913068274280419</v>
      </c>
      <c r="Q213" s="3">
        <f ca="1">1-P213/MAX(P$2:P213)</f>
        <v>0.1174665139356762</v>
      </c>
    </row>
    <row r="214" spans="1:17" x14ac:dyDescent="0.15">
      <c r="A214" s="1">
        <v>38677</v>
      </c>
      <c r="B214">
        <v>882.79</v>
      </c>
      <c r="C214">
        <v>886.11</v>
      </c>
      <c r="D214" s="21">
        <v>880.3</v>
      </c>
      <c r="E214" s="21">
        <v>883.87</v>
      </c>
      <c r="F214" s="42">
        <v>48.972543999999999</v>
      </c>
      <c r="G214" s="3">
        <f t="shared" si="15"/>
        <v>1.8475698222706338E-3</v>
      </c>
      <c r="H214" s="3">
        <f>1-E214/MAX(E$2:E214)</f>
        <v>0.15740052241224811</v>
      </c>
      <c r="I214" s="21">
        <f t="shared" si="16"/>
        <v>1.6299999999999955</v>
      </c>
      <c r="J214" s="21">
        <f ca="1">IF(ROW()&gt;计算结果!B$18+1,ABS(E214-OFFSET(E214,-计算结果!B$18,0,1,1))/SUM(OFFSET(I214,0,0,-计算结果!B$18,1)),ABS(E214-OFFSET(E214,-ROW()+2,0,1,1))/SUM(OFFSET(I214,0,0,-ROW()+2,1)))</f>
        <v>0.1081924150385821</v>
      </c>
      <c r="K214" s="21">
        <f ca="1">(计算结果!B$19+计算结果!B$20*'000300'!J214)^计算结果!B$21</f>
        <v>1.4973731735347238</v>
      </c>
      <c r="L214" s="21">
        <f t="shared" ca="1" si="17"/>
        <v>879.35195964080754</v>
      </c>
      <c r="M214" s="31" t="str">
        <f ca="1">IF(ROW()&gt;计算结果!B$22+1,IF(L214&gt;OFFSET(L214,-计算结果!B$22,0,1,1),"买",IF(L214&lt;OFFSET(L214,-计算结果!B$22,0,1,1),"卖",M213)),IF(L214&gt;OFFSET(L214,-ROW()+1,0,1,1),"买",IF(L214&lt;OFFSET(L214,-ROW()+1,0,1,1),"卖",M213)))</f>
        <v>卖</v>
      </c>
      <c r="N214" s="4" t="str">
        <f t="shared" ca="1" si="18"/>
        <v/>
      </c>
      <c r="O214" s="3">
        <f ca="1">IF(M213="买",E214/E213-1,0)-IF(N214=1,计算结果!B$17,0)</f>
        <v>0</v>
      </c>
      <c r="P214" s="2">
        <f t="shared" ca="1" si="19"/>
        <v>0.8913068274280419</v>
      </c>
      <c r="Q214" s="3">
        <f ca="1">1-P214/MAX(P$2:P214)</f>
        <v>0.1174665139356762</v>
      </c>
    </row>
    <row r="215" spans="1:17" x14ac:dyDescent="0.15">
      <c r="A215" s="1">
        <v>38678</v>
      </c>
      <c r="B215">
        <v>883.93</v>
      </c>
      <c r="C215">
        <v>883.93</v>
      </c>
      <c r="D215" s="21">
        <v>869.53</v>
      </c>
      <c r="E215" s="21">
        <v>869.62</v>
      </c>
      <c r="F215" s="42">
        <v>45.006008319999999</v>
      </c>
      <c r="G215" s="3">
        <f t="shared" si="15"/>
        <v>-1.6122280425854507E-2</v>
      </c>
      <c r="H215" s="3">
        <f>1-E215/MAX(E$2:E215)</f>
        <v>0.17098514747659632</v>
      </c>
      <c r="I215" s="21">
        <f t="shared" si="16"/>
        <v>14.25</v>
      </c>
      <c r="J215" s="21">
        <f ca="1">IF(ROW()&gt;计算结果!B$18+1,ABS(E215-OFFSET(E215,-计算结果!B$18,0,1,1))/SUM(OFFSET(I215,0,0,-计算结果!B$18,1)),ABS(E215-OFFSET(E215,-ROW()+2,0,1,1))/SUM(OFFSET(I215,0,0,-ROW()+2,1)))</f>
        <v>0.16779469825155083</v>
      </c>
      <c r="K215" s="21">
        <f ca="1">(计算结果!B$19+计算结果!B$20*'000300'!J215)^计算结果!B$21</f>
        <v>1.5510152284263956</v>
      </c>
      <c r="L215" s="21">
        <f t="shared" ca="1" si="17"/>
        <v>864.25754203548399</v>
      </c>
      <c r="M215" s="31" t="str">
        <f ca="1">IF(ROW()&gt;计算结果!B$22+1,IF(L215&gt;OFFSET(L215,-计算结果!B$22,0,1,1),"买",IF(L215&lt;OFFSET(L215,-计算结果!B$22,0,1,1),"卖",M214)),IF(L215&gt;OFFSET(L215,-ROW()+1,0,1,1),"买",IF(L215&lt;OFFSET(L215,-ROW()+1,0,1,1),"卖",M214)))</f>
        <v>卖</v>
      </c>
      <c r="N215" s="4" t="str">
        <f t="shared" ca="1" si="18"/>
        <v/>
      </c>
      <c r="O215" s="3">
        <f ca="1">IF(M214="买",E215/E214-1,0)-IF(N215=1,计算结果!B$17,0)</f>
        <v>0</v>
      </c>
      <c r="P215" s="2">
        <f t="shared" ca="1" si="19"/>
        <v>0.8913068274280419</v>
      </c>
      <c r="Q215" s="3">
        <f ca="1">1-P215/MAX(P$2:P215)</f>
        <v>0.1174665139356762</v>
      </c>
    </row>
    <row r="216" spans="1:17" x14ac:dyDescent="0.15">
      <c r="A216" s="1">
        <v>38679</v>
      </c>
      <c r="B216">
        <v>868.01</v>
      </c>
      <c r="C216">
        <v>876.82</v>
      </c>
      <c r="D216" s="21">
        <v>866.19</v>
      </c>
      <c r="E216" s="21">
        <v>876.23</v>
      </c>
      <c r="F216" s="42">
        <v>39.440703999999997</v>
      </c>
      <c r="G216" s="3">
        <f t="shared" si="15"/>
        <v>7.6010211356685176E-3</v>
      </c>
      <c r="H216" s="3">
        <f>1-E216/MAX(E$2:E216)</f>
        <v>0.16468378806078288</v>
      </c>
      <c r="I216" s="21">
        <f t="shared" si="16"/>
        <v>6.6100000000000136</v>
      </c>
      <c r="J216" s="21">
        <f ca="1">IF(ROW()&gt;计算结果!B$18+1,ABS(E216-OFFSET(E216,-计算结果!B$18,0,1,1))/SUM(OFFSET(I216,0,0,-计算结果!B$18,1)),ABS(E216-OFFSET(E216,-ROW()+2,0,1,1))/SUM(OFFSET(I216,0,0,-ROW()+2,1)))</f>
        <v>4.0127557799627719E-2</v>
      </c>
      <c r="K216" s="21">
        <f ca="1">(计算结果!B$19+计算结果!B$20*'000300'!J216)^计算结果!B$21</f>
        <v>1.4361148020196648</v>
      </c>
      <c r="L216" s="21">
        <f t="shared" ca="1" si="17"/>
        <v>881.45136613488376</v>
      </c>
      <c r="M216" s="31" t="str">
        <f ca="1">IF(ROW()&gt;计算结果!B$22+1,IF(L216&gt;OFFSET(L216,-计算结果!B$22,0,1,1),"买",IF(L216&lt;OFFSET(L216,-计算结果!B$22,0,1,1),"卖",M215)),IF(L216&gt;OFFSET(L216,-ROW()+1,0,1,1),"买",IF(L216&lt;OFFSET(L216,-ROW()+1,0,1,1),"卖",M215)))</f>
        <v>买</v>
      </c>
      <c r="N216" s="4">
        <f t="shared" ca="1" si="18"/>
        <v>1</v>
      </c>
      <c r="O216" s="3">
        <f ca="1">IF(M215="买",E216/E215-1,0)-IF(N216=1,计算结果!B$17,0)</f>
        <v>0</v>
      </c>
      <c r="P216" s="2">
        <f t="shared" ca="1" si="19"/>
        <v>0.8913068274280419</v>
      </c>
      <c r="Q216" s="3">
        <f ca="1">1-P216/MAX(P$2:P216)</f>
        <v>0.1174665139356762</v>
      </c>
    </row>
    <row r="217" spans="1:17" x14ac:dyDescent="0.15">
      <c r="A217" s="1">
        <v>38680</v>
      </c>
      <c r="B217">
        <v>875.83</v>
      </c>
      <c r="C217">
        <v>885.74</v>
      </c>
      <c r="D217" s="21">
        <v>874.88</v>
      </c>
      <c r="E217" s="21">
        <v>881.49</v>
      </c>
      <c r="F217" s="42">
        <v>61.024296960000001</v>
      </c>
      <c r="G217" s="3">
        <f t="shared" si="15"/>
        <v>6.0029900825124827E-3</v>
      </c>
      <c r="H217" s="3">
        <f>1-E217/MAX(E$2:E217)</f>
        <v>0.15966939312474981</v>
      </c>
      <c r="I217" s="21">
        <f t="shared" si="16"/>
        <v>5.2599999999999909</v>
      </c>
      <c r="J217" s="21">
        <f ca="1">IF(ROW()&gt;计算结果!B$18+1,ABS(E217-OFFSET(E217,-计算结果!B$18,0,1,1))/SUM(OFFSET(I217,0,0,-计算结果!B$18,1)),ABS(E217-OFFSET(E217,-ROW()+2,0,1,1))/SUM(OFFSET(I217,0,0,-ROW()+2,1)))</f>
        <v>0.28829389788293863</v>
      </c>
      <c r="K217" s="21">
        <f ca="1">(计算结果!B$19+计算结果!B$20*'000300'!J217)^计算结果!B$21</f>
        <v>1.6594645080946446</v>
      </c>
      <c r="L217" s="21">
        <f t="shared" ca="1" si="17"/>
        <v>881.51547766285466</v>
      </c>
      <c r="M217" s="31" t="str">
        <f ca="1">IF(ROW()&gt;计算结果!B$22+1,IF(L217&gt;OFFSET(L217,-计算结果!B$22,0,1,1),"买",IF(L217&lt;OFFSET(L217,-计算结果!B$22,0,1,1),"卖",M216)),IF(L217&gt;OFFSET(L217,-ROW()+1,0,1,1),"买",IF(L217&lt;OFFSET(L217,-ROW()+1,0,1,1),"卖",M216)))</f>
        <v>卖</v>
      </c>
      <c r="N217" s="4">
        <f t="shared" ca="1" si="18"/>
        <v>1</v>
      </c>
      <c r="O217" s="3">
        <f ca="1">IF(M216="买",E217/E216-1,0)-IF(N217=1,计算结果!B$17,0)</f>
        <v>6.0029900825124827E-3</v>
      </c>
      <c r="P217" s="2">
        <f t="shared" ca="1" si="19"/>
        <v>0.89665733347356813</v>
      </c>
      <c r="Q217" s="3">
        <f ca="1">1-P217/MAX(P$2:P217)</f>
        <v>0.11216867417134679</v>
      </c>
    </row>
    <row r="218" spans="1:17" x14ac:dyDescent="0.15">
      <c r="A218" s="1">
        <v>38681</v>
      </c>
      <c r="B218">
        <v>881.25</v>
      </c>
      <c r="C218">
        <v>884.16</v>
      </c>
      <c r="D218" s="21">
        <v>877.26</v>
      </c>
      <c r="E218" s="21">
        <v>884.1</v>
      </c>
      <c r="F218" s="42">
        <v>51.279467519999997</v>
      </c>
      <c r="G218" s="3">
        <f t="shared" si="15"/>
        <v>2.9608957560494087E-3</v>
      </c>
      <c r="H218" s="3">
        <f>1-E218/MAX(E$2:E218)</f>
        <v>0.1571812617971744</v>
      </c>
      <c r="I218" s="21">
        <f t="shared" si="16"/>
        <v>2.6100000000000136</v>
      </c>
      <c r="J218" s="21">
        <f ca="1">IF(ROW()&gt;计算结果!B$18+1,ABS(E218-OFFSET(E218,-计算结果!B$18,0,1,1))/SUM(OFFSET(I218,0,0,-计算结果!B$18,1)),ABS(E218-OFFSET(E218,-ROW()+2,0,1,1))/SUM(OFFSET(I218,0,0,-ROW()+2,1)))</f>
        <v>0.29693987390435234</v>
      </c>
      <c r="K218" s="21">
        <f ca="1">(计算结果!B$19+计算结果!B$20*'000300'!J218)^计算结果!B$21</f>
        <v>1.667245886513917</v>
      </c>
      <c r="L218" s="21">
        <f t="shared" ca="1" si="17"/>
        <v>885.82451189806363</v>
      </c>
      <c r="M218" s="31" t="str">
        <f ca="1">IF(ROW()&gt;计算结果!B$22+1,IF(L218&gt;OFFSET(L218,-计算结果!B$22,0,1,1),"买",IF(L218&lt;OFFSET(L218,-计算结果!B$22,0,1,1),"卖",M217)),IF(L218&gt;OFFSET(L218,-ROW()+1,0,1,1),"买",IF(L218&lt;OFFSET(L218,-ROW()+1,0,1,1),"卖",M217)))</f>
        <v>买</v>
      </c>
      <c r="N218" s="4">
        <f t="shared" ca="1" si="18"/>
        <v>1</v>
      </c>
      <c r="O218" s="3">
        <f ca="1">IF(M217="买",E218/E217-1,0)-IF(N218=1,计算结果!B$17,0)</f>
        <v>0</v>
      </c>
      <c r="P218" s="2">
        <f t="shared" ca="1" si="19"/>
        <v>0.89665733347356813</v>
      </c>
      <c r="Q218" s="3">
        <f ca="1">1-P218/MAX(P$2:P218)</f>
        <v>0.11216867417134679</v>
      </c>
    </row>
    <row r="219" spans="1:17" x14ac:dyDescent="0.15">
      <c r="A219" s="1">
        <v>38684</v>
      </c>
      <c r="B219">
        <v>883.24</v>
      </c>
      <c r="C219">
        <v>886.74</v>
      </c>
      <c r="D219" s="21">
        <v>877.64</v>
      </c>
      <c r="E219" s="21">
        <v>880.17</v>
      </c>
      <c r="F219" s="42">
        <v>42.391016960000002</v>
      </c>
      <c r="G219" s="3">
        <f t="shared" si="15"/>
        <v>-4.4451985069563493E-3</v>
      </c>
      <c r="H219" s="3">
        <f>1-E219/MAX(E$2:E219)</f>
        <v>0.16092775839386841</v>
      </c>
      <c r="I219" s="21">
        <f t="shared" si="16"/>
        <v>3.9300000000000637</v>
      </c>
      <c r="J219" s="21">
        <f ca="1">IF(ROW()&gt;计算结果!B$18+1,ABS(E219-OFFSET(E219,-计算结果!B$18,0,1,1))/SUM(OFFSET(I219,0,0,-计算结果!B$18,1)),ABS(E219-OFFSET(E219,-ROW()+2,0,1,1))/SUM(OFFSET(I219,0,0,-ROW()+2,1)))</f>
        <v>0.27171290711700752</v>
      </c>
      <c r="K219" s="21">
        <f ca="1">(计算结果!B$19+计算结果!B$20*'000300'!J219)^计算结果!B$21</f>
        <v>1.6445416164053066</v>
      </c>
      <c r="L219" s="21">
        <f t="shared" ca="1" si="17"/>
        <v>876.52543176123902</v>
      </c>
      <c r="M219" s="31" t="str">
        <f ca="1">IF(ROW()&gt;计算结果!B$22+1,IF(L219&gt;OFFSET(L219,-计算结果!B$22,0,1,1),"买",IF(L219&lt;OFFSET(L219,-计算结果!B$22,0,1,1),"卖",M218)),IF(L219&gt;OFFSET(L219,-ROW()+1,0,1,1),"买",IF(L219&lt;OFFSET(L219,-ROW()+1,0,1,1),"卖",M218)))</f>
        <v>卖</v>
      </c>
      <c r="N219" s="4">
        <f t="shared" ca="1" si="18"/>
        <v>1</v>
      </c>
      <c r="O219" s="3">
        <f ca="1">IF(M218="买",E219/E218-1,0)-IF(N219=1,计算结果!B$17,0)</f>
        <v>-4.4451985069563493E-3</v>
      </c>
      <c r="P219" s="2">
        <f t="shared" ca="1" si="19"/>
        <v>0.89267151363356001</v>
      </c>
      <c r="Q219" s="3">
        <f ca="1">1-P219/MAX(P$2:P219)</f>
        <v>0.11611526065534938</v>
      </c>
    </row>
    <row r="220" spans="1:17" x14ac:dyDescent="0.15">
      <c r="A220" s="1">
        <v>38685</v>
      </c>
      <c r="B220">
        <v>879.25</v>
      </c>
      <c r="C220">
        <v>879.25</v>
      </c>
      <c r="D220" s="21">
        <v>870.56</v>
      </c>
      <c r="E220" s="21">
        <v>871.31</v>
      </c>
      <c r="F220" s="42">
        <v>35.973573119999998</v>
      </c>
      <c r="G220" s="3">
        <f t="shared" si="15"/>
        <v>-1.0066237204176431E-2</v>
      </c>
      <c r="H220" s="3">
        <f>1-E220/MAX(E$2:E220)</f>
        <v>0.16937405860931576</v>
      </c>
      <c r="I220" s="21">
        <f t="shared" si="16"/>
        <v>8.8600000000000136</v>
      </c>
      <c r="J220" s="21">
        <f ca="1">IF(ROW()&gt;计算结果!B$18+1,ABS(E220-OFFSET(E220,-计算结果!B$18,0,1,1))/SUM(OFFSET(I220,0,0,-计算结果!B$18,1)),ABS(E220-OFFSET(E220,-ROW()+2,0,1,1))/SUM(OFFSET(I220,0,0,-ROW()+2,1)))</f>
        <v>0.21056408784268579</v>
      </c>
      <c r="K220" s="21">
        <f ca="1">(计算结果!B$19+计算结果!B$20*'000300'!J220)^计算结果!B$21</f>
        <v>1.5895076790584171</v>
      </c>
      <c r="L220" s="21">
        <f t="shared" ca="1" si="17"/>
        <v>868.23546292714434</v>
      </c>
      <c r="M220" s="31" t="str">
        <f ca="1">IF(ROW()&gt;计算结果!B$22+1,IF(L220&gt;OFFSET(L220,-计算结果!B$22,0,1,1),"买",IF(L220&lt;OFFSET(L220,-计算结果!B$22,0,1,1),"卖",M219)),IF(L220&gt;OFFSET(L220,-ROW()+1,0,1,1),"买",IF(L220&lt;OFFSET(L220,-ROW()+1,0,1,1),"卖",M219)))</f>
        <v>买</v>
      </c>
      <c r="N220" s="4">
        <f t="shared" ca="1" si="18"/>
        <v>1</v>
      </c>
      <c r="O220" s="3">
        <f ca="1">IF(M219="买",E220/E219-1,0)-IF(N220=1,计算结果!B$17,0)</f>
        <v>0</v>
      </c>
      <c r="P220" s="2">
        <f t="shared" ca="1" si="19"/>
        <v>0.89267151363356001</v>
      </c>
      <c r="Q220" s="3">
        <f ca="1">1-P220/MAX(P$2:P220)</f>
        <v>0.11611526065534938</v>
      </c>
    </row>
    <row r="221" spans="1:17" x14ac:dyDescent="0.15">
      <c r="A221" s="1">
        <v>38686</v>
      </c>
      <c r="B221">
        <v>870.45</v>
      </c>
      <c r="C221">
        <v>873.93</v>
      </c>
      <c r="D221" s="21">
        <v>866.98</v>
      </c>
      <c r="E221" s="21">
        <v>873.83</v>
      </c>
      <c r="F221" s="42">
        <v>36.768453119999997</v>
      </c>
      <c r="G221" s="3">
        <f t="shared" si="15"/>
        <v>2.8921968071067283E-3</v>
      </c>
      <c r="H221" s="3">
        <f>1-E221/MAX(E$2:E221)</f>
        <v>0.16697172491372569</v>
      </c>
      <c r="I221" s="21">
        <f t="shared" si="16"/>
        <v>2.5200000000000955</v>
      </c>
      <c r="J221" s="21">
        <f ca="1">IF(ROW()&gt;计算结果!B$18+1,ABS(E221-OFFSET(E221,-计算结果!B$18,0,1,1))/SUM(OFFSET(I221,0,0,-计算结果!B$18,1)),ABS(E221-OFFSET(E221,-ROW()+2,0,1,1))/SUM(OFFSET(I221,0,0,-ROW()+2,1)))</f>
        <v>0.16298889057982033</v>
      </c>
      <c r="K221" s="21">
        <f ca="1">(计算结果!B$19+计算结果!B$20*'000300'!J221)^计算结果!B$21</f>
        <v>1.5466900015218381</v>
      </c>
      <c r="L221" s="21">
        <f t="shared" ca="1" si="17"/>
        <v>876.88847748087346</v>
      </c>
      <c r="M221" s="31" t="str">
        <f ca="1">IF(ROW()&gt;计算结果!B$22+1,IF(L221&gt;OFFSET(L221,-计算结果!B$22,0,1,1),"买",IF(L221&lt;OFFSET(L221,-计算结果!B$22,0,1,1),"卖",M220)),IF(L221&gt;OFFSET(L221,-ROW()+1,0,1,1),"买",IF(L221&lt;OFFSET(L221,-ROW()+1,0,1,1),"卖",M220)))</f>
        <v>卖</v>
      </c>
      <c r="N221" s="4">
        <f t="shared" ca="1" si="18"/>
        <v>1</v>
      </c>
      <c r="O221" s="3">
        <f ca="1">IF(M220="买",E221/E220-1,0)-IF(N221=1,计算结果!B$17,0)</f>
        <v>2.8921968071067283E-3</v>
      </c>
      <c r="P221" s="2">
        <f t="shared" ca="1" si="19"/>
        <v>0.89525329533508613</v>
      </c>
      <c r="Q221" s="3">
        <f ca="1">1-P221/MAX(P$2:P221)</f>
        <v>0.11355889203436642</v>
      </c>
    </row>
    <row r="222" spans="1:17" x14ac:dyDescent="0.15">
      <c r="A222" s="1">
        <v>38687</v>
      </c>
      <c r="B222">
        <v>873.47</v>
      </c>
      <c r="C222">
        <v>877.31</v>
      </c>
      <c r="D222" s="21">
        <v>870.7</v>
      </c>
      <c r="E222" s="21">
        <v>873.07</v>
      </c>
      <c r="F222" s="42">
        <v>33.557030400000002</v>
      </c>
      <c r="G222" s="3">
        <f t="shared" si="15"/>
        <v>-8.6973438769555322E-4</v>
      </c>
      <c r="H222" s="3">
        <f>1-E222/MAX(E$2:E222)</f>
        <v>0.16769623825049096</v>
      </c>
      <c r="I222" s="21">
        <f t="shared" si="16"/>
        <v>0.75999999999999091</v>
      </c>
      <c r="J222" s="21">
        <f ca="1">IF(ROW()&gt;计算结果!B$18+1,ABS(E222-OFFSET(E222,-计算结果!B$18,0,1,1))/SUM(OFFSET(I222,0,0,-计算结果!B$18,1)),ABS(E222-OFFSET(E222,-ROW()+2,0,1,1))/SUM(OFFSET(I222,0,0,-ROW()+2,1)))</f>
        <v>0.15770337827601949</v>
      </c>
      <c r="K222" s="21">
        <f ca="1">(计算结果!B$19+计算结果!B$20*'000300'!J222)^计算结果!B$21</f>
        <v>1.5419330404484175</v>
      </c>
      <c r="L222" s="21">
        <f t="shared" ca="1" si="17"/>
        <v>871.00064088890645</v>
      </c>
      <c r="M222" s="31" t="str">
        <f ca="1">IF(ROW()&gt;计算结果!B$22+1,IF(L222&gt;OFFSET(L222,-计算结果!B$22,0,1,1),"买",IF(L222&lt;OFFSET(L222,-计算结果!B$22,0,1,1),"卖",M221)),IF(L222&gt;OFFSET(L222,-ROW()+1,0,1,1),"买",IF(L222&lt;OFFSET(L222,-ROW()+1,0,1,1),"卖",M221)))</f>
        <v>买</v>
      </c>
      <c r="N222" s="4">
        <f t="shared" ca="1" si="18"/>
        <v>1</v>
      </c>
      <c r="O222" s="3">
        <f ca="1">IF(M221="买",E222/E221-1,0)-IF(N222=1,计算结果!B$17,0)</f>
        <v>0</v>
      </c>
      <c r="P222" s="2">
        <f t="shared" ca="1" si="19"/>
        <v>0.89525329533508613</v>
      </c>
      <c r="Q222" s="3">
        <f ca="1">1-P222/MAX(P$2:P222)</f>
        <v>0.11355889203436642</v>
      </c>
    </row>
    <row r="223" spans="1:17" x14ac:dyDescent="0.15">
      <c r="A223" s="1">
        <v>38688</v>
      </c>
      <c r="B223">
        <v>872.93</v>
      </c>
      <c r="C223">
        <v>875.83</v>
      </c>
      <c r="D223" s="21">
        <v>866.37</v>
      </c>
      <c r="E223" s="21">
        <v>869.94</v>
      </c>
      <c r="F223" s="42">
        <v>39.372142080000003</v>
      </c>
      <c r="G223" s="3">
        <f t="shared" si="15"/>
        <v>-3.5850504541445893E-3</v>
      </c>
      <c r="H223" s="3">
        <f>1-E223/MAX(E$2:E223)</f>
        <v>0.17068008922953726</v>
      </c>
      <c r="I223" s="21">
        <f t="shared" si="16"/>
        <v>3.1299999999999955</v>
      </c>
      <c r="J223" s="21">
        <f ca="1">IF(ROW()&gt;计算结果!B$18+1,ABS(E223-OFFSET(E223,-计算结果!B$18,0,1,1))/SUM(OFFSET(I223,0,0,-计算结果!B$18,1)),ABS(E223-OFFSET(E223,-ROW()+2,0,1,1))/SUM(OFFSET(I223,0,0,-ROW()+2,1)))</f>
        <v>0.24818401937045825</v>
      </c>
      <c r="K223" s="21">
        <f ca="1">(计算结果!B$19+计算结果!B$20*'000300'!J223)^计算结果!B$21</f>
        <v>1.6233656174334123</v>
      </c>
      <c r="L223" s="21">
        <f t="shared" ca="1" si="17"/>
        <v>869.27883293741172</v>
      </c>
      <c r="M223" s="31" t="str">
        <f ca="1">IF(ROW()&gt;计算结果!B$22+1,IF(L223&gt;OFFSET(L223,-计算结果!B$22,0,1,1),"买",IF(L223&lt;OFFSET(L223,-计算结果!B$22,0,1,1),"卖",M222)),IF(L223&gt;OFFSET(L223,-ROW()+1,0,1,1),"买",IF(L223&lt;OFFSET(L223,-ROW()+1,0,1,1),"卖",M222)))</f>
        <v>卖</v>
      </c>
      <c r="N223" s="4">
        <f t="shared" ca="1" si="18"/>
        <v>1</v>
      </c>
      <c r="O223" s="3">
        <f ca="1">IF(M222="买",E223/E222-1,0)-IF(N223=1,计算结果!B$17,0)</f>
        <v>-3.5850504541445893E-3</v>
      </c>
      <c r="P223" s="2">
        <f t="shared" ca="1" si="19"/>
        <v>0.89204376710207067</v>
      </c>
      <c r="Q223" s="3">
        <f ca="1">1-P223/MAX(P$2:P223)</f>
        <v>0.11673682813105102</v>
      </c>
    </row>
    <row r="224" spans="1:17" x14ac:dyDescent="0.15">
      <c r="A224" s="1">
        <v>38691</v>
      </c>
      <c r="B224">
        <v>869.43</v>
      </c>
      <c r="C224">
        <v>869.43</v>
      </c>
      <c r="D224" s="21">
        <v>858.86</v>
      </c>
      <c r="E224" s="21">
        <v>859.61</v>
      </c>
      <c r="F224" s="42">
        <v>46.065479680000003</v>
      </c>
      <c r="G224" s="3">
        <f t="shared" si="15"/>
        <v>-1.1874382141297102E-2</v>
      </c>
      <c r="H224" s="3">
        <f>1-E224/MAX(E$2:E224)</f>
        <v>0.18052775076741212</v>
      </c>
      <c r="I224" s="21">
        <f t="shared" si="16"/>
        <v>10.330000000000041</v>
      </c>
      <c r="J224" s="21">
        <f ca="1">IF(ROW()&gt;计算结果!B$18+1,ABS(E224-OFFSET(E224,-计算结果!B$18,0,1,1))/SUM(OFFSET(I224,0,0,-计算结果!B$18,1)),ABS(E224-OFFSET(E224,-ROW()+2,0,1,1))/SUM(OFFSET(I224,0,0,-ROW()+2,1)))</f>
        <v>0.41640920013731375</v>
      </c>
      <c r="K224" s="21">
        <f ca="1">(计算结果!B$19+计算结果!B$20*'000300'!J224)^计算结果!B$21</f>
        <v>1.7747682801235822</v>
      </c>
      <c r="L224" s="21">
        <f t="shared" ca="1" si="17"/>
        <v>852.1188949342793</v>
      </c>
      <c r="M224" s="31" t="str">
        <f ca="1">IF(ROW()&gt;计算结果!B$22+1,IF(L224&gt;OFFSET(L224,-计算结果!B$22,0,1,1),"买",IF(L224&lt;OFFSET(L224,-计算结果!B$22,0,1,1),"卖",M223)),IF(L224&gt;OFFSET(L224,-ROW()+1,0,1,1),"买",IF(L224&lt;OFFSET(L224,-ROW()+1,0,1,1),"卖",M223)))</f>
        <v>卖</v>
      </c>
      <c r="N224" s="4" t="str">
        <f t="shared" ca="1" si="18"/>
        <v/>
      </c>
      <c r="O224" s="3">
        <f ca="1">IF(M223="买",E224/E223-1,0)-IF(N224=1,计算结果!B$17,0)</f>
        <v>0</v>
      </c>
      <c r="P224" s="2">
        <f t="shared" ca="1" si="19"/>
        <v>0.89204376710207067</v>
      </c>
      <c r="Q224" s="3">
        <f ca="1">1-P224/MAX(P$2:P224)</f>
        <v>0.11673682813105102</v>
      </c>
    </row>
    <row r="225" spans="1:17" x14ac:dyDescent="0.15">
      <c r="A225" s="1">
        <v>38692</v>
      </c>
      <c r="B225">
        <v>858.11</v>
      </c>
      <c r="C225">
        <v>867.19</v>
      </c>
      <c r="D225" s="21">
        <v>855.72</v>
      </c>
      <c r="E225" s="21">
        <v>866.08</v>
      </c>
      <c r="F225" s="42">
        <v>47.371345920000003</v>
      </c>
      <c r="G225" s="3">
        <f t="shared" si="15"/>
        <v>7.5266690708577499E-3</v>
      </c>
      <c r="H225" s="3">
        <f>1-E225/MAX(E$2:E225)</f>
        <v>0.17435985433468704</v>
      </c>
      <c r="I225" s="21">
        <f t="shared" si="16"/>
        <v>6.4700000000000273</v>
      </c>
      <c r="J225" s="21">
        <f ca="1">IF(ROW()&gt;计算结果!B$18+1,ABS(E225-OFFSET(E225,-计算结果!B$18,0,1,1))/SUM(OFFSET(I225,0,0,-计算结果!B$18,1)),ABS(E225-OFFSET(E225,-ROW()+2,0,1,1))/SUM(OFFSET(I225,0,0,-ROW()+2,1)))</f>
        <v>7.0126782884309555E-2</v>
      </c>
      <c r="K225" s="21">
        <f ca="1">(计算结果!B$19+计算结果!B$20*'000300'!J225)^计算结果!B$21</f>
        <v>1.4631141045958784</v>
      </c>
      <c r="L225" s="21">
        <f t="shared" ca="1" si="17"/>
        <v>872.54558467168022</v>
      </c>
      <c r="M225" s="31" t="str">
        <f ca="1">IF(ROW()&gt;计算结果!B$22+1,IF(L225&gt;OFFSET(L225,-计算结果!B$22,0,1,1),"买",IF(L225&lt;OFFSET(L225,-计算结果!B$22,0,1,1),"卖",M224)),IF(L225&gt;OFFSET(L225,-ROW()+1,0,1,1),"买",IF(L225&lt;OFFSET(L225,-ROW()+1,0,1,1),"卖",M224)))</f>
        <v>卖</v>
      </c>
      <c r="N225" s="4" t="str">
        <f t="shared" ca="1" si="18"/>
        <v/>
      </c>
      <c r="O225" s="3">
        <f ca="1">IF(M224="买",E225/E224-1,0)-IF(N225=1,计算结果!B$17,0)</f>
        <v>0</v>
      </c>
      <c r="P225" s="2">
        <f t="shared" ca="1" si="19"/>
        <v>0.89204376710207067</v>
      </c>
      <c r="Q225" s="3">
        <f ca="1">1-P225/MAX(P$2:P225)</f>
        <v>0.11673682813105102</v>
      </c>
    </row>
    <row r="226" spans="1:17" x14ac:dyDescent="0.15">
      <c r="A226" s="1">
        <v>38693</v>
      </c>
      <c r="B226">
        <v>865.72</v>
      </c>
      <c r="C226">
        <v>874</v>
      </c>
      <c r="D226" s="21">
        <v>865.02</v>
      </c>
      <c r="E226" s="21">
        <v>873.84</v>
      </c>
      <c r="F226" s="42">
        <v>43.687792639999998</v>
      </c>
      <c r="G226" s="3">
        <f t="shared" si="15"/>
        <v>8.9599113245888429E-3</v>
      </c>
      <c r="H226" s="3">
        <f>1-E226/MAX(E$2:E226)</f>
        <v>0.16696219184350514</v>
      </c>
      <c r="I226" s="21">
        <f t="shared" si="16"/>
        <v>7.7599999999999909</v>
      </c>
      <c r="J226" s="21">
        <f ca="1">IF(ROW()&gt;计算结果!B$18+1,ABS(E226-OFFSET(E226,-计算结果!B$18,0,1,1))/SUM(OFFSET(I226,0,0,-计算结果!B$18,1)),ABS(E226-OFFSET(E226,-ROW()+2,0,1,1))/SUM(OFFSET(I226,0,0,-ROW()+2,1)))</f>
        <v>4.6290916134030136E-2</v>
      </c>
      <c r="K226" s="21">
        <f ca="1">(计算结果!B$19+计算结果!B$20*'000300'!J226)^计算结果!B$21</f>
        <v>1.441661824520627</v>
      </c>
      <c r="L226" s="21">
        <f t="shared" ca="1" si="17"/>
        <v>874.41169383559327</v>
      </c>
      <c r="M226" s="31" t="str">
        <f ca="1">IF(ROW()&gt;计算结果!B$22+1,IF(L226&gt;OFFSET(L226,-计算结果!B$22,0,1,1),"买",IF(L226&lt;OFFSET(L226,-计算结果!B$22,0,1,1),"卖",M225)),IF(L226&gt;OFFSET(L226,-ROW()+1,0,1,1),"买",IF(L226&lt;OFFSET(L226,-ROW()+1,0,1,1),"卖",M225)))</f>
        <v>买</v>
      </c>
      <c r="N226" s="4">
        <f t="shared" ca="1" si="18"/>
        <v>1</v>
      </c>
      <c r="O226" s="3">
        <f ca="1">IF(M225="买",E226/E225-1,0)-IF(N226=1,计算结果!B$17,0)</f>
        <v>0</v>
      </c>
      <c r="P226" s="2">
        <f t="shared" ca="1" si="19"/>
        <v>0.89204376710207067</v>
      </c>
      <c r="Q226" s="3">
        <f ca="1">1-P226/MAX(P$2:P226)</f>
        <v>0.11673682813105102</v>
      </c>
    </row>
    <row r="227" spans="1:17" x14ac:dyDescent="0.15">
      <c r="A227" s="1">
        <v>38694</v>
      </c>
      <c r="B227">
        <v>874.13</v>
      </c>
      <c r="C227">
        <v>877.97</v>
      </c>
      <c r="D227" s="21">
        <v>870.12</v>
      </c>
      <c r="E227" s="21">
        <v>874.06</v>
      </c>
      <c r="F227" s="42">
        <v>50.188129279999998</v>
      </c>
      <c r="G227" s="3">
        <f t="shared" si="15"/>
        <v>2.5176233635448853E-4</v>
      </c>
      <c r="H227" s="3">
        <f>1-E227/MAX(E$2:E227)</f>
        <v>0.16675246429865209</v>
      </c>
      <c r="I227" s="21">
        <f t="shared" si="16"/>
        <v>0.2199999999999136</v>
      </c>
      <c r="J227" s="21">
        <f ca="1">IF(ROW()&gt;计算结果!B$18+1,ABS(E227-OFFSET(E227,-计算结果!B$18,0,1,1))/SUM(OFFSET(I227,0,0,-计算结果!B$18,1)),ABS(E227-OFFSET(E227,-ROW()+2,0,1,1))/SUM(OFFSET(I227,0,0,-ROW()+2,1)))</f>
        <v>0.15947628246404894</v>
      </c>
      <c r="K227" s="21">
        <f ca="1">(计算结果!B$19+计算结果!B$20*'000300'!J227)^计算结果!B$21</f>
        <v>1.5435286542176438</v>
      </c>
      <c r="L227" s="21">
        <f t="shared" ca="1" si="17"/>
        <v>873.8688443228433</v>
      </c>
      <c r="M227" s="31" t="str">
        <f ca="1">IF(ROW()&gt;计算结果!B$22+1,IF(L227&gt;OFFSET(L227,-计算结果!B$22,0,1,1),"买",IF(L227&lt;OFFSET(L227,-计算结果!B$22,0,1,1),"卖",M226)),IF(L227&gt;OFFSET(L227,-ROW()+1,0,1,1),"买",IF(L227&lt;OFFSET(L227,-ROW()+1,0,1,1),"卖",M226)))</f>
        <v>买</v>
      </c>
      <c r="N227" s="4" t="str">
        <f t="shared" ca="1" si="18"/>
        <v/>
      </c>
      <c r="O227" s="3">
        <f ca="1">IF(M226="买",E227/E226-1,0)-IF(N227=1,计算结果!B$17,0)</f>
        <v>2.5176233635448853E-4</v>
      </c>
      <c r="P227" s="2">
        <f t="shared" ca="1" si="19"/>
        <v>0.89226835012500672</v>
      </c>
      <c r="Q227" s="3">
        <f ca="1">1-P227/MAX(P$2:P227)</f>
        <v>0.11651445573128549</v>
      </c>
    </row>
    <row r="228" spans="1:17" x14ac:dyDescent="0.15">
      <c r="A228" s="1">
        <v>38695</v>
      </c>
      <c r="B228">
        <v>873.69</v>
      </c>
      <c r="C228">
        <v>887.57</v>
      </c>
      <c r="D228" s="21">
        <v>871.26</v>
      </c>
      <c r="E228" s="21">
        <v>887.36</v>
      </c>
      <c r="F228" s="42">
        <v>57.93086976</v>
      </c>
      <c r="G228" s="3">
        <f t="shared" si="15"/>
        <v>1.5216346703887718E-2</v>
      </c>
      <c r="H228" s="3">
        <f>1-E228/MAX(E$2:E228)</f>
        <v>0.1540734809052603</v>
      </c>
      <c r="I228" s="21">
        <f t="shared" si="16"/>
        <v>13.300000000000068</v>
      </c>
      <c r="J228" s="21">
        <f ca="1">IF(ROW()&gt;计算结果!B$18+1,ABS(E228-OFFSET(E228,-计算结果!B$18,0,1,1))/SUM(OFFSET(I228,0,0,-计算结果!B$18,1)),ABS(E228-OFFSET(E228,-ROW()+2,0,1,1))/SUM(OFFSET(I228,0,0,-ROW()+2,1)))</f>
        <v>5.6913407821228695E-2</v>
      </c>
      <c r="K228" s="21">
        <f ca="1">(计算结果!B$19+计算结果!B$20*'000300'!J228)^计算结果!B$21</f>
        <v>1.4512220670391058</v>
      </c>
      <c r="L228" s="21">
        <f t="shared" ca="1" si="17"/>
        <v>893.44750715139298</v>
      </c>
      <c r="M228" s="31" t="str">
        <f ca="1">IF(ROW()&gt;计算结果!B$22+1,IF(L228&gt;OFFSET(L228,-计算结果!B$22,0,1,1),"买",IF(L228&lt;OFFSET(L228,-计算结果!B$22,0,1,1),"卖",M227)),IF(L228&gt;OFFSET(L228,-ROW()+1,0,1,1),"买",IF(L228&lt;OFFSET(L228,-ROW()+1,0,1,1),"卖",M227)))</f>
        <v>买</v>
      </c>
      <c r="N228" s="4" t="str">
        <f t="shared" ca="1" si="18"/>
        <v/>
      </c>
      <c r="O228" s="3">
        <f ca="1">IF(M227="买",E228/E227-1,0)-IF(N228=1,计算结果!B$17,0)</f>
        <v>1.5216346703887718E-2</v>
      </c>
      <c r="P228" s="2">
        <f t="shared" ca="1" si="19"/>
        <v>0.90584541469341473</v>
      </c>
      <c r="Q228" s="3">
        <f ca="1">1-P228/MAX(P$2:P228)</f>
        <v>0.10307103338181978</v>
      </c>
    </row>
    <row r="229" spans="1:17" x14ac:dyDescent="0.15">
      <c r="A229" s="1">
        <v>38698</v>
      </c>
      <c r="B229">
        <v>887.06</v>
      </c>
      <c r="C229">
        <v>890.69</v>
      </c>
      <c r="D229" s="21">
        <v>884.26</v>
      </c>
      <c r="E229" s="21">
        <v>888.52</v>
      </c>
      <c r="F229" s="42">
        <v>50.822604800000001</v>
      </c>
      <c r="G229" s="3">
        <f t="shared" si="15"/>
        <v>1.3072484673637419E-3</v>
      </c>
      <c r="H229" s="3">
        <f>1-E229/MAX(E$2:E229)</f>
        <v>0.15296764475967128</v>
      </c>
      <c r="I229" s="21">
        <f t="shared" si="16"/>
        <v>1.1599999999999682</v>
      </c>
      <c r="J229" s="21">
        <f ca="1">IF(ROW()&gt;计算结果!B$18+1,ABS(E229-OFFSET(E229,-计算结果!B$18,0,1,1))/SUM(OFFSET(I229,0,0,-计算结果!B$18,1)),ABS(E229-OFFSET(E229,-ROW()+2,0,1,1))/SUM(OFFSET(I229,0,0,-ROW()+2,1)))</f>
        <v>0.15318290221977632</v>
      </c>
      <c r="K229" s="21">
        <f ca="1">(计算结果!B$19+计算结果!B$20*'000300'!J229)^计算结果!B$21</f>
        <v>1.5378646119977986</v>
      </c>
      <c r="L229" s="21">
        <f t="shared" ca="1" si="17"/>
        <v>885.86966827789956</v>
      </c>
      <c r="M229" s="31" t="str">
        <f ca="1">IF(ROW()&gt;计算结果!B$22+1,IF(L229&gt;OFFSET(L229,-计算结果!B$22,0,1,1),"买",IF(L229&lt;OFFSET(L229,-计算结果!B$22,0,1,1),"卖",M228)),IF(L229&gt;OFFSET(L229,-ROW()+1,0,1,1),"买",IF(L229&lt;OFFSET(L229,-ROW()+1,0,1,1),"卖",M228)))</f>
        <v>买</v>
      </c>
      <c r="N229" s="4" t="str">
        <f t="shared" ca="1" si="18"/>
        <v/>
      </c>
      <c r="O229" s="3">
        <f ca="1">IF(M228="买",E229/E228-1,0)-IF(N229=1,计算结果!B$17,0)</f>
        <v>1.3072484673637419E-3</v>
      </c>
      <c r="P229" s="2">
        <f t="shared" ca="1" si="19"/>
        <v>0.90702957972344112</v>
      </c>
      <c r="Q229" s="3">
        <f ca="1">1-P229/MAX(P$2:P229)</f>
        <v>0.10189852436487401</v>
      </c>
    </row>
    <row r="230" spans="1:17" x14ac:dyDescent="0.15">
      <c r="A230" s="1">
        <v>38699</v>
      </c>
      <c r="B230">
        <v>888</v>
      </c>
      <c r="C230">
        <v>889.22</v>
      </c>
      <c r="D230" s="21">
        <v>880.74</v>
      </c>
      <c r="E230" s="21">
        <v>889.1</v>
      </c>
      <c r="F230" s="42">
        <v>51.482183679999999</v>
      </c>
      <c r="G230" s="3">
        <f t="shared" si="15"/>
        <v>6.5277089992354931E-4</v>
      </c>
      <c r="H230" s="3">
        <f>1-E230/MAX(E$2:E230)</f>
        <v>0.15241472668687672</v>
      </c>
      <c r="I230" s="21">
        <f t="shared" si="16"/>
        <v>0.58000000000004093</v>
      </c>
      <c r="J230" s="21">
        <f ca="1">IF(ROW()&gt;计算结果!B$18+1,ABS(E230-OFFSET(E230,-计算结果!B$18,0,1,1))/SUM(OFFSET(I230,0,0,-计算结果!B$18,1)),ABS(E230-OFFSET(E230,-ROW()+2,0,1,1))/SUM(OFFSET(I230,0,0,-ROW()+2,1)))</f>
        <v>0.38481505515898823</v>
      </c>
      <c r="K230" s="21">
        <f ca="1">(计算结果!B$19+计算结果!B$20*'000300'!J230)^计算结果!B$21</f>
        <v>1.7463335496430894</v>
      </c>
      <c r="L230" s="21">
        <f t="shared" ca="1" si="17"/>
        <v>891.51090494067989</v>
      </c>
      <c r="M230" s="31" t="str">
        <f ca="1">IF(ROW()&gt;计算结果!B$22+1,IF(L230&gt;OFFSET(L230,-计算结果!B$22,0,1,1),"买",IF(L230&lt;OFFSET(L230,-计算结果!B$22,0,1,1),"卖",M229)),IF(L230&gt;OFFSET(L230,-ROW()+1,0,1,1),"买",IF(L230&lt;OFFSET(L230,-ROW()+1,0,1,1),"卖",M229)))</f>
        <v>买</v>
      </c>
      <c r="N230" s="4" t="str">
        <f t="shared" ca="1" si="18"/>
        <v/>
      </c>
      <c r="O230" s="3">
        <f ca="1">IF(M229="买",E230/E229-1,0)-IF(N230=1,计算结果!B$17,0)</f>
        <v>6.5277089992354931E-4</v>
      </c>
      <c r="P230" s="2">
        <f t="shared" ca="1" si="19"/>
        <v>0.90762166223845442</v>
      </c>
      <c r="Q230" s="3">
        <f ca="1">1-P230/MAX(P$2:P230)</f>
        <v>0.10131226985640107</v>
      </c>
    </row>
    <row r="231" spans="1:17" x14ac:dyDescent="0.15">
      <c r="A231" s="1">
        <v>38700</v>
      </c>
      <c r="B231">
        <v>888.6</v>
      </c>
      <c r="C231">
        <v>899.01</v>
      </c>
      <c r="D231" s="21">
        <v>884.37</v>
      </c>
      <c r="E231" s="21">
        <v>898.15</v>
      </c>
      <c r="F231" s="42">
        <v>67.572433919999995</v>
      </c>
      <c r="G231" s="3">
        <f t="shared" si="15"/>
        <v>1.0178832527274695E-2</v>
      </c>
      <c r="H231" s="3">
        <f>1-E231/MAX(E$2:E231)</f>
        <v>0.14378729813723812</v>
      </c>
      <c r="I231" s="21">
        <f t="shared" si="16"/>
        <v>9.0499999999999545</v>
      </c>
      <c r="J231" s="21">
        <f ca="1">IF(ROW()&gt;计算结果!B$18+1,ABS(E231-OFFSET(E231,-计算结果!B$18,0,1,1))/SUM(OFFSET(I231,0,0,-计算结果!B$18,1)),ABS(E231-OFFSET(E231,-ROW()+2,0,1,1))/SUM(OFFSET(I231,0,0,-ROW()+2,1)))</f>
        <v>0.46095526914328927</v>
      </c>
      <c r="K231" s="21">
        <f ca="1">(计算结果!B$19+计算结果!B$20*'000300'!J231)^计算结果!B$21</f>
        <v>1.8148597422289603</v>
      </c>
      <c r="L231" s="21">
        <f t="shared" ca="1" si="17"/>
        <v>903.55993128867124</v>
      </c>
      <c r="M231" s="31" t="str">
        <f ca="1">IF(ROW()&gt;计算结果!B$22+1,IF(L231&gt;OFFSET(L231,-计算结果!B$22,0,1,1),"买",IF(L231&lt;OFFSET(L231,-计算结果!B$22,0,1,1),"卖",M230)),IF(L231&gt;OFFSET(L231,-ROW()+1,0,1,1),"买",IF(L231&lt;OFFSET(L231,-ROW()+1,0,1,1),"卖",M230)))</f>
        <v>买</v>
      </c>
      <c r="N231" s="4" t="str">
        <f t="shared" ca="1" si="18"/>
        <v/>
      </c>
      <c r="O231" s="3">
        <f ca="1">IF(M230="买",E231/E230-1,0)-IF(N231=1,计算结果!B$17,0)</f>
        <v>1.0178832527274695E-2</v>
      </c>
      <c r="P231" s="2">
        <f t="shared" ca="1" si="19"/>
        <v>0.9168601911365063</v>
      </c>
      <c r="Q231" s="3">
        <f ca="1">1-P231/MAX(P$2:P231)</f>
        <v>9.2164677956952712E-2</v>
      </c>
    </row>
    <row r="232" spans="1:17" x14ac:dyDescent="0.15">
      <c r="A232" s="1">
        <v>38701</v>
      </c>
      <c r="B232">
        <v>898.38</v>
      </c>
      <c r="C232">
        <v>904.01</v>
      </c>
      <c r="D232" s="21">
        <v>895.17</v>
      </c>
      <c r="E232" s="21">
        <v>896.43</v>
      </c>
      <c r="F232" s="42">
        <v>74.981237759999999</v>
      </c>
      <c r="G232" s="3">
        <f t="shared" si="15"/>
        <v>-1.9150475978400028E-3</v>
      </c>
      <c r="H232" s="3">
        <f>1-E232/MAX(E$2:E232)</f>
        <v>0.14542698621518058</v>
      </c>
      <c r="I232" s="21">
        <f t="shared" si="16"/>
        <v>1.7200000000000273</v>
      </c>
      <c r="J232" s="21">
        <f ca="1">IF(ROW()&gt;计算结果!B$18+1,ABS(E232-OFFSET(E232,-计算结果!B$18,0,1,1))/SUM(OFFSET(I232,0,0,-计算结果!B$18,1)),ABS(E232-OFFSET(E232,-ROW()+2,0,1,1))/SUM(OFFSET(I232,0,0,-ROW()+2,1)))</f>
        <v>0.43484735666418256</v>
      </c>
      <c r="K232" s="21">
        <f ca="1">(计算结果!B$19+计算结果!B$20*'000300'!J232)^计算结果!B$21</f>
        <v>1.7913626209977642</v>
      </c>
      <c r="L232" s="21">
        <f t="shared" ca="1" si="17"/>
        <v>890.78763888786295</v>
      </c>
      <c r="M232" s="31" t="str">
        <f ca="1">IF(ROW()&gt;计算结果!B$22+1,IF(L232&gt;OFFSET(L232,-计算结果!B$22,0,1,1),"买",IF(L232&lt;OFFSET(L232,-计算结果!B$22,0,1,1),"卖",M231)),IF(L232&gt;OFFSET(L232,-ROW()+1,0,1,1),"买",IF(L232&lt;OFFSET(L232,-ROW()+1,0,1,1),"卖",M231)))</f>
        <v>买</v>
      </c>
      <c r="N232" s="4" t="str">
        <f t="shared" ca="1" si="18"/>
        <v/>
      </c>
      <c r="O232" s="3">
        <f ca="1">IF(M231="买",E232/E231-1,0)-IF(N232=1,计算结果!B$17,0)</f>
        <v>-1.9150475978400028E-3</v>
      </c>
      <c r="P232" s="2">
        <f t="shared" ca="1" si="19"/>
        <v>0.91510436022991526</v>
      </c>
      <c r="Q232" s="3">
        <f ca="1">1-P232/MAX(P$2:P232)</f>
        <v>9.3903225809665591E-2</v>
      </c>
    </row>
    <row r="233" spans="1:17" x14ac:dyDescent="0.15">
      <c r="A233" s="1">
        <v>38702</v>
      </c>
      <c r="B233">
        <v>895.83</v>
      </c>
      <c r="C233">
        <v>902.75</v>
      </c>
      <c r="D233" s="21">
        <v>894.1</v>
      </c>
      <c r="E233" s="21">
        <v>902.56</v>
      </c>
      <c r="F233" s="42">
        <v>54.184657919999999</v>
      </c>
      <c r="G233" s="3">
        <f t="shared" si="15"/>
        <v>6.8382361143648485E-3</v>
      </c>
      <c r="H233" s="3">
        <f>1-E233/MAX(E$2:E233)</f>
        <v>0.13958321416995567</v>
      </c>
      <c r="I233" s="21">
        <f t="shared" si="16"/>
        <v>6.1299999999999955</v>
      </c>
      <c r="J233" s="21">
        <f ca="1">IF(ROW()&gt;计算结果!B$18+1,ABS(E233-OFFSET(E233,-计算结果!B$18,0,1,1))/SUM(OFFSET(I233,0,0,-计算结果!B$18,1)),ABS(E233-OFFSET(E233,-ROW()+2,0,1,1))/SUM(OFFSET(I233,0,0,-ROW()+2,1)))</f>
        <v>0.57510578279266356</v>
      </c>
      <c r="K233" s="21">
        <f ca="1">(计算结果!B$19+计算结果!B$20*'000300'!J233)^计算结果!B$21</f>
        <v>1.9175952045133973</v>
      </c>
      <c r="L233" s="21">
        <f t="shared" ca="1" si="17"/>
        <v>913.36226210229688</v>
      </c>
      <c r="M233" s="31" t="str">
        <f ca="1">IF(ROW()&gt;计算结果!B$22+1,IF(L233&gt;OFFSET(L233,-计算结果!B$22,0,1,1),"买",IF(L233&lt;OFFSET(L233,-计算结果!B$22,0,1,1),"卖",M232)),IF(L233&gt;OFFSET(L233,-ROW()+1,0,1,1),"买",IF(L233&lt;OFFSET(L233,-ROW()+1,0,1,1),"卖",M232)))</f>
        <v>买</v>
      </c>
      <c r="N233" s="4" t="str">
        <f t="shared" ca="1" si="18"/>
        <v/>
      </c>
      <c r="O233" s="3">
        <f ca="1">IF(M232="买",E233/E232-1,0)-IF(N233=1,计算结果!B$17,0)</f>
        <v>6.8382361143648485E-3</v>
      </c>
      <c r="P233" s="2">
        <f t="shared" ca="1" si="19"/>
        <v>0.92136205991445219</v>
      </c>
      <c r="Q233" s="3">
        <f ca="1">1-P233/MAX(P$2:P233)</f>
        <v>8.7707122125287751E-2</v>
      </c>
    </row>
    <row r="234" spans="1:17" x14ac:dyDescent="0.15">
      <c r="A234" s="1">
        <v>38705</v>
      </c>
      <c r="B234">
        <v>902.05</v>
      </c>
      <c r="C234">
        <v>904.47</v>
      </c>
      <c r="D234" s="21">
        <v>898.79</v>
      </c>
      <c r="E234" s="21">
        <v>902.91</v>
      </c>
      <c r="F234" s="42">
        <v>43.805614079999998</v>
      </c>
      <c r="G234" s="3">
        <f t="shared" si="15"/>
        <v>3.8778585357213124E-4</v>
      </c>
      <c r="H234" s="3">
        <f>1-E234/MAX(E$2:E234)</f>
        <v>0.13924955671223482</v>
      </c>
      <c r="I234" s="21">
        <f t="shared" si="16"/>
        <v>0.35000000000002274</v>
      </c>
      <c r="J234" s="21">
        <f ca="1">IF(ROW()&gt;计算结果!B$18+1,ABS(E234-OFFSET(E234,-计算结果!B$18,0,1,1))/SUM(OFFSET(I234,0,0,-计算结果!B$18,1)),ABS(E234-OFFSET(E234,-ROW()+2,0,1,1))/SUM(OFFSET(I234,0,0,-ROW()+2,1)))</f>
        <v>0.92640136927684946</v>
      </c>
      <c r="K234" s="21">
        <f ca="1">(计算结果!B$19+计算结果!B$20*'000300'!J234)^计算结果!B$21</f>
        <v>2.2337612323491642</v>
      </c>
      <c r="L234" s="21">
        <f t="shared" ca="1" si="17"/>
        <v>890.01440422783367</v>
      </c>
      <c r="M234" s="31" t="str">
        <f ca="1">IF(ROW()&gt;计算结果!B$22+1,IF(L234&gt;OFFSET(L234,-计算结果!B$22,0,1,1),"买",IF(L234&lt;OFFSET(L234,-计算结果!B$22,0,1,1),"卖",M233)),IF(L234&gt;OFFSET(L234,-ROW()+1,0,1,1),"买",IF(L234&lt;OFFSET(L234,-ROW()+1,0,1,1),"卖",M233)))</f>
        <v>买</v>
      </c>
      <c r="N234" s="4" t="str">
        <f t="shared" ca="1" si="18"/>
        <v/>
      </c>
      <c r="O234" s="3">
        <f ca="1">IF(M233="买",E234/E233-1,0)-IF(N234=1,计算结果!B$17,0)</f>
        <v>3.8778585357213124E-4</v>
      </c>
      <c r="P234" s="2">
        <f t="shared" ca="1" si="19"/>
        <v>0.92171935108730507</v>
      </c>
      <c r="Q234" s="3">
        <f ca="1">1-P234/MAX(P$2:P234)</f>
        <v>8.7353347852933361E-2</v>
      </c>
    </row>
    <row r="235" spans="1:17" x14ac:dyDescent="0.15">
      <c r="A235" s="1">
        <v>38706</v>
      </c>
      <c r="B235">
        <v>902.75</v>
      </c>
      <c r="C235">
        <v>907.32</v>
      </c>
      <c r="D235" s="21">
        <v>899.66</v>
      </c>
      <c r="E235" s="21">
        <v>907.32</v>
      </c>
      <c r="F235" s="42">
        <v>46.65761792</v>
      </c>
      <c r="G235" s="3">
        <f t="shared" si="15"/>
        <v>4.8842077283450802E-3</v>
      </c>
      <c r="H235" s="3">
        <f>1-E235/MAX(E$2:E235)</f>
        <v>0.13504547274495216</v>
      </c>
      <c r="I235" s="21">
        <f t="shared" si="16"/>
        <v>4.4100000000000819</v>
      </c>
      <c r="J235" s="21">
        <f ca="1">IF(ROW()&gt;计算结果!B$18+1,ABS(E235-OFFSET(E235,-计算结果!B$18,0,1,1))/SUM(OFFSET(I235,0,0,-计算结果!B$18,1)),ABS(E235-OFFSET(E235,-ROW()+2,0,1,1))/SUM(OFFSET(I235,0,0,-ROW()+2,1)))</f>
        <v>0.92300805729632829</v>
      </c>
      <c r="K235" s="21">
        <f ca="1">(计算结果!B$19+计算结果!B$20*'000300'!J235)^计算结果!B$21</f>
        <v>2.2307072515666952</v>
      </c>
      <c r="L235" s="21">
        <f t="shared" ca="1" si="17"/>
        <v>928.61812220948718</v>
      </c>
      <c r="M235" s="31" t="str">
        <f ca="1">IF(ROW()&gt;计算结果!B$22+1,IF(L235&gt;OFFSET(L235,-计算结果!B$22,0,1,1),"买",IF(L235&lt;OFFSET(L235,-计算结果!B$22,0,1,1),"卖",M234)),IF(L235&gt;OFFSET(L235,-ROW()+1,0,1,1),"买",IF(L235&lt;OFFSET(L235,-ROW()+1,0,1,1),"卖",M234)))</f>
        <v>买</v>
      </c>
      <c r="N235" s="4" t="str">
        <f t="shared" ca="1" si="18"/>
        <v/>
      </c>
      <c r="O235" s="3">
        <f ca="1">IF(M234="买",E235/E234-1,0)-IF(N235=1,计算结果!B$17,0)</f>
        <v>4.8842077283450802E-3</v>
      </c>
      <c r="P235" s="2">
        <f t="shared" ca="1" si="19"/>
        <v>0.92622121986525086</v>
      </c>
      <c r="Q235" s="3">
        <f ca="1">1-P235/MAX(P$2:P235)</f>
        <v>8.28957920212684E-2</v>
      </c>
    </row>
    <row r="236" spans="1:17" x14ac:dyDescent="0.15">
      <c r="A236" s="1">
        <v>38707</v>
      </c>
      <c r="B236">
        <v>907.05</v>
      </c>
      <c r="C236">
        <v>910.93</v>
      </c>
      <c r="D236" s="21">
        <v>902.11</v>
      </c>
      <c r="E236" s="21">
        <v>903.14</v>
      </c>
      <c r="F236" s="42">
        <v>48.928650240000003</v>
      </c>
      <c r="G236" s="3">
        <f t="shared" si="15"/>
        <v>-4.6069743861042456E-3</v>
      </c>
      <c r="H236" s="3">
        <f>1-E236/MAX(E$2:E236)</f>
        <v>0.13903029609716111</v>
      </c>
      <c r="I236" s="21">
        <f t="shared" si="16"/>
        <v>4.1800000000000637</v>
      </c>
      <c r="J236" s="21">
        <f ca="1">IF(ROW()&gt;计算结果!B$18+1,ABS(E236-OFFSET(E236,-计算结果!B$18,0,1,1))/SUM(OFFSET(I236,0,0,-计算结果!B$18,1)),ABS(E236-OFFSET(E236,-ROW()+2,0,1,1))/SUM(OFFSET(I236,0,0,-ROW()+2,1)))</f>
        <v>0.71289537712895035</v>
      </c>
      <c r="K236" s="21">
        <f ca="1">(计算结果!B$19+计算结果!B$20*'000300'!J236)^计算结果!B$21</f>
        <v>2.0416058394160554</v>
      </c>
      <c r="L236" s="21">
        <f t="shared" ca="1" si="17"/>
        <v>876.60183912924219</v>
      </c>
      <c r="M236" s="31" t="str">
        <f ca="1">IF(ROW()&gt;计算结果!B$22+1,IF(L236&gt;OFFSET(L236,-计算结果!B$22,0,1,1),"买",IF(L236&lt;OFFSET(L236,-计算结果!B$22,0,1,1),"卖",M235)),IF(L236&gt;OFFSET(L236,-ROW()+1,0,1,1),"买",IF(L236&lt;OFFSET(L236,-ROW()+1,0,1,1),"卖",M235)))</f>
        <v>卖</v>
      </c>
      <c r="N236" s="4">
        <f t="shared" ca="1" si="18"/>
        <v>1</v>
      </c>
      <c r="O236" s="3">
        <f ca="1">IF(M235="买",E236/E235-1,0)-IF(N236=1,计算结果!B$17,0)</f>
        <v>-4.6069743861042456E-3</v>
      </c>
      <c r="P236" s="2">
        <f t="shared" ca="1" si="19"/>
        <v>0.92195414242946538</v>
      </c>
      <c r="Q236" s="3">
        <f ca="1">1-P236/MAX(P$2:P236)</f>
        <v>8.7120867616814923E-2</v>
      </c>
    </row>
    <row r="237" spans="1:17" x14ac:dyDescent="0.15">
      <c r="A237" s="1">
        <v>38708</v>
      </c>
      <c r="B237">
        <v>902.37</v>
      </c>
      <c r="C237">
        <v>909.06</v>
      </c>
      <c r="D237" s="21">
        <v>900.66</v>
      </c>
      <c r="E237" s="21">
        <v>908.75</v>
      </c>
      <c r="F237" s="42">
        <v>44.413844480000002</v>
      </c>
      <c r="G237" s="3">
        <f t="shared" si="15"/>
        <v>6.2116615364173899E-3</v>
      </c>
      <c r="H237" s="3">
        <f>1-E237/MAX(E$2:E237)</f>
        <v>0.13368224370340709</v>
      </c>
      <c r="I237" s="21">
        <f t="shared" si="16"/>
        <v>5.6100000000000136</v>
      </c>
      <c r="J237" s="21">
        <f ca="1">IF(ROW()&gt;计算结果!B$18+1,ABS(E237-OFFSET(E237,-计算结果!B$18,0,1,1))/SUM(OFFSET(I237,0,0,-计算结果!B$18,1)),ABS(E237-OFFSET(E237,-ROW()+2,0,1,1))/SUM(OFFSET(I237,0,0,-ROW()+2,1)))</f>
        <v>0.7461819746181948</v>
      </c>
      <c r="K237" s="21">
        <f ca="1">(计算结果!B$19+计算结果!B$20*'000300'!J237)^计算结果!B$21</f>
        <v>2.0715637771563751</v>
      </c>
      <c r="L237" s="21">
        <f t="shared" ca="1" si="17"/>
        <v>943.1988046913001</v>
      </c>
      <c r="M237" s="31" t="str">
        <f ca="1">IF(ROW()&gt;计算结果!B$22+1,IF(L237&gt;OFFSET(L237,-计算结果!B$22,0,1,1),"买",IF(L237&lt;OFFSET(L237,-计算结果!B$22,0,1,1),"卖",M236)),IF(L237&gt;OFFSET(L237,-ROW()+1,0,1,1),"买",IF(L237&lt;OFFSET(L237,-ROW()+1,0,1,1),"卖",M236)))</f>
        <v>买</v>
      </c>
      <c r="N237" s="4">
        <f t="shared" ca="1" si="18"/>
        <v>1</v>
      </c>
      <c r="O237" s="3">
        <f ca="1">IF(M236="买",E237/E236-1,0)-IF(N237=1,计算结果!B$17,0)</f>
        <v>0</v>
      </c>
      <c r="P237" s="2">
        <f t="shared" ca="1" si="19"/>
        <v>0.92195414242946538</v>
      </c>
      <c r="Q237" s="3">
        <f ca="1">1-P237/MAX(P$2:P237)</f>
        <v>8.7120867616814923E-2</v>
      </c>
    </row>
    <row r="238" spans="1:17" x14ac:dyDescent="0.15">
      <c r="A238" s="1">
        <v>38709</v>
      </c>
      <c r="B238">
        <v>908.96</v>
      </c>
      <c r="C238">
        <v>915.89</v>
      </c>
      <c r="D238" s="21">
        <v>908.51</v>
      </c>
      <c r="E238" s="21">
        <v>915.89</v>
      </c>
      <c r="F238" s="42">
        <v>57.990466560000002</v>
      </c>
      <c r="G238" s="3">
        <f t="shared" si="15"/>
        <v>7.8569463548829876E-3</v>
      </c>
      <c r="H238" s="3">
        <f>1-E238/MAX(E$2:E238)</f>
        <v>0.12687563156590209</v>
      </c>
      <c r="I238" s="21">
        <f t="shared" si="16"/>
        <v>7.1399999999999864</v>
      </c>
      <c r="J238" s="21">
        <f ca="1">IF(ROW()&gt;计算结果!B$18+1,ABS(E238-OFFSET(E238,-计算结果!B$18,0,1,1))/SUM(OFFSET(I238,0,0,-计算结果!B$18,1)),ABS(E238-OFFSET(E238,-ROW()+2,0,1,1))/SUM(OFFSET(I238,0,0,-ROW()+2,1)))</f>
        <v>0.70741383585419948</v>
      </c>
      <c r="K238" s="21">
        <f ca="1">(计算结果!B$19+计算结果!B$20*'000300'!J238)^计算结果!B$21</f>
        <v>2.0366724522687796</v>
      </c>
      <c r="L238" s="21">
        <f t="shared" ca="1" si="17"/>
        <v>887.57971447214072</v>
      </c>
      <c r="M238" s="31" t="str">
        <f ca="1">IF(ROW()&gt;计算结果!B$22+1,IF(L238&gt;OFFSET(L238,-计算结果!B$22,0,1,1),"买",IF(L238&lt;OFFSET(L238,-计算结果!B$22,0,1,1),"卖",M237)),IF(L238&gt;OFFSET(L238,-ROW()+1,0,1,1),"买",IF(L238&lt;OFFSET(L238,-ROW()+1,0,1,1),"卖",M237)))</f>
        <v>买</v>
      </c>
      <c r="N238" s="4" t="str">
        <f t="shared" ca="1" si="18"/>
        <v/>
      </c>
      <c r="O238" s="3">
        <f ca="1">IF(M237="买",E238/E237-1,0)-IF(N238=1,计算结果!B$17,0)</f>
        <v>7.8569463548829876E-3</v>
      </c>
      <c r="P238" s="2">
        <f t="shared" ca="1" si="19"/>
        <v>0.9291978866681958</v>
      </c>
      <c r="Q238" s="3">
        <f ca="1">1-P238/MAX(P$2:P238)</f>
        <v>7.9948425245188082E-2</v>
      </c>
    </row>
    <row r="239" spans="1:17" x14ac:dyDescent="0.15">
      <c r="A239" s="1">
        <v>38712</v>
      </c>
      <c r="B239">
        <v>916.67</v>
      </c>
      <c r="C239">
        <v>925.01</v>
      </c>
      <c r="D239" s="21">
        <v>916.41</v>
      </c>
      <c r="E239" s="21">
        <v>922.38</v>
      </c>
      <c r="F239" s="42">
        <v>75.017825279999997</v>
      </c>
      <c r="G239" s="3">
        <f t="shared" si="15"/>
        <v>7.0860037777462637E-3</v>
      </c>
      <c r="H239" s="3">
        <f>1-E239/MAX(E$2:E239)</f>
        <v>0.12068866899273578</v>
      </c>
      <c r="I239" s="21">
        <f t="shared" si="16"/>
        <v>6.4900000000000091</v>
      </c>
      <c r="J239" s="21">
        <f ca="1">IF(ROW()&gt;计算结果!B$18+1,ABS(E239-OFFSET(E239,-计算结果!B$18,0,1,1))/SUM(OFFSET(I239,0,0,-计算结果!B$18,1)),ABS(E239-OFFSET(E239,-ROW()+2,0,1,1))/SUM(OFFSET(I239,0,0,-ROW()+2,1)))</f>
        <v>0.74156811213315521</v>
      </c>
      <c r="K239" s="21">
        <f ca="1">(计算结果!B$19+计算结果!B$20*'000300'!J239)^计算结果!B$21</f>
        <v>2.0674113009198396</v>
      </c>
      <c r="L239" s="21">
        <f t="shared" ca="1" si="17"/>
        <v>959.52621804767409</v>
      </c>
      <c r="M239" s="31" t="str">
        <f ca="1">IF(ROW()&gt;计算结果!B$22+1,IF(L239&gt;OFFSET(L239,-计算结果!B$22,0,1,1),"买",IF(L239&lt;OFFSET(L239,-计算结果!B$22,0,1,1),"卖",M238)),IF(L239&gt;OFFSET(L239,-ROW()+1,0,1,1),"买",IF(L239&lt;OFFSET(L239,-ROW()+1,0,1,1),"卖",M238)))</f>
        <v>买</v>
      </c>
      <c r="N239" s="4" t="str">
        <f t="shared" ca="1" si="18"/>
        <v/>
      </c>
      <c r="O239" s="3">
        <f ca="1">IF(M238="买",E239/E238-1,0)-IF(N239=1,计算结果!B$17,0)</f>
        <v>7.0860037777462637E-3</v>
      </c>
      <c r="P239" s="2">
        <f t="shared" ca="1" si="19"/>
        <v>0.9357821864034005</v>
      </c>
      <c r="Q239" s="3">
        <f ca="1">1-P239/MAX(P$2:P239)</f>
        <v>7.3428936310754089E-2</v>
      </c>
    </row>
    <row r="240" spans="1:17" x14ac:dyDescent="0.15">
      <c r="A240" s="1">
        <v>38713</v>
      </c>
      <c r="B240">
        <v>922.44</v>
      </c>
      <c r="C240">
        <v>922.44</v>
      </c>
      <c r="D240" s="21">
        <v>916.01</v>
      </c>
      <c r="E240" s="21">
        <v>919.36</v>
      </c>
      <c r="F240" s="42">
        <v>56.406399999999998</v>
      </c>
      <c r="G240" s="3">
        <f t="shared" si="15"/>
        <v>-3.2741386413408513E-3</v>
      </c>
      <c r="H240" s="3">
        <f>1-E240/MAX(E$2:E240)</f>
        <v>0.12356765619935561</v>
      </c>
      <c r="I240" s="21">
        <f t="shared" si="16"/>
        <v>3.0199999999999818</v>
      </c>
      <c r="J240" s="21">
        <f ca="1">IF(ROW()&gt;计算结果!B$18+1,ABS(E240-OFFSET(E240,-计算结果!B$18,0,1,1))/SUM(OFFSET(I240,0,0,-计算结果!B$18,1)),ABS(E240-OFFSET(E240,-ROW()+2,0,1,1))/SUM(OFFSET(I240,0,0,-ROW()+2,1)))</f>
        <v>0.62910602910602709</v>
      </c>
      <c r="K240" s="21">
        <f ca="1">(计算结果!B$19+计算结果!B$20*'000300'!J240)^计算结果!B$21</f>
        <v>1.9661954261954242</v>
      </c>
      <c r="L240" s="21">
        <f t="shared" ca="1" si="17"/>
        <v>880.55158383476919</v>
      </c>
      <c r="M240" s="31" t="str">
        <f ca="1">IF(ROW()&gt;计算结果!B$22+1,IF(L240&gt;OFFSET(L240,-计算结果!B$22,0,1,1),"买",IF(L240&lt;OFFSET(L240,-计算结果!B$22,0,1,1),"卖",M239)),IF(L240&gt;OFFSET(L240,-ROW()+1,0,1,1),"买",IF(L240&lt;OFFSET(L240,-ROW()+1,0,1,1),"卖",M239)))</f>
        <v>买</v>
      </c>
      <c r="N240" s="4" t="str">
        <f t="shared" ca="1" si="18"/>
        <v/>
      </c>
      <c r="O240" s="3">
        <f ca="1">IF(M239="买",E240/E239-1,0)-IF(N240=1,计算结果!B$17,0)</f>
        <v>-3.2741386413408513E-3</v>
      </c>
      <c r="P240" s="2">
        <f t="shared" ca="1" si="19"/>
        <v>0.93271830578701864</v>
      </c>
      <c r="Q240" s="3">
        <f ca="1">1-P240/MAX(P$2:P240)</f>
        <v>7.6462658434327424E-2</v>
      </c>
    </row>
    <row r="241" spans="1:17" x14ac:dyDescent="0.15">
      <c r="A241" s="1">
        <v>38714</v>
      </c>
      <c r="B241">
        <v>919.05</v>
      </c>
      <c r="C241">
        <v>920.98</v>
      </c>
      <c r="D241" s="21">
        <v>915.12</v>
      </c>
      <c r="E241" s="21">
        <v>920.92</v>
      </c>
      <c r="F241" s="42">
        <v>57.3125632</v>
      </c>
      <c r="G241" s="3">
        <f t="shared" si="15"/>
        <v>1.6968325791855143E-3</v>
      </c>
      <c r="H241" s="3">
        <f>1-E241/MAX(E$2:E241)</f>
        <v>0.12208049724494274</v>
      </c>
      <c r="I241" s="21">
        <f t="shared" si="16"/>
        <v>1.5599999999999454</v>
      </c>
      <c r="J241" s="21">
        <f ca="1">IF(ROW()&gt;计算结果!B$18+1,ABS(E241-OFFSET(E241,-计算结果!B$18,0,1,1))/SUM(OFFSET(I241,0,0,-计算结果!B$18,1)),ABS(E241-OFFSET(E241,-ROW()+2,0,1,1))/SUM(OFFSET(I241,0,0,-ROW()+2,1)))</f>
        <v>0.56069933513912606</v>
      </c>
      <c r="K241" s="21">
        <f ca="1">(计算结果!B$19+计算结果!B$20*'000300'!J241)^计算结果!B$21</f>
        <v>1.9046294016252134</v>
      </c>
      <c r="L241" s="21">
        <f t="shared" ca="1" si="17"/>
        <v>957.43845616011026</v>
      </c>
      <c r="M241" s="31" t="str">
        <f ca="1">IF(ROW()&gt;计算结果!B$22+1,IF(L241&gt;OFFSET(L241,-计算结果!B$22,0,1,1),"买",IF(L241&lt;OFFSET(L241,-计算结果!B$22,0,1,1),"卖",M240)),IF(L241&gt;OFFSET(L241,-ROW()+1,0,1,1),"买",IF(L241&lt;OFFSET(L241,-ROW()+1,0,1,1),"卖",M240)))</f>
        <v>买</v>
      </c>
      <c r="N241" s="4" t="str">
        <f t="shared" ca="1" si="18"/>
        <v/>
      </c>
      <c r="O241" s="3">
        <f ca="1">IF(M240="买",E241/E240-1,0)-IF(N241=1,计算结果!B$17,0)</f>
        <v>1.6968325791855143E-3</v>
      </c>
      <c r="P241" s="2">
        <f t="shared" ca="1" si="19"/>
        <v>0.93430097259548073</v>
      </c>
      <c r="Q241" s="3">
        <f ca="1">1-P241/MAX(P$2:P241)</f>
        <v>7.4895570185064431E-2</v>
      </c>
    </row>
    <row r="242" spans="1:17" x14ac:dyDescent="0.15">
      <c r="A242" s="1">
        <v>38715</v>
      </c>
      <c r="B242">
        <v>921.14</v>
      </c>
      <c r="C242">
        <v>932.03</v>
      </c>
      <c r="D242" s="21">
        <v>921.14</v>
      </c>
      <c r="E242" s="21">
        <v>932.03</v>
      </c>
      <c r="F242" s="42">
        <v>87.980400639999999</v>
      </c>
      <c r="G242" s="3">
        <f t="shared" si="15"/>
        <v>1.2064022933588214E-2</v>
      </c>
      <c r="H242" s="3">
        <f>1-E242/MAX(E$2:E242)</f>
        <v>0.11148925622986139</v>
      </c>
      <c r="I242" s="21">
        <f t="shared" si="16"/>
        <v>11.110000000000014</v>
      </c>
      <c r="J242" s="21">
        <f ca="1">IF(ROW()&gt;计算结果!B$18+1,ABS(E242-OFFSET(E242,-计算结果!B$18,0,1,1))/SUM(OFFSET(I242,0,0,-计算结果!B$18,1)),ABS(E242-OFFSET(E242,-ROW()+2,0,1,1))/SUM(OFFSET(I242,0,0,-ROW()+2,1)))</f>
        <v>0.71199999999999886</v>
      </c>
      <c r="K242" s="21">
        <f ca="1">(计算结果!B$19+计算结果!B$20*'000300'!J242)^计算结果!B$21</f>
        <v>2.0407999999999991</v>
      </c>
      <c r="L242" s="21">
        <f t="shared" ca="1" si="17"/>
        <v>905.58487882855718</v>
      </c>
      <c r="M242" s="31" t="str">
        <f ca="1">IF(ROW()&gt;计算结果!B$22+1,IF(L242&gt;OFFSET(L242,-计算结果!B$22,0,1,1),"买",IF(L242&lt;OFFSET(L242,-计算结果!B$22,0,1,1),"卖",M241)),IF(L242&gt;OFFSET(L242,-ROW()+1,0,1,1),"买",IF(L242&lt;OFFSET(L242,-ROW()+1,0,1,1),"卖",M241)))</f>
        <v>买</v>
      </c>
      <c r="N242" s="4" t="str">
        <f t="shared" ca="1" si="18"/>
        <v/>
      </c>
      <c r="O242" s="3">
        <f ca="1">IF(M241="买",E242/E241-1,0)-IF(N242=1,计算结果!B$17,0)</f>
        <v>1.2064022933588214E-2</v>
      </c>
      <c r="P242" s="2">
        <f t="shared" ca="1" si="19"/>
        <v>0.94557240095574635</v>
      </c>
      <c r="Q242" s="3">
        <f ca="1">1-P242/MAX(P$2:P242)</f>
        <v>6.3735089127813005E-2</v>
      </c>
    </row>
    <row r="243" spans="1:17" x14ac:dyDescent="0.15">
      <c r="A243" s="1">
        <v>38716</v>
      </c>
      <c r="B243">
        <v>933.45</v>
      </c>
      <c r="C243">
        <v>934</v>
      </c>
      <c r="D243" s="21">
        <v>921.83</v>
      </c>
      <c r="E243" s="21">
        <v>923.45</v>
      </c>
      <c r="F243" s="42">
        <v>85.179801600000005</v>
      </c>
      <c r="G243" s="3">
        <f t="shared" si="15"/>
        <v>-9.2057122624807919E-3</v>
      </c>
      <c r="H243" s="3">
        <f>1-E243/MAX(E$2:E243)</f>
        <v>0.11966863047913212</v>
      </c>
      <c r="I243" s="21">
        <f t="shared" si="16"/>
        <v>8.5799999999999272</v>
      </c>
      <c r="J243" s="21">
        <f ca="1">IF(ROW()&gt;计算结果!B$18+1,ABS(E243-OFFSET(E243,-计算结果!B$18,0,1,1))/SUM(OFFSET(I243,0,0,-计算结果!B$18,1)),ABS(E243-OFFSET(E243,-ROW()+2,0,1,1))/SUM(OFFSET(I243,0,0,-ROW()+2,1)))</f>
        <v>0.39828408007626465</v>
      </c>
      <c r="K243" s="21">
        <f ca="1">(计算结果!B$19+计算结果!B$20*'000300'!J243)^计算结果!B$21</f>
        <v>1.7584556720686382</v>
      </c>
      <c r="L243" s="21">
        <f t="shared" ca="1" si="17"/>
        <v>936.99990248467441</v>
      </c>
      <c r="M243" s="31" t="str">
        <f ca="1">IF(ROW()&gt;计算结果!B$22+1,IF(L243&gt;OFFSET(L243,-计算结果!B$22,0,1,1),"买",IF(L243&lt;OFFSET(L243,-计算结果!B$22,0,1,1),"卖",M242)),IF(L243&gt;OFFSET(L243,-ROW()+1,0,1,1),"买",IF(L243&lt;OFFSET(L243,-ROW()+1,0,1,1),"卖",M242)))</f>
        <v>买</v>
      </c>
      <c r="N243" s="4" t="str">
        <f t="shared" ca="1" si="18"/>
        <v/>
      </c>
      <c r="O243" s="3">
        <f ca="1">IF(M242="买",E243/E242-1,0)-IF(N243=1,计算结果!B$17,0)</f>
        <v>-9.2057122624807919E-3</v>
      </c>
      <c r="P243" s="2">
        <f t="shared" ca="1" si="19"/>
        <v>0.9368677335092046</v>
      </c>
      <c r="Q243" s="3">
        <f ca="1">1-P243/MAX(P$2:P243)</f>
        <v>7.2354074498759635E-2</v>
      </c>
    </row>
    <row r="244" spans="1:17" x14ac:dyDescent="0.15">
      <c r="A244" s="1">
        <v>38721</v>
      </c>
      <c r="B244">
        <v>926.56</v>
      </c>
      <c r="C244">
        <v>941.43</v>
      </c>
      <c r="D244" s="21">
        <v>926.41</v>
      </c>
      <c r="E244" s="21">
        <v>941.43</v>
      </c>
      <c r="F244" s="42">
        <v>114.42608128000001</v>
      </c>
      <c r="G244" s="3">
        <f t="shared" si="15"/>
        <v>1.9470464020791445E-2</v>
      </c>
      <c r="H244" s="3">
        <f>1-E244/MAX(E$2:E244)</f>
        <v>0.10252817022250194</v>
      </c>
      <c r="I244" s="21">
        <f t="shared" si="16"/>
        <v>17.979999999999905</v>
      </c>
      <c r="J244" s="21">
        <f ca="1">IF(ROW()&gt;计算结果!B$18+1,ABS(E244-OFFSET(E244,-计算结果!B$18,0,1,1))/SUM(OFFSET(I244,0,0,-计算结果!B$18,1)),ABS(E244-OFFSET(E244,-ROW()+2,0,1,1))/SUM(OFFSET(I244,0,0,-ROW()+2,1)))</f>
        <v>0.54965753424657571</v>
      </c>
      <c r="K244" s="21">
        <f ca="1">(计算结果!B$19+计算结果!B$20*'000300'!J244)^计算结果!B$21</f>
        <v>1.8946917808219181</v>
      </c>
      <c r="L244" s="21">
        <f t="shared" ca="1" si="17"/>
        <v>945.39357183520121</v>
      </c>
      <c r="M244" s="31" t="str">
        <f ca="1">IF(ROW()&gt;计算结果!B$22+1,IF(L244&gt;OFFSET(L244,-计算结果!B$22,0,1,1),"买",IF(L244&lt;OFFSET(L244,-计算结果!B$22,0,1,1),"卖",M243)),IF(L244&gt;OFFSET(L244,-ROW()+1,0,1,1),"买",IF(L244&lt;OFFSET(L244,-ROW()+1,0,1,1),"卖",M243)))</f>
        <v>买</v>
      </c>
      <c r="N244" s="4" t="str">
        <f t="shared" ca="1" si="18"/>
        <v/>
      </c>
      <c r="O244" s="3">
        <f ca="1">IF(M243="买",E244/E243-1,0)-IF(N244=1,计算结果!B$17,0)</f>
        <v>1.9470464020791445E-2</v>
      </c>
      <c r="P244" s="2">
        <f t="shared" ca="1" si="19"/>
        <v>0.95510898300673597</v>
      </c>
      <c r="Q244" s="3">
        <f ca="1">1-P244/MAX(P$2:P244)</f>
        <v>5.4292377882253939E-2</v>
      </c>
    </row>
    <row r="245" spans="1:17" x14ac:dyDescent="0.15">
      <c r="A245" s="1">
        <v>38722</v>
      </c>
      <c r="B245">
        <v>943.85</v>
      </c>
      <c r="C245">
        <v>959.63</v>
      </c>
      <c r="D245" s="21">
        <v>942.31</v>
      </c>
      <c r="E245" s="21">
        <v>959.13</v>
      </c>
      <c r="F245" s="42">
        <v>146.93493760000001</v>
      </c>
      <c r="G245" s="3">
        <f t="shared" si="15"/>
        <v>1.8801185430674661E-2</v>
      </c>
      <c r="H245" s="3">
        <f>1-E245/MAX(E$2:E245)</f>
        <v>8.5654635932048251E-2</v>
      </c>
      <c r="I245" s="21">
        <f t="shared" si="16"/>
        <v>17.700000000000045</v>
      </c>
      <c r="J245" s="21">
        <f ca="1">IF(ROW()&gt;计算结果!B$18+1,ABS(E245-OFFSET(E245,-计算结果!B$18,0,1,1))/SUM(OFFSET(I245,0,0,-计算结果!B$18,1)),ABS(E245-OFFSET(E245,-ROW()+2,0,1,1))/SUM(OFFSET(I245,0,0,-ROW()+2,1)))</f>
        <v>0.62144656351205485</v>
      </c>
      <c r="K245" s="21">
        <f ca="1">(计算结果!B$19+计算结果!B$20*'000300'!J245)^计算结果!B$21</f>
        <v>1.9593019071608493</v>
      </c>
      <c r="L245" s="21">
        <f t="shared" ca="1" si="17"/>
        <v>972.30738173606937</v>
      </c>
      <c r="M245" s="31" t="str">
        <f ca="1">IF(ROW()&gt;计算结果!B$22+1,IF(L245&gt;OFFSET(L245,-计算结果!B$22,0,1,1),"买",IF(L245&lt;OFFSET(L245,-计算结果!B$22,0,1,1),"卖",M244)),IF(L245&gt;OFFSET(L245,-ROW()+1,0,1,1),"买",IF(L245&lt;OFFSET(L245,-ROW()+1,0,1,1),"卖",M244)))</f>
        <v>买</v>
      </c>
      <c r="N245" s="4" t="str">
        <f t="shared" ca="1" si="18"/>
        <v/>
      </c>
      <c r="O245" s="3">
        <f ca="1">IF(M244="买",E245/E244-1,0)-IF(N245=1,计算结果!B$17,0)</f>
        <v>1.8801185430674661E-2</v>
      </c>
      <c r="P245" s="2">
        <f t="shared" ca="1" si="19"/>
        <v>0.97306616410274871</v>
      </c>
      <c r="Q245" s="3">
        <f ca="1">1-P245/MAX(P$2:P245)</f>
        <v>3.6511953515615869E-2</v>
      </c>
    </row>
    <row r="246" spans="1:17" x14ac:dyDescent="0.15">
      <c r="A246" s="1">
        <v>38723</v>
      </c>
      <c r="B246">
        <v>961.91</v>
      </c>
      <c r="C246">
        <v>975.63</v>
      </c>
      <c r="D246" s="21">
        <v>956.04</v>
      </c>
      <c r="E246" s="21">
        <v>970.03</v>
      </c>
      <c r="F246" s="42">
        <v>161.70989567999999</v>
      </c>
      <c r="G246" s="3">
        <f t="shared" si="15"/>
        <v>1.136446571371974E-2</v>
      </c>
      <c r="H246" s="3">
        <f>1-E246/MAX(E$2:E246)</f>
        <v>7.5263589391599495E-2</v>
      </c>
      <c r="I246" s="21">
        <f t="shared" si="16"/>
        <v>10.899999999999977</v>
      </c>
      <c r="J246" s="21">
        <f ca="1">IF(ROW()&gt;计算结果!B$18+1,ABS(E246-OFFSET(E246,-计算结果!B$18,0,1,1))/SUM(OFFSET(I246,0,0,-计算结果!B$18,1)),ABS(E246-OFFSET(E246,-ROW()+2,0,1,1))/SUM(OFFSET(I246,0,0,-ROW()+2,1)))</f>
        <v>0.74247974247974391</v>
      </c>
      <c r="K246" s="21">
        <f ca="1">(计算结果!B$19+计算结果!B$20*'000300'!J246)^计算结果!B$21</f>
        <v>2.0682317682317697</v>
      </c>
      <c r="L246" s="21">
        <f t="shared" ca="1" si="17"/>
        <v>967.59722848113984</v>
      </c>
      <c r="M246" s="31" t="str">
        <f ca="1">IF(ROW()&gt;计算结果!B$22+1,IF(L246&gt;OFFSET(L246,-计算结果!B$22,0,1,1),"买",IF(L246&lt;OFFSET(L246,-计算结果!B$22,0,1,1),"卖",M245)),IF(L246&gt;OFFSET(L246,-ROW()+1,0,1,1),"买",IF(L246&lt;OFFSET(L246,-ROW()+1,0,1,1),"卖",M245)))</f>
        <v>买</v>
      </c>
      <c r="N246" s="4" t="str">
        <f t="shared" ca="1" si="18"/>
        <v/>
      </c>
      <c r="O246" s="3">
        <f ca="1">IF(M245="买",E246/E245-1,0)-IF(N246=1,计算结果!B$17,0)</f>
        <v>1.136446571371974E-2</v>
      </c>
      <c r="P246" s="2">
        <f t="shared" ca="1" si="19"/>
        <v>0.9841245411618752</v>
      </c>
      <c r="Q246" s="3">
        <f ca="1">1-P246/MAX(P$2:P246)</f>
        <v>2.5562426645765246E-2</v>
      </c>
    </row>
    <row r="247" spans="1:17" x14ac:dyDescent="0.15">
      <c r="A247" s="1">
        <v>38726</v>
      </c>
      <c r="B247">
        <v>971.09</v>
      </c>
      <c r="C247">
        <v>976.27</v>
      </c>
      <c r="D247" s="21">
        <v>966.05</v>
      </c>
      <c r="E247" s="21">
        <v>975.25</v>
      </c>
      <c r="F247" s="42">
        <v>126.26400255999999</v>
      </c>
      <c r="G247" s="3">
        <f t="shared" si="15"/>
        <v>5.381276867725715E-3</v>
      </c>
      <c r="H247" s="3">
        <f>1-E247/MAX(E$2:E247)</f>
        <v>7.0287326736448774E-2</v>
      </c>
      <c r="I247" s="21">
        <f t="shared" si="16"/>
        <v>5.2200000000000273</v>
      </c>
      <c r="J247" s="21">
        <f ca="1">IF(ROW()&gt;计算结果!B$18+1,ABS(E247-OFFSET(E247,-计算结果!B$18,0,1,1))/SUM(OFFSET(I247,0,0,-计算结果!B$18,1)),ABS(E247-OFFSET(E247,-ROW()+2,0,1,1))/SUM(OFFSET(I247,0,0,-ROW()+2,1)))</f>
        <v>0.74136008918617768</v>
      </c>
      <c r="K247" s="21">
        <f ca="1">(计算结果!B$19+计算结果!B$20*'000300'!J247)^计算结果!B$21</f>
        <v>2.0672240802675601</v>
      </c>
      <c r="L247" s="21">
        <f t="shared" ca="1" si="17"/>
        <v>983.41722204571329</v>
      </c>
      <c r="M247" s="31" t="str">
        <f ca="1">IF(ROW()&gt;计算结果!B$22+1,IF(L247&gt;OFFSET(L247,-计算结果!B$22,0,1,1),"买",IF(L247&lt;OFFSET(L247,-计算结果!B$22,0,1,1),"卖",M246)),IF(L247&gt;OFFSET(L247,-ROW()+1,0,1,1),"买",IF(L247&lt;OFFSET(L247,-ROW()+1,0,1,1),"卖",M246)))</f>
        <v>买</v>
      </c>
      <c r="N247" s="4" t="str">
        <f t="shared" ca="1" si="18"/>
        <v/>
      </c>
      <c r="O247" s="3">
        <f ca="1">IF(M246="买",E247/E246-1,0)-IF(N247=1,计算结果!B$17,0)</f>
        <v>5.381276867725715E-3</v>
      </c>
      <c r="P247" s="2">
        <f t="shared" ca="1" si="19"/>
        <v>0.98942038779019081</v>
      </c>
      <c r="Q247" s="3">
        <f ca="1">1-P247/MAX(P$2:P247)</f>
        <v>2.0318708273231234E-2</v>
      </c>
    </row>
    <row r="248" spans="1:17" x14ac:dyDescent="0.15">
      <c r="A248" s="1">
        <v>38727</v>
      </c>
      <c r="B248">
        <v>975.28</v>
      </c>
      <c r="C248">
        <v>978.28</v>
      </c>
      <c r="D248" s="21">
        <v>964.43</v>
      </c>
      <c r="E248" s="21">
        <v>978.15</v>
      </c>
      <c r="F248" s="42">
        <v>123.4402304</v>
      </c>
      <c r="G248" s="3">
        <f t="shared" si="15"/>
        <v>2.9735965137143161E-3</v>
      </c>
      <c r="H248" s="3">
        <f>1-E248/MAX(E$2:E248)</f>
        <v>6.7522736372476189E-2</v>
      </c>
      <c r="I248" s="21">
        <f t="shared" si="16"/>
        <v>2.8999999999999773</v>
      </c>
      <c r="J248" s="21">
        <f ca="1">IF(ROW()&gt;计算结果!B$18+1,ABS(E248-OFFSET(E248,-计算结果!B$18,0,1,1))/SUM(OFFSET(I248,0,0,-计算结果!B$18,1)),ABS(E248-OFFSET(E248,-ROW()+2,0,1,1))/SUM(OFFSET(I248,0,0,-ROW()+2,1)))</f>
        <v>0.72852796630002492</v>
      </c>
      <c r="K248" s="21">
        <f ca="1">(计算结果!B$19+计算结果!B$20*'000300'!J248)^计算结果!B$21</f>
        <v>2.0556751696700224</v>
      </c>
      <c r="L248" s="21">
        <f t="shared" ca="1" si="17"/>
        <v>972.58952447320189</v>
      </c>
      <c r="M248" s="31" t="str">
        <f ca="1">IF(ROW()&gt;计算结果!B$22+1,IF(L248&gt;OFFSET(L248,-计算结果!B$22,0,1,1),"买",IF(L248&lt;OFFSET(L248,-计算结果!B$22,0,1,1),"卖",M247)),IF(L248&gt;OFFSET(L248,-ROW()+1,0,1,1),"买",IF(L248&lt;OFFSET(L248,-ROW()+1,0,1,1),"卖",M247)))</f>
        <v>买</v>
      </c>
      <c r="N248" s="4" t="str">
        <f t="shared" ca="1" si="18"/>
        <v/>
      </c>
      <c r="O248" s="3">
        <f ca="1">IF(M247="买",E248/E247-1,0)-IF(N248=1,计算结果!B$17,0)</f>
        <v>2.9735965137143161E-3</v>
      </c>
      <c r="P248" s="2">
        <f t="shared" ca="1" si="19"/>
        <v>0.99236252480592158</v>
      </c>
      <c r="Q248" s="3">
        <f ca="1">1-P248/MAX(P$2:P248)</f>
        <v>1.7405531399601437E-2</v>
      </c>
    </row>
    <row r="249" spans="1:17" x14ac:dyDescent="0.15">
      <c r="A249" s="1">
        <v>38728</v>
      </c>
      <c r="B249">
        <v>977.64</v>
      </c>
      <c r="C249">
        <v>983.39</v>
      </c>
      <c r="D249" s="21">
        <v>963.39</v>
      </c>
      <c r="E249" s="21">
        <v>973.48</v>
      </c>
      <c r="F249" s="42">
        <v>134.88347135999999</v>
      </c>
      <c r="G249" s="3">
        <f t="shared" si="15"/>
        <v>-4.7743188672493275E-3</v>
      </c>
      <c r="H249" s="3">
        <f>1-E249/MAX(E$2:E249)</f>
        <v>7.1974680165494132E-2</v>
      </c>
      <c r="I249" s="21">
        <f t="shared" si="16"/>
        <v>4.6699999999999591</v>
      </c>
      <c r="J249" s="21">
        <f ca="1">IF(ROW()&gt;计算结果!B$18+1,ABS(E249-OFFSET(E249,-计算结果!B$18,0,1,1))/SUM(OFFSET(I249,0,0,-计算结果!B$18,1)),ABS(E249-OFFSET(E249,-ROW()+2,0,1,1))/SUM(OFFSET(I249,0,0,-ROW()+2,1)))</f>
        <v>0.61095169775227365</v>
      </c>
      <c r="K249" s="21">
        <f ca="1">(计算结果!B$19+计算结果!B$20*'000300'!J249)^计算结果!B$21</f>
        <v>1.9498565279770461</v>
      </c>
      <c r="L249" s="21">
        <f t="shared" ca="1" si="17"/>
        <v>974.325823992133</v>
      </c>
      <c r="M249" s="31" t="str">
        <f ca="1">IF(ROW()&gt;计算结果!B$22+1,IF(L249&gt;OFFSET(L249,-计算结果!B$22,0,1,1),"买",IF(L249&lt;OFFSET(L249,-计算结果!B$22,0,1,1),"卖",M248)),IF(L249&gt;OFFSET(L249,-ROW()+1,0,1,1),"买",IF(L249&lt;OFFSET(L249,-ROW()+1,0,1,1),"卖",M248)))</f>
        <v>买</v>
      </c>
      <c r="N249" s="4" t="str">
        <f t="shared" ca="1" si="18"/>
        <v/>
      </c>
      <c r="O249" s="3">
        <f ca="1">IF(M248="买",E249/E248-1,0)-IF(N249=1,计算结果!B$17,0)</f>
        <v>-4.7743188672493275E-3</v>
      </c>
      <c r="P249" s="2">
        <f t="shared" ca="1" si="19"/>
        <v>0.98762466968058948</v>
      </c>
      <c r="Q249" s="3">
        <f ca="1">1-P249/MAX(P$2:P249)</f>
        <v>2.2096750709895141E-2</v>
      </c>
    </row>
    <row r="250" spans="1:17" x14ac:dyDescent="0.15">
      <c r="A250" s="1">
        <v>38729</v>
      </c>
      <c r="B250">
        <v>972.39</v>
      </c>
      <c r="C250">
        <v>984.08</v>
      </c>
      <c r="D250" s="21">
        <v>968.54</v>
      </c>
      <c r="E250" s="21">
        <v>983.72</v>
      </c>
      <c r="F250" s="42">
        <v>110.28175872</v>
      </c>
      <c r="G250" s="3">
        <f t="shared" si="15"/>
        <v>1.0518962896002071E-2</v>
      </c>
      <c r="H250" s="3">
        <f>1-E250/MAX(E$2:E250)</f>
        <v>6.2212816259604509E-2</v>
      </c>
      <c r="I250" s="21">
        <f t="shared" si="16"/>
        <v>10.240000000000009</v>
      </c>
      <c r="J250" s="21">
        <f ca="1">IF(ROW()&gt;计算结果!B$18+1,ABS(E250-OFFSET(E250,-计算结果!B$18,0,1,1))/SUM(OFFSET(I250,0,0,-计算结果!B$18,1)),ABS(E250-OFFSET(E250,-ROW()+2,0,1,1))/SUM(OFFSET(I250,0,0,-ROW()+2,1)))</f>
        <v>0.70834250495267626</v>
      </c>
      <c r="K250" s="21">
        <f ca="1">(计算结果!B$19+计算结果!B$20*'000300'!J250)^计算结果!B$21</f>
        <v>2.0375082544574088</v>
      </c>
      <c r="L250" s="21">
        <f t="shared" ca="1" si="17"/>
        <v>993.46653515198796</v>
      </c>
      <c r="M250" s="31" t="str">
        <f ca="1">IF(ROW()&gt;计算结果!B$22+1,IF(L250&gt;OFFSET(L250,-计算结果!B$22,0,1,1),"买",IF(L250&lt;OFFSET(L250,-计算结果!B$22,0,1,1),"卖",M249)),IF(L250&gt;OFFSET(L250,-ROW()+1,0,1,1),"买",IF(L250&lt;OFFSET(L250,-ROW()+1,0,1,1),"卖",M249)))</f>
        <v>买</v>
      </c>
      <c r="N250" s="4" t="str">
        <f t="shared" ca="1" si="18"/>
        <v/>
      </c>
      <c r="O250" s="3">
        <f ca="1">IF(M249="买",E250/E249-1,0)-IF(N250=1,计算结果!B$17,0)</f>
        <v>1.0518962896002071E-2</v>
      </c>
      <c r="P250" s="2">
        <f t="shared" ca="1" si="19"/>
        <v>0.99801345693613586</v>
      </c>
      <c r="Q250" s="3">
        <f ca="1">1-P250/MAX(P$2:P250)</f>
        <v>1.1810222714732754E-2</v>
      </c>
    </row>
    <row r="251" spans="1:17" x14ac:dyDescent="0.15">
      <c r="A251" s="1">
        <v>38730</v>
      </c>
      <c r="B251">
        <v>985.04</v>
      </c>
      <c r="C251">
        <v>988.11</v>
      </c>
      <c r="D251" s="21">
        <v>973.68</v>
      </c>
      <c r="E251" s="21">
        <v>978.81</v>
      </c>
      <c r="F251" s="42">
        <v>112.15633407999999</v>
      </c>
      <c r="G251" s="3">
        <f t="shared" si="15"/>
        <v>-4.9912576749482351E-3</v>
      </c>
      <c r="H251" s="3">
        <f>1-E251/MAX(E$2:E251)</f>
        <v>6.6893553737916944E-2</v>
      </c>
      <c r="I251" s="21">
        <f t="shared" si="16"/>
        <v>4.9100000000000819</v>
      </c>
      <c r="J251" s="21">
        <f ca="1">IF(ROW()&gt;计算结果!B$18+1,ABS(E251-OFFSET(E251,-计算结果!B$18,0,1,1))/SUM(OFFSET(I251,0,0,-计算结果!B$18,1)),ABS(E251-OFFSET(E251,-ROW()+2,0,1,1))/SUM(OFFSET(I251,0,0,-ROW()+2,1)))</f>
        <v>0.61447829317482261</v>
      </c>
      <c r="K251" s="21">
        <f ca="1">(计算结果!B$19+计算结果!B$20*'000300'!J251)^计算结果!B$21</f>
        <v>1.9530304638573401</v>
      </c>
      <c r="L251" s="21">
        <f t="shared" ca="1" si="17"/>
        <v>964.8418755055593</v>
      </c>
      <c r="M251" s="31" t="str">
        <f ca="1">IF(ROW()&gt;计算结果!B$22+1,IF(L251&gt;OFFSET(L251,-计算结果!B$22,0,1,1),"买",IF(L251&lt;OFFSET(L251,-计算结果!B$22,0,1,1),"卖",M250)),IF(L251&gt;OFFSET(L251,-ROW()+1,0,1,1),"买",IF(L251&lt;OFFSET(L251,-ROW()+1,0,1,1),"卖",M250)))</f>
        <v>买</v>
      </c>
      <c r="N251" s="4" t="str">
        <f t="shared" ca="1" si="18"/>
        <v/>
      </c>
      <c r="O251" s="3">
        <f ca="1">IF(M250="买",E251/E250-1,0)-IF(N251=1,计算结果!B$17,0)</f>
        <v>-4.9912576749482351E-3</v>
      </c>
      <c r="P251" s="2">
        <f t="shared" ca="1" si="19"/>
        <v>0.9930321146095018</v>
      </c>
      <c r="Q251" s="3">
        <f ca="1">1-P251/MAX(P$2:P251)</f>
        <v>1.674253252491309E-2</v>
      </c>
    </row>
    <row r="252" spans="1:17" x14ac:dyDescent="0.15">
      <c r="A252" s="1">
        <v>38733</v>
      </c>
      <c r="B252">
        <v>977.89</v>
      </c>
      <c r="C252">
        <v>977.89</v>
      </c>
      <c r="D252" s="21">
        <v>960.88</v>
      </c>
      <c r="E252" s="21">
        <v>961.44</v>
      </c>
      <c r="F252" s="42">
        <v>98.961520640000003</v>
      </c>
      <c r="G252" s="3">
        <f t="shared" si="15"/>
        <v>-1.7746038557023169E-2</v>
      </c>
      <c r="H252" s="3">
        <f>1-E252/MAX(E$2:E252)</f>
        <v>8.3452496711090784E-2</v>
      </c>
      <c r="I252" s="21">
        <f t="shared" si="16"/>
        <v>17.369999999999891</v>
      </c>
      <c r="J252" s="21">
        <f ca="1">IF(ROW()&gt;计算结果!B$18+1,ABS(E252-OFFSET(E252,-计算结果!B$18,0,1,1))/SUM(OFFSET(I252,0,0,-计算结果!B$18,1)),ABS(E252-OFFSET(E252,-ROW()+2,0,1,1))/SUM(OFFSET(I252,0,0,-ROW()+2,1)))</f>
        <v>0.29272419627749718</v>
      </c>
      <c r="K252" s="21">
        <f ca="1">(计算结果!B$19+计算结果!B$20*'000300'!J252)^计算结果!B$21</f>
        <v>1.6634517766497474</v>
      </c>
      <c r="L252" s="21">
        <f t="shared" ca="1" si="17"/>
        <v>959.18301965189562</v>
      </c>
      <c r="M252" s="31" t="str">
        <f ca="1">IF(ROW()&gt;计算结果!B$22+1,IF(L252&gt;OFFSET(L252,-计算结果!B$22,0,1,1),"买",IF(L252&lt;OFFSET(L252,-计算结果!B$22,0,1,1),"卖",M251)),IF(L252&gt;OFFSET(L252,-ROW()+1,0,1,1),"买",IF(L252&lt;OFFSET(L252,-ROW()+1,0,1,1),"卖",M251)))</f>
        <v>买</v>
      </c>
      <c r="N252" s="4" t="str">
        <f t="shared" ca="1" si="18"/>
        <v/>
      </c>
      <c r="O252" s="3">
        <f ca="1">IF(M251="买",E252/E251-1,0)-IF(N252=1,计算结果!B$17,0)</f>
        <v>-1.7746038557023169E-2</v>
      </c>
      <c r="P252" s="2">
        <f t="shared" ca="1" si="19"/>
        <v>0.97540972841527929</v>
      </c>
      <c r="Q252" s="3">
        <f ca="1">1-P252/MAX(P$2:P252)</f>
        <v>3.4191457454207042E-2</v>
      </c>
    </row>
    <row r="253" spans="1:17" x14ac:dyDescent="0.15">
      <c r="A253" s="1">
        <v>38734</v>
      </c>
      <c r="B253">
        <v>959.4</v>
      </c>
      <c r="C253">
        <v>965.98</v>
      </c>
      <c r="D253" s="21">
        <v>952.23</v>
      </c>
      <c r="E253" s="21">
        <v>964.29</v>
      </c>
      <c r="F253" s="42">
        <v>80.761190400000004</v>
      </c>
      <c r="G253" s="3">
        <f t="shared" si="15"/>
        <v>2.9643035446829114E-3</v>
      </c>
      <c r="H253" s="3">
        <f>1-E253/MAX(E$2:E253)</f>
        <v>8.0735571698221209E-2</v>
      </c>
      <c r="I253" s="21">
        <f t="shared" si="16"/>
        <v>2.8499999999999091</v>
      </c>
      <c r="J253" s="21">
        <f ca="1">IF(ROW()&gt;计算结果!B$18+1,ABS(E253-OFFSET(E253,-计算结果!B$18,0,1,1))/SUM(OFFSET(I253,0,0,-计算结果!B$18,1)),ABS(E253-OFFSET(E253,-ROW()+2,0,1,1))/SUM(OFFSET(I253,0,0,-ROW()+2,1)))</f>
        <v>0.43107451973823108</v>
      </c>
      <c r="K253" s="21">
        <f ca="1">(计算结果!B$19+计算结果!B$20*'000300'!J253)^计算结果!B$21</f>
        <v>1.7879670677644079</v>
      </c>
      <c r="L253" s="21">
        <f t="shared" ca="1" si="17"/>
        <v>968.31413233002615</v>
      </c>
      <c r="M253" s="31" t="str">
        <f ca="1">IF(ROW()&gt;计算结果!B$22+1,IF(L253&gt;OFFSET(L253,-计算结果!B$22,0,1,1),"买",IF(L253&lt;OFFSET(L253,-计算结果!B$22,0,1,1),"卖",M252)),IF(L253&gt;OFFSET(L253,-ROW()+1,0,1,1),"买",IF(L253&lt;OFFSET(L253,-ROW()+1,0,1,1),"卖",M252)))</f>
        <v>买</v>
      </c>
      <c r="N253" s="4" t="str">
        <f t="shared" ca="1" si="18"/>
        <v/>
      </c>
      <c r="O253" s="3">
        <f ca="1">IF(M252="买",E253/E252-1,0)-IF(N253=1,计算结果!B$17,0)</f>
        <v>2.9643035446829114E-3</v>
      </c>
      <c r="P253" s="2">
        <f t="shared" ca="1" si="19"/>
        <v>0.97830113893073889</v>
      </c>
      <c r="Q253" s="3">
        <f ca="1">1-P253/MAX(P$2:P253)</f>
        <v>3.1328507768053515E-2</v>
      </c>
    </row>
    <row r="254" spans="1:17" x14ac:dyDescent="0.15">
      <c r="A254" s="1">
        <v>38735</v>
      </c>
      <c r="B254">
        <v>964.16</v>
      </c>
      <c r="C254">
        <v>984.67</v>
      </c>
      <c r="D254" s="21">
        <v>963.08</v>
      </c>
      <c r="E254" s="21">
        <v>983.62</v>
      </c>
      <c r="F254" s="42">
        <v>103.89841920000001</v>
      </c>
      <c r="G254" s="3">
        <f t="shared" si="15"/>
        <v>2.0045836833317843E-2</v>
      </c>
      <c r="H254" s="3">
        <f>1-E254/MAX(E$2:E254)</f>
        <v>6.2308146961810529E-2</v>
      </c>
      <c r="I254" s="21">
        <f t="shared" si="16"/>
        <v>19.330000000000041</v>
      </c>
      <c r="J254" s="21">
        <f ca="1">IF(ROW()&gt;计算结果!B$18+1,ABS(E254-OFFSET(E254,-计算结果!B$18,0,1,1))/SUM(OFFSET(I254,0,0,-计算结果!B$18,1)),ABS(E254-OFFSET(E254,-ROW()+2,0,1,1))/SUM(OFFSET(I254,0,0,-ROW()+2,1)))</f>
        <v>0.43906754084712341</v>
      </c>
      <c r="K254" s="21">
        <f ca="1">(计算结果!B$19+计算结果!B$20*'000300'!J254)^计算结果!B$21</f>
        <v>1.7951607867624109</v>
      </c>
      <c r="L254" s="21">
        <f t="shared" ca="1" si="17"/>
        <v>995.79062577853779</v>
      </c>
      <c r="M254" s="31" t="str">
        <f ca="1">IF(ROW()&gt;计算结果!B$22+1,IF(L254&gt;OFFSET(L254,-计算结果!B$22,0,1,1),"买",IF(L254&lt;OFFSET(L254,-计算结果!B$22,0,1,1),"卖",M253)),IF(L254&gt;OFFSET(L254,-ROW()+1,0,1,1),"买",IF(L254&lt;OFFSET(L254,-ROW()+1,0,1,1),"卖",M253)))</f>
        <v>买</v>
      </c>
      <c r="N254" s="4" t="str">
        <f t="shared" ca="1" si="18"/>
        <v/>
      </c>
      <c r="O254" s="3">
        <f ca="1">IF(M253="买",E254/E253-1,0)-IF(N254=1,计算结果!B$17,0)</f>
        <v>2.0045836833317843E-2</v>
      </c>
      <c r="P254" s="2">
        <f t="shared" ca="1" si="19"/>
        <v>0.99791200393559354</v>
      </c>
      <c r="Q254" s="3">
        <f ca="1">1-P254/MAX(P$2:P254)</f>
        <v>1.1910677089685295E-2</v>
      </c>
    </row>
    <row r="255" spans="1:17" x14ac:dyDescent="0.15">
      <c r="A255" s="1">
        <v>38736</v>
      </c>
      <c r="B255">
        <v>985.23</v>
      </c>
      <c r="C255">
        <v>992.27</v>
      </c>
      <c r="D255" s="21">
        <v>978.28</v>
      </c>
      <c r="E255" s="21">
        <v>991.22</v>
      </c>
      <c r="F255" s="42">
        <v>127.14862592</v>
      </c>
      <c r="G255" s="3">
        <f t="shared" si="15"/>
        <v>7.7265610703320942E-3</v>
      </c>
      <c r="H255" s="3">
        <f>1-E255/MAX(E$2:E255)</f>
        <v>5.5063013594158106E-2</v>
      </c>
      <c r="I255" s="21">
        <f t="shared" si="16"/>
        <v>7.6000000000000227</v>
      </c>
      <c r="J255" s="21">
        <f ca="1">IF(ROW()&gt;计算结果!B$18+1,ABS(E255-OFFSET(E255,-计算结果!B$18,0,1,1))/SUM(OFFSET(I255,0,0,-计算结果!B$18,1)),ABS(E255-OFFSET(E255,-ROW()+2,0,1,1))/SUM(OFFSET(I255,0,0,-ROW()+2,1)))</f>
        <v>0.37318292824747146</v>
      </c>
      <c r="K255" s="21">
        <f ca="1">(计算结果!B$19+计算结果!B$20*'000300'!J255)^计算结果!B$21</f>
        <v>1.7358646354227243</v>
      </c>
      <c r="L255" s="21">
        <f t="shared" ca="1" si="17"/>
        <v>987.85663812782252</v>
      </c>
      <c r="M255" s="31" t="str">
        <f ca="1">IF(ROW()&gt;计算结果!B$22+1,IF(L255&gt;OFFSET(L255,-计算结果!B$22,0,1,1),"买",IF(L255&lt;OFFSET(L255,-计算结果!B$22,0,1,1),"卖",M254)),IF(L255&gt;OFFSET(L255,-ROW()+1,0,1,1),"买",IF(L255&lt;OFFSET(L255,-ROW()+1,0,1,1),"卖",M254)))</f>
        <v>买</v>
      </c>
      <c r="N255" s="4" t="str">
        <f t="shared" ca="1" si="18"/>
        <v/>
      </c>
      <c r="O255" s="3">
        <f ca="1">IF(M254="买",E255/E254-1,0)-IF(N255=1,计算结果!B$17,0)</f>
        <v>7.7265610703320942E-3</v>
      </c>
      <c r="P255" s="2">
        <f t="shared" ca="1" si="19"/>
        <v>1.0056224319768194</v>
      </c>
      <c r="Q255" s="3">
        <f ca="1">1-P255/MAX(P$2:P255)</f>
        <v>4.2761445932756326E-3</v>
      </c>
    </row>
    <row r="256" spans="1:17" x14ac:dyDescent="0.15">
      <c r="A256" s="1">
        <v>38737</v>
      </c>
      <c r="B256">
        <v>991.57</v>
      </c>
      <c r="C256">
        <v>994.5</v>
      </c>
      <c r="D256" s="21">
        <v>987.06</v>
      </c>
      <c r="E256" s="21">
        <v>993.34</v>
      </c>
      <c r="F256" s="42">
        <v>129.29890304</v>
      </c>
      <c r="G256" s="3">
        <f t="shared" si="15"/>
        <v>2.1387784750106498E-3</v>
      </c>
      <c r="H256" s="3">
        <f>1-E256/MAX(E$2:E256)</f>
        <v>5.30420027073919E-2</v>
      </c>
      <c r="I256" s="21">
        <f t="shared" si="16"/>
        <v>2.1200000000000045</v>
      </c>
      <c r="J256" s="21">
        <f ca="1">IF(ROW()&gt;计算结果!B$18+1,ABS(E256-OFFSET(E256,-计算结果!B$18,0,1,1))/SUM(OFFSET(I256,0,0,-计算结果!B$18,1)),ABS(E256-OFFSET(E256,-ROW()+2,0,1,1))/SUM(OFFSET(I256,0,0,-ROW()+2,1)))</f>
        <v>0.30190389845874993</v>
      </c>
      <c r="K256" s="21">
        <f ca="1">(计算结果!B$19+计算结果!B$20*'000300'!J256)^计算结果!B$21</f>
        <v>1.6717135086128749</v>
      </c>
      <c r="L256" s="21">
        <f t="shared" ca="1" si="17"/>
        <v>997.02324824215441</v>
      </c>
      <c r="M256" s="31" t="str">
        <f ca="1">IF(ROW()&gt;计算结果!B$22+1,IF(L256&gt;OFFSET(L256,-计算结果!B$22,0,1,1),"买",IF(L256&lt;OFFSET(L256,-计算结果!B$22,0,1,1),"卖",M255)),IF(L256&gt;OFFSET(L256,-ROW()+1,0,1,1),"买",IF(L256&lt;OFFSET(L256,-ROW()+1,0,1,1),"卖",M255)))</f>
        <v>买</v>
      </c>
      <c r="N256" s="4" t="str">
        <f t="shared" ca="1" si="18"/>
        <v/>
      </c>
      <c r="O256" s="3">
        <f ca="1">IF(M255="买",E256/E255-1,0)-IF(N256=1,计算结果!B$17,0)</f>
        <v>2.1387784750106498E-3</v>
      </c>
      <c r="P256" s="2">
        <f t="shared" ca="1" si="19"/>
        <v>1.0077732355883193</v>
      </c>
      <c r="Q256" s="3">
        <f ca="1">1-P256/MAX(P$2:P256)</f>
        <v>2.1465118442771658E-3</v>
      </c>
    </row>
    <row r="257" spans="1:17" x14ac:dyDescent="0.15">
      <c r="A257" s="1">
        <v>38740</v>
      </c>
      <c r="B257">
        <v>993.74</v>
      </c>
      <c r="C257">
        <v>997.33</v>
      </c>
      <c r="D257" s="21">
        <v>989.34</v>
      </c>
      <c r="E257" s="21">
        <v>996.16</v>
      </c>
      <c r="F257" s="42">
        <v>114.59294208</v>
      </c>
      <c r="G257" s="3">
        <f t="shared" si="15"/>
        <v>2.8389071214287576E-3</v>
      </c>
      <c r="H257" s="3">
        <f>1-E257/MAX(E$2:E257)</f>
        <v>5.0353676905184108E-2</v>
      </c>
      <c r="I257" s="21">
        <f t="shared" si="16"/>
        <v>2.8199999999999363</v>
      </c>
      <c r="J257" s="21">
        <f ca="1">IF(ROW()&gt;计算结果!B$18+1,ABS(E257-OFFSET(E257,-计算结果!B$18,0,1,1))/SUM(OFFSET(I257,0,0,-计算结果!B$18,1)),ABS(E257-OFFSET(E257,-ROW()+2,0,1,1))/SUM(OFFSET(I257,0,0,-ROW()+2,1)))</f>
        <v>0.27950808715412401</v>
      </c>
      <c r="K257" s="21">
        <f ca="1">(计算结果!B$19+计算结果!B$20*'000300'!J257)^计算结果!B$21</f>
        <v>1.6515572784387116</v>
      </c>
      <c r="L257" s="21">
        <f t="shared" ca="1" si="17"/>
        <v>995.59754432472494</v>
      </c>
      <c r="M257" s="31" t="str">
        <f ca="1">IF(ROW()&gt;计算结果!B$22+1,IF(L257&gt;OFFSET(L257,-计算结果!B$22,0,1,1),"买",IF(L257&lt;OFFSET(L257,-计算结果!B$22,0,1,1),"卖",M256)),IF(L257&gt;OFFSET(L257,-ROW()+1,0,1,1),"买",IF(L257&lt;OFFSET(L257,-ROW()+1,0,1,1),"卖",M256)))</f>
        <v>买</v>
      </c>
      <c r="N257" s="4" t="str">
        <f t="shared" ca="1" si="18"/>
        <v/>
      </c>
      <c r="O257" s="3">
        <f ca="1">IF(M256="买",E257/E256-1,0)-IF(N257=1,计算结果!B$17,0)</f>
        <v>2.8389071214287576E-3</v>
      </c>
      <c r="P257" s="2">
        <f t="shared" ca="1" si="19"/>
        <v>1.0106342102036163</v>
      </c>
      <c r="Q257" s="3">
        <f ca="1">1-P257/MAX(P$2:P257)</f>
        <v>0</v>
      </c>
    </row>
    <row r="258" spans="1:17" x14ac:dyDescent="0.15">
      <c r="A258" s="1">
        <v>38741</v>
      </c>
      <c r="B258">
        <v>997.79</v>
      </c>
      <c r="C258">
        <v>1006.15</v>
      </c>
      <c r="D258" s="21">
        <v>993.39</v>
      </c>
      <c r="E258" s="21">
        <v>999.09</v>
      </c>
      <c r="F258" s="42">
        <v>139.14240000000001</v>
      </c>
      <c r="G258" s="3">
        <f t="shared" si="15"/>
        <v>2.94129457115333E-3</v>
      </c>
      <c r="H258" s="3">
        <f>1-E258/MAX(E$2:E258)</f>
        <v>4.7560487330549628E-2</v>
      </c>
      <c r="I258" s="21">
        <f t="shared" si="16"/>
        <v>2.9300000000000637</v>
      </c>
      <c r="J258" s="21">
        <f ca="1">IF(ROW()&gt;计算结果!B$18+1,ABS(E258-OFFSET(E258,-计算结果!B$18,0,1,1))/SUM(OFFSET(I258,0,0,-计算结果!B$18,1)),ABS(E258-OFFSET(E258,-ROW()+2,0,1,1))/SUM(OFFSET(I258,0,0,-ROW()+2,1)))</f>
        <v>0.27979690005344837</v>
      </c>
      <c r="K258" s="21">
        <f ca="1">(计算结果!B$19+计算结果!B$20*'000300'!J258)^计算结果!B$21</f>
        <v>1.6518172100481034</v>
      </c>
      <c r="L258" s="21">
        <f t="shared" ca="1" si="17"/>
        <v>1001.3664427144745</v>
      </c>
      <c r="M258" s="31" t="str">
        <f ca="1">IF(ROW()&gt;计算结果!B$22+1,IF(L258&gt;OFFSET(L258,-计算结果!B$22,0,1,1),"买",IF(L258&lt;OFFSET(L258,-计算结果!B$22,0,1,1),"卖",M257)),IF(L258&gt;OFFSET(L258,-ROW()+1,0,1,1),"买",IF(L258&lt;OFFSET(L258,-ROW()+1,0,1,1),"卖",M257)))</f>
        <v>买</v>
      </c>
      <c r="N258" s="4" t="str">
        <f t="shared" ca="1" si="18"/>
        <v/>
      </c>
      <c r="O258" s="3">
        <f ca="1">IF(M257="买",E258/E257-1,0)-IF(N258=1,计算结果!B$17,0)</f>
        <v>2.94129457115333E-3</v>
      </c>
      <c r="P258" s="2">
        <f t="shared" ca="1" si="19"/>
        <v>1.0136067831195101</v>
      </c>
      <c r="Q258" s="3">
        <f ca="1">1-P258/MAX(P$2:P258)</f>
        <v>0</v>
      </c>
    </row>
    <row r="259" spans="1:17" x14ac:dyDescent="0.15">
      <c r="A259" s="1">
        <v>38742</v>
      </c>
      <c r="B259">
        <v>998.83</v>
      </c>
      <c r="C259">
        <v>1009.65</v>
      </c>
      <c r="D259" s="21">
        <v>989.51</v>
      </c>
      <c r="E259" s="21">
        <v>1009.6</v>
      </c>
      <c r="F259" s="42">
        <v>116.44197887999999</v>
      </c>
      <c r="G259" s="3">
        <f t="shared" ref="G259:G322" si="20">E259/E258-1</f>
        <v>1.0519572811258149E-2</v>
      </c>
      <c r="H259" s="3">
        <f>1-E259/MAX(E$2:E259)</f>
        <v>3.7541230528704062E-2</v>
      </c>
      <c r="I259" s="21">
        <f t="shared" si="16"/>
        <v>10.509999999999991</v>
      </c>
      <c r="J259" s="21">
        <f ca="1">IF(ROW()&gt;计算结果!B$18+1,ABS(E259-OFFSET(E259,-计算结果!B$18,0,1,1))/SUM(OFFSET(I259,0,0,-计算结果!B$18,1)),ABS(E259-OFFSET(E259,-ROW()+2,0,1,1))/SUM(OFFSET(I259,0,0,-ROW()+2,1)))</f>
        <v>0.44769459593455663</v>
      </c>
      <c r="K259" s="21">
        <f ca="1">(计算结果!B$19+计算结果!B$20*'000300'!J259)^计算结果!B$21</f>
        <v>1.802925136341101</v>
      </c>
      <c r="L259" s="21">
        <f t="shared" ca="1" si="17"/>
        <v>1016.2109301060528</v>
      </c>
      <c r="M259" s="31" t="str">
        <f ca="1">IF(ROW()&gt;计算结果!B$22+1,IF(L259&gt;OFFSET(L259,-计算结果!B$22,0,1,1),"买",IF(L259&lt;OFFSET(L259,-计算结果!B$22,0,1,1),"卖",M258)),IF(L259&gt;OFFSET(L259,-ROW()+1,0,1,1),"买",IF(L259&lt;OFFSET(L259,-ROW()+1,0,1,1),"卖",M258)))</f>
        <v>买</v>
      </c>
      <c r="N259" s="4" t="str">
        <f t="shared" ca="1" si="18"/>
        <v/>
      </c>
      <c r="O259" s="3">
        <f ca="1">IF(M258="买",E259/E258-1,0)-IF(N259=1,计算结果!B$17,0)</f>
        <v>1.0519572811258149E-2</v>
      </c>
      <c r="P259" s="2">
        <f t="shared" ca="1" si="19"/>
        <v>1.0242694934765211</v>
      </c>
      <c r="Q259" s="3">
        <f ca="1">1-P259/MAX(P$2:P259)</f>
        <v>0</v>
      </c>
    </row>
    <row r="260" spans="1:17" x14ac:dyDescent="0.15">
      <c r="A260" s="1">
        <v>38754</v>
      </c>
      <c r="B260">
        <v>1013.42</v>
      </c>
      <c r="C260">
        <v>1033.3499999999999</v>
      </c>
      <c r="D260" s="21">
        <v>1012.81</v>
      </c>
      <c r="E260" s="21">
        <v>1033.23</v>
      </c>
      <c r="F260" s="42">
        <v>134.66978304</v>
      </c>
      <c r="G260" s="3">
        <f t="shared" si="20"/>
        <v>2.3405309033280419E-2</v>
      </c>
      <c r="H260" s="3">
        <f>1-E260/MAX(E$2:E260)</f>
        <v>1.5014585597437513E-2</v>
      </c>
      <c r="I260" s="21">
        <f t="shared" ref="I260:I323" si="21">ABS(E260-E259)</f>
        <v>23.629999999999995</v>
      </c>
      <c r="J260" s="21">
        <f ca="1">IF(ROW()&gt;计算结果!B$18+1,ABS(E260-OFFSET(E260,-计算结果!B$18,0,1,1))/SUM(OFFSET(I260,0,0,-计算结果!B$18,1)),ABS(E260-OFFSET(E260,-ROW()+2,0,1,1))/SUM(OFFSET(I260,0,0,-ROW()+2,1)))</f>
        <v>0.52631019453598415</v>
      </c>
      <c r="K260" s="21">
        <f ca="1">(计算结果!B$19+计算结果!B$20*'000300'!J260)^计算结果!B$21</f>
        <v>1.8736791750823856</v>
      </c>
      <c r="L260" s="21">
        <f t="shared" ref="L260:L323" ca="1" si="22">K260*E260+(1-K260)*L259</f>
        <v>1048.0992069456133</v>
      </c>
      <c r="M260" s="31" t="str">
        <f ca="1">IF(ROW()&gt;计算结果!B$22+1,IF(L260&gt;OFFSET(L260,-计算结果!B$22,0,1,1),"买",IF(L260&lt;OFFSET(L260,-计算结果!B$22,0,1,1),"卖",M259)),IF(L260&gt;OFFSET(L260,-ROW()+1,0,1,1),"买",IF(L260&lt;OFFSET(L260,-ROW()+1,0,1,1),"卖",M259)))</f>
        <v>买</v>
      </c>
      <c r="N260" s="4" t="str">
        <f t="shared" ref="N260:N323" ca="1" si="23">IF(M259&lt;&gt;M260,1,"")</f>
        <v/>
      </c>
      <c r="O260" s="3">
        <f ca="1">IF(M259="买",E260/E259-1,0)-IF(N260=1,计算结果!B$17,0)</f>
        <v>2.3405309033280419E-2</v>
      </c>
      <c r="P260" s="2">
        <f t="shared" ref="P260:P323" ca="1" si="24">IFERROR(P259*(1+O260),P259)</f>
        <v>1.0482428375047006</v>
      </c>
      <c r="Q260" s="3">
        <f ca="1">1-P260/MAX(P$2:P260)</f>
        <v>0</v>
      </c>
    </row>
    <row r="261" spans="1:17" x14ac:dyDescent="0.15">
      <c r="A261" s="1">
        <v>38755</v>
      </c>
      <c r="B261">
        <v>1034.68</v>
      </c>
      <c r="C261">
        <v>1038.5</v>
      </c>
      <c r="D261" s="21">
        <v>1019.94</v>
      </c>
      <c r="E261" s="21">
        <v>1029.94</v>
      </c>
      <c r="F261" s="42">
        <v>176.69257216</v>
      </c>
      <c r="G261" s="3">
        <f t="shared" si="20"/>
        <v>-3.1841893866805249E-3</v>
      </c>
      <c r="H261" s="3">
        <f>1-E261/MAX(E$2:E261)</f>
        <v>1.8150965700013288E-2</v>
      </c>
      <c r="I261" s="21">
        <f t="shared" si="21"/>
        <v>3.2899999999999636</v>
      </c>
      <c r="J261" s="21">
        <f ca="1">IF(ROW()&gt;计算结果!B$18+1,ABS(E261-OFFSET(E261,-计算结果!B$18,0,1,1))/SUM(OFFSET(I261,0,0,-计算结果!B$18,1)),ABS(E261-OFFSET(E261,-ROW()+2,0,1,1))/SUM(OFFSET(I261,0,0,-ROW()+2,1)))</f>
        <v>0.5530557057869141</v>
      </c>
      <c r="K261" s="21">
        <f ca="1">(计算结果!B$19+计算结果!B$20*'000300'!J261)^计算结果!B$21</f>
        <v>1.8977501352082227</v>
      </c>
      <c r="L261" s="21">
        <f t="shared" ca="1" si="22"/>
        <v>1013.6375695093016</v>
      </c>
      <c r="M261" s="31" t="str">
        <f ca="1">IF(ROW()&gt;计算结果!B$22+1,IF(L261&gt;OFFSET(L261,-计算结果!B$22,0,1,1),"买",IF(L261&lt;OFFSET(L261,-计算结果!B$22,0,1,1),"卖",M260)),IF(L261&gt;OFFSET(L261,-ROW()+1,0,1,1),"买",IF(L261&lt;OFFSET(L261,-ROW()+1,0,1,1),"卖",M260)))</f>
        <v>买</v>
      </c>
      <c r="N261" s="4" t="str">
        <f t="shared" ca="1" si="23"/>
        <v/>
      </c>
      <c r="O261" s="3">
        <f ca="1">IF(M260="买",E261/E260-1,0)-IF(N261=1,计算结果!B$17,0)</f>
        <v>-3.1841893866805249E-3</v>
      </c>
      <c r="P261" s="2">
        <f t="shared" ca="1" si="24"/>
        <v>1.0449050337868542</v>
      </c>
      <c r="Q261" s="3">
        <f ca="1">1-P261/MAX(P$2:P261)</f>
        <v>3.1841893866806359E-3</v>
      </c>
    </row>
    <row r="262" spans="1:17" x14ac:dyDescent="0.15">
      <c r="A262" s="1">
        <v>38756</v>
      </c>
      <c r="B262">
        <v>1028.44</v>
      </c>
      <c r="C262">
        <v>1033.4000000000001</v>
      </c>
      <c r="D262" s="21">
        <v>1022.94</v>
      </c>
      <c r="E262" s="21">
        <v>1033.07</v>
      </c>
      <c r="F262" s="42">
        <v>136.92515327999999</v>
      </c>
      <c r="G262" s="3">
        <f t="shared" si="20"/>
        <v>3.0390119812804262E-3</v>
      </c>
      <c r="H262" s="3">
        <f>1-E262/MAX(E$2:E262)</f>
        <v>1.5167114720967101E-2</v>
      </c>
      <c r="I262" s="21">
        <f t="shared" si="21"/>
        <v>3.1299999999998818</v>
      </c>
      <c r="J262" s="21">
        <f ca="1">IF(ROW()&gt;计算结果!B$18+1,ABS(E262-OFFSET(E262,-计算结果!B$18,0,1,1))/SUM(OFFSET(I262,0,0,-计算结果!B$18,1)),ABS(E262-OFFSET(E262,-ROW()+2,0,1,1))/SUM(OFFSET(I262,0,0,-ROW()+2,1)))</f>
        <v>0.91586753612070138</v>
      </c>
      <c r="K262" s="21">
        <f ca="1">(计算结果!B$19+计算结果!B$20*'000300'!J262)^计算结果!B$21</f>
        <v>2.224280782508631</v>
      </c>
      <c r="L262" s="21">
        <f t="shared" ca="1" si="22"/>
        <v>1056.8607512071969</v>
      </c>
      <c r="M262" s="31" t="str">
        <f ca="1">IF(ROW()&gt;计算结果!B$22+1,IF(L262&gt;OFFSET(L262,-计算结果!B$22,0,1,1),"买",IF(L262&lt;OFFSET(L262,-计算结果!B$22,0,1,1),"卖",M261)),IF(L262&gt;OFFSET(L262,-ROW()+1,0,1,1),"买",IF(L262&lt;OFFSET(L262,-ROW()+1,0,1,1),"卖",M261)))</f>
        <v>买</v>
      </c>
      <c r="N262" s="4" t="str">
        <f t="shared" ca="1" si="23"/>
        <v/>
      </c>
      <c r="O262" s="3">
        <f ca="1">IF(M261="买",E262/E261-1,0)-IF(N262=1,计算结果!B$17,0)</f>
        <v>3.0390119812804262E-3</v>
      </c>
      <c r="P262" s="2">
        <f t="shared" ca="1" si="24"/>
        <v>1.0480805127038326</v>
      </c>
      <c r="Q262" s="3">
        <f ca="1">1-P262/MAX(P$2:P262)</f>
        <v>1.5485419509697618E-4</v>
      </c>
    </row>
    <row r="263" spans="1:17" x14ac:dyDescent="0.15">
      <c r="A263" s="1">
        <v>38757</v>
      </c>
      <c r="B263">
        <v>1033.19</v>
      </c>
      <c r="C263">
        <v>1033.19</v>
      </c>
      <c r="D263" s="21">
        <v>1017.05</v>
      </c>
      <c r="E263" s="21">
        <v>1019.6</v>
      </c>
      <c r="F263" s="42">
        <v>121.15066880000001</v>
      </c>
      <c r="G263" s="3">
        <f t="shared" si="20"/>
        <v>-1.3038806663633551E-2</v>
      </c>
      <c r="H263" s="3">
        <f>1-E263/MAX(E$2:E263)</f>
        <v>2.800816030810882E-2</v>
      </c>
      <c r="I263" s="21">
        <f t="shared" si="21"/>
        <v>13.469999999999914</v>
      </c>
      <c r="J263" s="21">
        <f ca="1">IF(ROW()&gt;计算结果!B$18+1,ABS(E263-OFFSET(E263,-计算结果!B$18,0,1,1))/SUM(OFFSET(I263,0,0,-计算结果!B$18,1)),ABS(E263-OFFSET(E263,-ROW()+2,0,1,1))/SUM(OFFSET(I263,0,0,-ROW()+2,1)))</f>
        <v>0.62265000562873096</v>
      </c>
      <c r="K263" s="21">
        <f ca="1">(计算结果!B$19+计算结果!B$20*'000300'!J263)^计算结果!B$21</f>
        <v>1.9603850050658578</v>
      </c>
      <c r="L263" s="21">
        <f t="shared" ca="1" si="22"/>
        <v>983.81533326311853</v>
      </c>
      <c r="M263" s="31" t="str">
        <f ca="1">IF(ROW()&gt;计算结果!B$22+1,IF(L263&gt;OFFSET(L263,-计算结果!B$22,0,1,1),"买",IF(L263&lt;OFFSET(L263,-计算结果!B$22,0,1,1),"卖",M262)),IF(L263&gt;OFFSET(L263,-ROW()+1,0,1,1),"买",IF(L263&lt;OFFSET(L263,-ROW()+1,0,1,1),"卖",M262)))</f>
        <v>买</v>
      </c>
      <c r="N263" s="4" t="str">
        <f t="shared" ca="1" si="23"/>
        <v/>
      </c>
      <c r="O263" s="3">
        <f ca="1">IF(M262="买",E263/E262-1,0)-IF(N263=1,计算结果!B$17,0)</f>
        <v>-1.3038806663633551E-2</v>
      </c>
      <c r="P263" s="2">
        <f t="shared" ca="1" si="24"/>
        <v>1.0344147935307655</v>
      </c>
      <c r="Q263" s="3">
        <f ca="1">1-P263/MAX(P$2:P263)</f>
        <v>1.3191641744819571E-2</v>
      </c>
    </row>
    <row r="264" spans="1:17" x14ac:dyDescent="0.15">
      <c r="A264" s="1">
        <v>38758</v>
      </c>
      <c r="B264">
        <v>1019.42</v>
      </c>
      <c r="C264">
        <v>1032.5999999999999</v>
      </c>
      <c r="D264" s="21">
        <v>1018.48</v>
      </c>
      <c r="E264" s="21">
        <v>1032.3399999999999</v>
      </c>
      <c r="F264" s="42">
        <v>114.11753984000001</v>
      </c>
      <c r="G264" s="3">
        <f t="shared" si="20"/>
        <v>1.2495096116123872E-2</v>
      </c>
      <c r="H264" s="3">
        <f>1-E264/MAX(E$2:E264)</f>
        <v>1.5863028847070582E-2</v>
      </c>
      <c r="I264" s="21">
        <f t="shared" si="21"/>
        <v>12.739999999999895</v>
      </c>
      <c r="J264" s="21">
        <f ca="1">IF(ROW()&gt;计算结果!B$18+1,ABS(E264-OFFSET(E264,-计算结果!B$18,0,1,1))/SUM(OFFSET(I264,0,0,-计算结果!B$18,1)),ABS(E264-OFFSET(E264,-ROW()+2,0,1,1))/SUM(OFFSET(I264,0,0,-ROW()+2,1)))</f>
        <v>0.59241245136186904</v>
      </c>
      <c r="K264" s="21">
        <f ca="1">(计算结果!B$19+计算结果!B$20*'000300'!J264)^计算结果!B$21</f>
        <v>1.9331712062256821</v>
      </c>
      <c r="L264" s="21">
        <f t="shared" ca="1" si="22"/>
        <v>1077.6218217905548</v>
      </c>
      <c r="M264" s="31" t="str">
        <f ca="1">IF(ROW()&gt;计算结果!B$22+1,IF(L264&gt;OFFSET(L264,-计算结果!B$22,0,1,1),"买",IF(L264&lt;OFFSET(L264,-计算结果!B$22,0,1,1),"卖",M263)),IF(L264&gt;OFFSET(L264,-ROW()+1,0,1,1),"买",IF(L264&lt;OFFSET(L264,-ROW()+1,0,1,1),"卖",M263)))</f>
        <v>买</v>
      </c>
      <c r="N264" s="4" t="str">
        <f t="shared" ca="1" si="23"/>
        <v/>
      </c>
      <c r="O264" s="3">
        <f ca="1">IF(M263="买",E264/E263-1,0)-IF(N264=1,计算结果!B$17,0)</f>
        <v>1.2495096116123872E-2</v>
      </c>
      <c r="P264" s="2">
        <f t="shared" ca="1" si="24"/>
        <v>1.0473399057998729</v>
      </c>
      <c r="Q264" s="3">
        <f ca="1">1-P264/MAX(P$2:P264)</f>
        <v>8.6137646022665937E-4</v>
      </c>
    </row>
    <row r="265" spans="1:17" x14ac:dyDescent="0.15">
      <c r="A265" s="1">
        <v>38761</v>
      </c>
      <c r="B265">
        <v>1034.3800000000001</v>
      </c>
      <c r="C265">
        <v>1034.6400000000001</v>
      </c>
      <c r="D265" s="21">
        <v>1021.84</v>
      </c>
      <c r="E265" s="21">
        <v>1031.6099999999999</v>
      </c>
      <c r="F265" s="42">
        <v>114.54695424000001</v>
      </c>
      <c r="G265" s="3">
        <f t="shared" si="20"/>
        <v>-7.0713137144740035E-4</v>
      </c>
      <c r="H265" s="3">
        <f>1-E265/MAX(E$2:E265)</f>
        <v>1.6558942973174062E-2</v>
      </c>
      <c r="I265" s="21">
        <f t="shared" si="21"/>
        <v>0.73000000000001819</v>
      </c>
      <c r="J265" s="21">
        <f ca="1">IF(ROW()&gt;计算结果!B$18+1,ABS(E265-OFFSET(E265,-计算结果!B$18,0,1,1))/SUM(OFFSET(I265,0,0,-计算结果!B$18,1)),ABS(E265-OFFSET(E265,-ROW()+2,0,1,1))/SUM(OFFSET(I265,0,0,-ROW()+2,1)))</f>
        <v>0.53588961125116163</v>
      </c>
      <c r="K265" s="21">
        <f ca="1">(计算结果!B$19+计算结果!B$20*'000300'!J265)^计算结果!B$21</f>
        <v>1.8823006501260453</v>
      </c>
      <c r="L265" s="21">
        <f t="shared" ca="1" si="22"/>
        <v>991.01373972070951</v>
      </c>
      <c r="M265" s="31" t="str">
        <f ca="1">IF(ROW()&gt;计算结果!B$22+1,IF(L265&gt;OFFSET(L265,-计算结果!B$22,0,1,1),"买",IF(L265&lt;OFFSET(L265,-计算结果!B$22,0,1,1),"卖",M264)),IF(L265&gt;OFFSET(L265,-ROW()+1,0,1,1),"买",IF(L265&lt;OFFSET(L265,-ROW()+1,0,1,1),"卖",M264)))</f>
        <v>买</v>
      </c>
      <c r="N265" s="4" t="str">
        <f t="shared" ca="1" si="23"/>
        <v/>
      </c>
      <c r="O265" s="3">
        <f ca="1">IF(M264="买",E265/E264-1,0)-IF(N265=1,计算结果!B$17,0)</f>
        <v>-7.0713137144740035E-4</v>
      </c>
      <c r="P265" s="2">
        <f t="shared" ca="1" si="24"/>
        <v>1.046599298895913</v>
      </c>
      <c r="Q265" s="3">
        <f ca="1">1-P265/MAX(P$2:P265)</f>
        <v>1.5678987253564536E-3</v>
      </c>
    </row>
    <row r="266" spans="1:17" x14ac:dyDescent="0.15">
      <c r="A266" s="1">
        <v>38762</v>
      </c>
      <c r="B266">
        <v>1032.6500000000001</v>
      </c>
      <c r="C266">
        <v>1038.81</v>
      </c>
      <c r="D266" s="21">
        <v>1030.46</v>
      </c>
      <c r="E266" s="21">
        <v>1038.53</v>
      </c>
      <c r="F266" s="42">
        <v>97.305589760000004</v>
      </c>
      <c r="G266" s="3">
        <f t="shared" si="20"/>
        <v>6.7079613419800399E-3</v>
      </c>
      <c r="H266" s="3">
        <f>1-E266/MAX(E$2:E266)</f>
        <v>9.9620583805221097E-3</v>
      </c>
      <c r="I266" s="21">
        <f t="shared" si="21"/>
        <v>6.9200000000000728</v>
      </c>
      <c r="J266" s="21">
        <f ca="1">IF(ROW()&gt;计算结果!B$18+1,ABS(E266-OFFSET(E266,-计算结果!B$18,0,1,1))/SUM(OFFSET(I266,0,0,-计算结果!B$18,1)),ABS(E266-OFFSET(E266,-ROW()+2,0,1,1))/SUM(OFFSET(I266,0,0,-ROW()+2,1)))</f>
        <v>0.5636771859797941</v>
      </c>
      <c r="K266" s="21">
        <f ca="1">(计算结果!B$19+计算结果!B$20*'000300'!J266)^计算结果!B$21</f>
        <v>1.9073094673818147</v>
      </c>
      <c r="L266" s="21">
        <f t="shared" ca="1" si="22"/>
        <v>1081.6419528059787</v>
      </c>
      <c r="M266" s="31" t="str">
        <f ca="1">IF(ROW()&gt;计算结果!B$22+1,IF(L266&gt;OFFSET(L266,-计算结果!B$22,0,1,1),"买",IF(L266&lt;OFFSET(L266,-计算结果!B$22,0,1,1),"卖",M265)),IF(L266&gt;OFFSET(L266,-ROW()+1,0,1,1),"买",IF(L266&lt;OFFSET(L266,-ROW()+1,0,1,1),"卖",M265)))</f>
        <v>买</v>
      </c>
      <c r="N266" s="4" t="str">
        <f t="shared" ca="1" si="23"/>
        <v/>
      </c>
      <c r="O266" s="3">
        <f ca="1">IF(M265="买",E266/E265-1,0)-IF(N266=1,计算结果!B$17,0)</f>
        <v>6.7079613419800399E-3</v>
      </c>
      <c r="P266" s="2">
        <f t="shared" ca="1" si="24"/>
        <v>1.0536198465334501</v>
      </c>
      <c r="Q266" s="3">
        <f ca="1">1-P266/MAX(P$2:P266)</f>
        <v>0</v>
      </c>
    </row>
    <row r="267" spans="1:17" x14ac:dyDescent="0.15">
      <c r="A267" s="1">
        <v>38763</v>
      </c>
      <c r="B267">
        <v>1040.33</v>
      </c>
      <c r="C267">
        <v>1048.3399999999999</v>
      </c>
      <c r="D267" s="21">
        <v>1038.74</v>
      </c>
      <c r="E267" s="21">
        <v>1041.6600000000001</v>
      </c>
      <c r="F267" s="42">
        <v>127.4781184</v>
      </c>
      <c r="G267" s="3">
        <f t="shared" si="20"/>
        <v>3.0138753815489583E-3</v>
      </c>
      <c r="H267" s="3">
        <f>1-E267/MAX(E$2:E267)</f>
        <v>6.9782074014757001E-3</v>
      </c>
      <c r="I267" s="21">
        <f t="shared" si="21"/>
        <v>3.1300000000001091</v>
      </c>
      <c r="J267" s="21">
        <f ca="1">IF(ROW()&gt;计算结果!B$18+1,ABS(E267-OFFSET(E267,-计算结果!B$18,0,1,1))/SUM(OFFSET(I267,0,0,-计算结果!B$18,1)),ABS(E267-OFFSET(E267,-ROW()+2,0,1,1))/SUM(OFFSET(I267,0,0,-ROW()+2,1)))</f>
        <v>0.5653578528827059</v>
      </c>
      <c r="K267" s="21">
        <f ca="1">(计算结果!B$19+计算结果!B$20*'000300'!J267)^计算结果!B$21</f>
        <v>1.9088220675944352</v>
      </c>
      <c r="L267" s="21">
        <f t="shared" ca="1" si="22"/>
        <v>1005.3235189844075</v>
      </c>
      <c r="M267" s="31" t="str">
        <f ca="1">IF(ROW()&gt;计算结果!B$22+1,IF(L267&gt;OFFSET(L267,-计算结果!B$22,0,1,1),"买",IF(L267&lt;OFFSET(L267,-计算结果!B$22,0,1,1),"卖",M266)),IF(L267&gt;OFFSET(L267,-ROW()+1,0,1,1),"买",IF(L267&lt;OFFSET(L267,-ROW()+1,0,1,1),"卖",M266)))</f>
        <v>买</v>
      </c>
      <c r="N267" s="4" t="str">
        <f t="shared" ca="1" si="23"/>
        <v/>
      </c>
      <c r="O267" s="3">
        <f ca="1">IF(M266="买",E267/E266-1,0)-IF(N267=1,计算结果!B$17,0)</f>
        <v>3.0138753815489583E-3</v>
      </c>
      <c r="P267" s="2">
        <f t="shared" ca="1" si="24"/>
        <v>1.0567953254504285</v>
      </c>
      <c r="Q267" s="3">
        <f ca="1">1-P267/MAX(P$2:P267)</f>
        <v>0</v>
      </c>
    </row>
    <row r="268" spans="1:17" x14ac:dyDescent="0.15">
      <c r="A268" s="1">
        <v>38764</v>
      </c>
      <c r="B268">
        <v>1041.67</v>
      </c>
      <c r="C268">
        <v>1041.67</v>
      </c>
      <c r="D268" s="21">
        <v>1019.21</v>
      </c>
      <c r="E268" s="21">
        <v>1020.12</v>
      </c>
      <c r="F268" s="42">
        <v>134.07183871999999</v>
      </c>
      <c r="G268" s="3">
        <f t="shared" si="20"/>
        <v>-2.0678532342607081E-2</v>
      </c>
      <c r="H268" s="3">
        <f>1-E268/MAX(E$2:E268)</f>
        <v>2.7512440656637938E-2</v>
      </c>
      <c r="I268" s="21">
        <f t="shared" si="21"/>
        <v>21.540000000000077</v>
      </c>
      <c r="J268" s="21">
        <f ca="1">IF(ROW()&gt;计算结果!B$18+1,ABS(E268-OFFSET(E268,-计算结果!B$18,0,1,1))/SUM(OFFSET(I268,0,0,-计算结果!B$18,1)),ABS(E268-OFFSET(E268,-ROW()+2,0,1,1))/SUM(OFFSET(I268,0,0,-ROW()+2,1)))</f>
        <v>0.21223130487435654</v>
      </c>
      <c r="K268" s="21">
        <f ca="1">(计算结果!B$19+计算结果!B$20*'000300'!J268)^计算结果!B$21</f>
        <v>1.5910081743869209</v>
      </c>
      <c r="L268" s="21">
        <f t="shared" ca="1" si="22"/>
        <v>1028.864841232376</v>
      </c>
      <c r="M268" s="31" t="str">
        <f ca="1">IF(ROW()&gt;计算结果!B$22+1,IF(L268&gt;OFFSET(L268,-计算结果!B$22,0,1,1),"买",IF(L268&lt;OFFSET(L268,-计算结果!B$22,0,1,1),"卖",M267)),IF(L268&gt;OFFSET(L268,-ROW()+1,0,1,1),"买",IF(L268&lt;OFFSET(L268,-ROW()+1,0,1,1),"卖",M267)))</f>
        <v>买</v>
      </c>
      <c r="N268" s="4" t="str">
        <f t="shared" ca="1" si="23"/>
        <v/>
      </c>
      <c r="O268" s="3">
        <f ca="1">IF(M267="买",E268/E267-1,0)-IF(N268=1,计算结果!B$17,0)</f>
        <v>-2.0678532342607081E-2</v>
      </c>
      <c r="P268" s="2">
        <f t="shared" ca="1" si="24"/>
        <v>1.0349423491335858</v>
      </c>
      <c r="Q268" s="3">
        <f ca="1">1-P268/MAX(P$2:P268)</f>
        <v>2.0678532342607081E-2</v>
      </c>
    </row>
    <row r="269" spans="1:17" x14ac:dyDescent="0.15">
      <c r="A269" s="1">
        <v>38765</v>
      </c>
      <c r="B269">
        <v>1020.06</v>
      </c>
      <c r="C269">
        <v>1028.57</v>
      </c>
      <c r="D269" s="21">
        <v>1015.99</v>
      </c>
      <c r="E269" s="21">
        <v>1020.37</v>
      </c>
      <c r="F269" s="42">
        <v>107.74127616</v>
      </c>
      <c r="G269" s="3">
        <f t="shared" si="20"/>
        <v>2.450692075441907E-4</v>
      </c>
      <c r="H269" s="3">
        <f>1-E269/MAX(E$2:E269)</f>
        <v>2.7274113901122998E-2</v>
      </c>
      <c r="I269" s="21">
        <f t="shared" si="21"/>
        <v>0.25</v>
      </c>
      <c r="J269" s="21">
        <f ca="1">IF(ROW()&gt;计算结果!B$18+1,ABS(E269-OFFSET(E269,-计算结果!B$18,0,1,1))/SUM(OFFSET(I269,0,0,-计算结果!B$18,1)),ABS(E269-OFFSET(E269,-ROW()+2,0,1,1))/SUM(OFFSET(I269,0,0,-ROW()+2,1)))</f>
        <v>0.12124282337048284</v>
      </c>
      <c r="K269" s="21">
        <f ca="1">(计算结果!B$19+计算结果!B$20*'000300'!J269)^计算结果!B$21</f>
        <v>1.5091185410334345</v>
      </c>
      <c r="L269" s="21">
        <f t="shared" ca="1" si="22"/>
        <v>1016.0451188254621</v>
      </c>
      <c r="M269" s="31" t="str">
        <f ca="1">IF(ROW()&gt;计算结果!B$22+1,IF(L269&gt;OFFSET(L269,-计算结果!B$22,0,1,1),"买",IF(L269&lt;OFFSET(L269,-计算结果!B$22,0,1,1),"卖",M268)),IF(L269&gt;OFFSET(L269,-ROW()+1,0,1,1),"买",IF(L269&lt;OFFSET(L269,-ROW()+1,0,1,1),"卖",M268)))</f>
        <v>买</v>
      </c>
      <c r="N269" s="4" t="str">
        <f t="shared" ca="1" si="23"/>
        <v/>
      </c>
      <c r="O269" s="3">
        <f ca="1">IF(M268="买",E269/E268-1,0)-IF(N269=1,计算结果!B$17,0)</f>
        <v>2.450692075441907E-4</v>
      </c>
      <c r="P269" s="2">
        <f t="shared" ca="1" si="24"/>
        <v>1.0351959816349419</v>
      </c>
      <c r="Q269" s="3">
        <f ca="1">1-P269/MAX(P$2:P269)</f>
        <v>2.043853080659741E-2</v>
      </c>
    </row>
    <row r="270" spans="1:17" x14ac:dyDescent="0.15">
      <c r="A270" s="1">
        <v>38768</v>
      </c>
      <c r="B270">
        <v>1020.74</v>
      </c>
      <c r="C270">
        <v>1030.05</v>
      </c>
      <c r="D270" s="21">
        <v>1020.02</v>
      </c>
      <c r="E270" s="21">
        <v>1021.64</v>
      </c>
      <c r="F270" s="42">
        <v>103.03300608000001</v>
      </c>
      <c r="G270" s="3">
        <f t="shared" si="20"/>
        <v>1.2446465497808479E-3</v>
      </c>
      <c r="H270" s="3">
        <f>1-E270/MAX(E$2:E270)</f>
        <v>2.6063413983107409E-2</v>
      </c>
      <c r="I270" s="21">
        <f t="shared" si="21"/>
        <v>1.2699999999999818</v>
      </c>
      <c r="J270" s="21">
        <f ca="1">IF(ROW()&gt;计算结果!B$18+1,ABS(E270-OFFSET(E270,-计算结果!B$18,0,1,1))/SUM(OFFSET(I270,0,0,-计算结果!B$18,1)),ABS(E270-OFFSET(E270,-ROW()+2,0,1,1))/SUM(OFFSET(I270,0,0,-ROW()+2,1)))</f>
        <v>0.17436437490597331</v>
      </c>
      <c r="K270" s="21">
        <f ca="1">(计算结果!B$19+计算结果!B$20*'000300'!J270)^计算结果!B$21</f>
        <v>1.5569279374153759</v>
      </c>
      <c r="L270" s="21">
        <f t="shared" ca="1" si="22"/>
        <v>1024.7559456326194</v>
      </c>
      <c r="M270" s="31" t="str">
        <f ca="1">IF(ROW()&gt;计算结果!B$22+1,IF(L270&gt;OFFSET(L270,-计算结果!B$22,0,1,1),"买",IF(L270&lt;OFFSET(L270,-计算结果!B$22,0,1,1),"卖",M269)),IF(L270&gt;OFFSET(L270,-ROW()+1,0,1,1),"买",IF(L270&lt;OFFSET(L270,-ROW()+1,0,1,1),"卖",M269)))</f>
        <v>买</v>
      </c>
      <c r="N270" s="4" t="str">
        <f t="shared" ca="1" si="23"/>
        <v/>
      </c>
      <c r="O270" s="3">
        <f ca="1">IF(M269="买",E270/E269-1,0)-IF(N270=1,计算结果!B$17,0)</f>
        <v>1.2446465497808479E-3</v>
      </c>
      <c r="P270" s="2">
        <f t="shared" ca="1" si="24"/>
        <v>1.0364844347418307</v>
      </c>
      <c r="Q270" s="3">
        <f ca="1">1-P270/MAX(P$2:P270)</f>
        <v>1.9219323003667577E-2</v>
      </c>
    </row>
    <row r="271" spans="1:17" x14ac:dyDescent="0.15">
      <c r="A271" s="1">
        <v>38769</v>
      </c>
      <c r="B271">
        <v>1020.98</v>
      </c>
      <c r="C271">
        <v>1038.94</v>
      </c>
      <c r="D271" s="21">
        <v>1014.66</v>
      </c>
      <c r="E271" s="21">
        <v>1038.82</v>
      </c>
      <c r="F271" s="42">
        <v>131.8021632</v>
      </c>
      <c r="G271" s="3">
        <f t="shared" si="20"/>
        <v>1.6816099604557433E-2</v>
      </c>
      <c r="H271" s="3">
        <f>1-E271/MAX(E$2:E271)</f>
        <v>9.6855993441248289E-3</v>
      </c>
      <c r="I271" s="21">
        <f t="shared" si="21"/>
        <v>17.17999999999995</v>
      </c>
      <c r="J271" s="21">
        <f ca="1">IF(ROW()&gt;计算结果!B$18+1,ABS(E271-OFFSET(E271,-计算结果!B$18,0,1,1))/SUM(OFFSET(I271,0,0,-计算结果!B$18,1)),ABS(E271-OFFSET(E271,-ROW()+2,0,1,1))/SUM(OFFSET(I271,0,0,-ROW()+2,1)))</f>
        <v>0.1105027376804367</v>
      </c>
      <c r="K271" s="21">
        <f ca="1">(计算结果!B$19+计算结果!B$20*'000300'!J271)^计算结果!B$21</f>
        <v>1.499452463912393</v>
      </c>
      <c r="L271" s="21">
        <f t="shared" ca="1" si="22"/>
        <v>1045.8443266063859</v>
      </c>
      <c r="M271" s="31" t="str">
        <f ca="1">IF(ROW()&gt;计算结果!B$22+1,IF(L271&gt;OFFSET(L271,-计算结果!B$22,0,1,1),"买",IF(L271&lt;OFFSET(L271,-计算结果!B$22,0,1,1),"卖",M270)),IF(L271&gt;OFFSET(L271,-ROW()+1,0,1,1),"买",IF(L271&lt;OFFSET(L271,-ROW()+1,0,1,1),"卖",M270)))</f>
        <v>买</v>
      </c>
      <c r="N271" s="4" t="str">
        <f t="shared" ca="1" si="23"/>
        <v/>
      </c>
      <c r="O271" s="3">
        <f ca="1">IF(M270="买",E271/E270-1,0)-IF(N271=1,计算结果!B$17,0)</f>
        <v>1.6816099604557433E-2</v>
      </c>
      <c r="P271" s="2">
        <f t="shared" ca="1" si="24"/>
        <v>1.0539140602350228</v>
      </c>
      <c r="Q271" s="3">
        <f ca="1">1-P271/MAX(P$2:P271)</f>
        <v>2.7264174490719828E-3</v>
      </c>
    </row>
    <row r="272" spans="1:17" x14ac:dyDescent="0.15">
      <c r="A272" s="1">
        <v>38770</v>
      </c>
      <c r="B272">
        <v>1039.6500000000001</v>
      </c>
      <c r="C272">
        <v>1046.45</v>
      </c>
      <c r="D272" s="21">
        <v>1036.3800000000001</v>
      </c>
      <c r="E272" s="21">
        <v>1037.8900000000001</v>
      </c>
      <c r="F272" s="42">
        <v>134.35059200000001</v>
      </c>
      <c r="G272" s="3">
        <f t="shared" si="20"/>
        <v>-8.9524652971628704E-4</v>
      </c>
      <c r="H272" s="3">
        <f>1-E272/MAX(E$2:E272)</f>
        <v>1.0572174874640017E-2</v>
      </c>
      <c r="I272" s="21">
        <f t="shared" si="21"/>
        <v>0.92999999999983629</v>
      </c>
      <c r="J272" s="21">
        <f ca="1">IF(ROW()&gt;计算结果!B$18+1,ABS(E272-OFFSET(E272,-计算结果!B$18,0,1,1))/SUM(OFFSET(I272,0,0,-计算结果!B$18,1)),ABS(E272-OFFSET(E272,-ROW()+2,0,1,1))/SUM(OFFSET(I272,0,0,-ROW()+2,1)))</f>
        <v>6.1668372569091259E-2</v>
      </c>
      <c r="K272" s="21">
        <f ca="1">(计算结果!B$19+计算结果!B$20*'000300'!J272)^计算结果!B$21</f>
        <v>1.4555015353121821</v>
      </c>
      <c r="L272" s="21">
        <f t="shared" ca="1" si="22"/>
        <v>1034.2667920184169</v>
      </c>
      <c r="M272" s="31" t="str">
        <f ca="1">IF(ROW()&gt;计算结果!B$22+1,IF(L272&gt;OFFSET(L272,-计算结果!B$22,0,1,1),"买",IF(L272&lt;OFFSET(L272,-计算结果!B$22,0,1,1),"卖",M271)),IF(L272&gt;OFFSET(L272,-ROW()+1,0,1,1),"买",IF(L272&lt;OFFSET(L272,-ROW()+1,0,1,1),"卖",M271)))</f>
        <v>买</v>
      </c>
      <c r="N272" s="4" t="str">
        <f t="shared" ca="1" si="23"/>
        <v/>
      </c>
      <c r="O272" s="3">
        <f ca="1">IF(M271="买",E272/E271-1,0)-IF(N272=1,计算结果!B$17,0)</f>
        <v>-8.9524652971628704E-4</v>
      </c>
      <c r="P272" s="2">
        <f t="shared" ca="1" si="24"/>
        <v>1.0529705473299782</v>
      </c>
      <c r="Q272" s="3">
        <f ca="1">1-P272/MAX(P$2:P272)</f>
        <v>3.6192231630284288E-3</v>
      </c>
    </row>
    <row r="273" spans="1:17" x14ac:dyDescent="0.15">
      <c r="A273" s="1">
        <v>38771</v>
      </c>
      <c r="B273">
        <v>1038.25</v>
      </c>
      <c r="C273">
        <v>1041.5899999999999</v>
      </c>
      <c r="D273" s="21">
        <v>1029.25</v>
      </c>
      <c r="E273" s="21">
        <v>1041.3699999999999</v>
      </c>
      <c r="F273" s="42">
        <v>102.59756032</v>
      </c>
      <c r="G273" s="3">
        <f t="shared" si="20"/>
        <v>3.3529564790100164E-3</v>
      </c>
      <c r="H273" s="3">
        <f>1-E273/MAX(E$2:E273)</f>
        <v>7.2546664378730918E-3</v>
      </c>
      <c r="I273" s="21">
        <f t="shared" si="21"/>
        <v>3.4799999999997908</v>
      </c>
      <c r="J273" s="21">
        <f ca="1">IF(ROW()&gt;计算结果!B$18+1,ABS(E273-OFFSET(E273,-计算结果!B$18,0,1,1))/SUM(OFFSET(I273,0,0,-计算结果!B$18,1)),ABS(E273-OFFSET(E273,-ROW()+2,0,1,1))/SUM(OFFSET(I273,0,0,-ROW()+2,1)))</f>
        <v>0.31934868710576431</v>
      </c>
      <c r="K273" s="21">
        <f ca="1">(计算结果!B$19+计算结果!B$20*'000300'!J273)^计算结果!B$21</f>
        <v>1.6874138183951879</v>
      </c>
      <c r="L273" s="21">
        <f t="shared" ca="1" si="22"/>
        <v>1046.252843321475</v>
      </c>
      <c r="M273" s="31" t="str">
        <f ca="1">IF(ROW()&gt;计算结果!B$22+1,IF(L273&gt;OFFSET(L273,-计算结果!B$22,0,1,1),"买",IF(L273&lt;OFFSET(L273,-计算结果!B$22,0,1,1),"卖",M272)),IF(L273&gt;OFFSET(L273,-ROW()+1,0,1,1),"买",IF(L273&lt;OFFSET(L273,-ROW()+1,0,1,1),"卖",M272)))</f>
        <v>买</v>
      </c>
      <c r="N273" s="4" t="str">
        <f t="shared" ca="1" si="23"/>
        <v/>
      </c>
      <c r="O273" s="3">
        <f ca="1">IF(M272="买",E273/E272-1,0)-IF(N273=1,计算结果!B$17,0)</f>
        <v>3.3529564790100164E-3</v>
      </c>
      <c r="P273" s="2">
        <f t="shared" ca="1" si="24"/>
        <v>1.056501111748855</v>
      </c>
      <c r="Q273" s="3">
        <f ca="1">1-P273/MAX(P$2:P273)</f>
        <v>2.7840178177185315E-4</v>
      </c>
    </row>
    <row r="274" spans="1:17" x14ac:dyDescent="0.15">
      <c r="A274" s="1">
        <v>38772</v>
      </c>
      <c r="B274">
        <v>1041.97</v>
      </c>
      <c r="C274">
        <v>1049.69</v>
      </c>
      <c r="D274" s="21">
        <v>1041.97</v>
      </c>
      <c r="E274" s="21">
        <v>1049.44</v>
      </c>
      <c r="F274" s="42">
        <v>102.86381056</v>
      </c>
      <c r="G274" s="3">
        <f t="shared" si="20"/>
        <v>7.7494070311225904E-3</v>
      </c>
      <c r="H274" s="3">
        <f>1-E274/MAX(E$2:E274)</f>
        <v>0</v>
      </c>
      <c r="I274" s="21">
        <f t="shared" si="21"/>
        <v>8.0700000000001637</v>
      </c>
      <c r="J274" s="21">
        <f ca="1">IF(ROW()&gt;计算结果!B$18+1,ABS(E274-OFFSET(E274,-计算结果!B$18,0,1,1))/SUM(OFFSET(I274,0,0,-计算结果!B$18,1)),ABS(E274-OFFSET(E274,-ROW()+2,0,1,1))/SUM(OFFSET(I274,0,0,-ROW()+2,1)))</f>
        <v>0.26929133858267934</v>
      </c>
      <c r="K274" s="21">
        <f ca="1">(计算结果!B$19+计算结果!B$20*'000300'!J274)^计算结果!B$21</f>
        <v>1.6423622047244113</v>
      </c>
      <c r="L274" s="21">
        <f t="shared" ca="1" si="22"/>
        <v>1051.4873089908194</v>
      </c>
      <c r="M274" s="31" t="str">
        <f ca="1">IF(ROW()&gt;计算结果!B$22+1,IF(L274&gt;OFFSET(L274,-计算结果!B$22,0,1,1),"买",IF(L274&lt;OFFSET(L274,-计算结果!B$22,0,1,1),"卖",M273)),IF(L274&gt;OFFSET(L274,-ROW()+1,0,1,1),"买",IF(L274&lt;OFFSET(L274,-ROW()+1,0,1,1),"卖",M273)))</f>
        <v>买</v>
      </c>
      <c r="N274" s="4" t="str">
        <f t="shared" ca="1" si="23"/>
        <v/>
      </c>
      <c r="O274" s="3">
        <f ca="1">IF(M273="买",E274/E273-1,0)-IF(N274=1,计算结果!B$17,0)</f>
        <v>7.7494070311225904E-3</v>
      </c>
      <c r="P274" s="2">
        <f t="shared" ca="1" si="24"/>
        <v>1.0646883688926303</v>
      </c>
      <c r="Q274" s="3">
        <f ca="1">1-P274/MAX(P$2:P274)</f>
        <v>0</v>
      </c>
    </row>
    <row r="275" spans="1:17" x14ac:dyDescent="0.15">
      <c r="A275" s="1">
        <v>38775</v>
      </c>
      <c r="B275">
        <v>1055.95</v>
      </c>
      <c r="C275">
        <v>1057.22</v>
      </c>
      <c r="D275" s="21">
        <v>1045.97</v>
      </c>
      <c r="E275" s="21">
        <v>1047.8399999999999</v>
      </c>
      <c r="F275" s="42">
        <v>125.20438784</v>
      </c>
      <c r="G275" s="3">
        <f t="shared" si="20"/>
        <v>-1.5246226558928155E-3</v>
      </c>
      <c r="H275" s="3">
        <f>1-E275/MAX(E$2:E275)</f>
        <v>1.5246226558928155E-3</v>
      </c>
      <c r="I275" s="21">
        <f t="shared" si="21"/>
        <v>1.6000000000001364</v>
      </c>
      <c r="J275" s="21">
        <f ca="1">IF(ROW()&gt;计算结果!B$18+1,ABS(E275-OFFSET(E275,-计算结果!B$18,0,1,1))/SUM(OFFSET(I275,0,0,-计算结果!B$18,1)),ABS(E275-OFFSET(E275,-ROW()+2,0,1,1))/SUM(OFFSET(I275,0,0,-ROW()+2,1)))</f>
        <v>0.25213608823986311</v>
      </c>
      <c r="K275" s="21">
        <f ca="1">(计算结果!B$19+计算结果!B$20*'000300'!J275)^计算结果!B$21</f>
        <v>1.6269224794158768</v>
      </c>
      <c r="L275" s="21">
        <f t="shared" ca="1" si="22"/>
        <v>1045.5534200042794</v>
      </c>
      <c r="M275" s="31" t="str">
        <f ca="1">IF(ROW()&gt;计算结果!B$22+1,IF(L275&gt;OFFSET(L275,-计算结果!B$22,0,1,1),"买",IF(L275&lt;OFFSET(L275,-计算结果!B$22,0,1,1),"卖",M274)),IF(L275&gt;OFFSET(L275,-ROW()+1,0,1,1),"买",IF(L275&lt;OFFSET(L275,-ROW()+1,0,1,1),"卖",M274)))</f>
        <v>买</v>
      </c>
      <c r="N275" s="4" t="str">
        <f t="shared" ca="1" si="23"/>
        <v/>
      </c>
      <c r="O275" s="3">
        <f ca="1">IF(M274="买",E275/E274-1,0)-IF(N275=1,计算结果!B$17,0)</f>
        <v>-1.5246226558928155E-3</v>
      </c>
      <c r="P275" s="2">
        <f t="shared" ca="1" si="24"/>
        <v>1.063065120883951</v>
      </c>
      <c r="Q275" s="3">
        <f ca="1">1-P275/MAX(P$2:P275)</f>
        <v>1.5246226558928155E-3</v>
      </c>
    </row>
    <row r="276" spans="1:17" x14ac:dyDescent="0.15">
      <c r="A276" s="1">
        <v>38776</v>
      </c>
      <c r="B276">
        <v>1046.71</v>
      </c>
      <c r="C276">
        <v>1053.72</v>
      </c>
      <c r="D276" s="21">
        <v>1033.6600000000001</v>
      </c>
      <c r="E276" s="21">
        <v>1053.01</v>
      </c>
      <c r="F276" s="42">
        <v>104.27830272</v>
      </c>
      <c r="G276" s="3">
        <f t="shared" si="20"/>
        <v>4.9339593831119188E-3</v>
      </c>
      <c r="H276" s="3">
        <f>1-E276/MAX(E$2:E276)</f>
        <v>0</v>
      </c>
      <c r="I276" s="21">
        <f t="shared" si="21"/>
        <v>5.1700000000000728</v>
      </c>
      <c r="J276" s="21">
        <f ca="1">IF(ROW()&gt;计算结果!B$18+1,ABS(E276-OFFSET(E276,-计算结果!B$18,0,1,1))/SUM(OFFSET(I276,0,0,-计算结果!B$18,1)),ABS(E276-OFFSET(E276,-ROW()+2,0,1,1))/SUM(OFFSET(I276,0,0,-ROW()+2,1)))</f>
        <v>0.23123602682848915</v>
      </c>
      <c r="K276" s="21">
        <f ca="1">(计算结果!B$19+计算结果!B$20*'000300'!J276)^计算结果!B$21</f>
        <v>1.6081124241456402</v>
      </c>
      <c r="L276" s="21">
        <f t="shared" ca="1" si="22"/>
        <v>1057.5444389370336</v>
      </c>
      <c r="M276" s="31" t="str">
        <f ca="1">IF(ROW()&gt;计算结果!B$22+1,IF(L276&gt;OFFSET(L276,-计算结果!B$22,0,1,1),"买",IF(L276&lt;OFFSET(L276,-计算结果!B$22,0,1,1),"卖",M275)),IF(L276&gt;OFFSET(L276,-ROW()+1,0,1,1),"买",IF(L276&lt;OFFSET(L276,-ROW()+1,0,1,1),"卖",M275)))</f>
        <v>买</v>
      </c>
      <c r="N276" s="4" t="str">
        <f t="shared" ca="1" si="23"/>
        <v/>
      </c>
      <c r="O276" s="3">
        <f ca="1">IF(M275="买",E276/E275-1,0)-IF(N276=1,计算结果!B$17,0)</f>
        <v>4.9339593831119188E-3</v>
      </c>
      <c r="P276" s="2">
        <f t="shared" ca="1" si="24"/>
        <v>1.0683102410119953</v>
      </c>
      <c r="Q276" s="3">
        <f ca="1">1-P276/MAX(P$2:P276)</f>
        <v>0</v>
      </c>
    </row>
    <row r="277" spans="1:17" x14ac:dyDescent="0.15">
      <c r="A277" s="1">
        <v>38777</v>
      </c>
      <c r="B277">
        <v>1051.76</v>
      </c>
      <c r="C277">
        <v>1057.69</v>
      </c>
      <c r="D277" s="21">
        <v>1049.6400000000001</v>
      </c>
      <c r="E277" s="21">
        <v>1056.6199999999999</v>
      </c>
      <c r="F277" s="42">
        <v>105.18419455999999</v>
      </c>
      <c r="G277" s="3">
        <f t="shared" si="20"/>
        <v>3.4282675378201066E-3</v>
      </c>
      <c r="H277" s="3">
        <f>1-E277/MAX(E$2:E277)</f>
        <v>0</v>
      </c>
      <c r="I277" s="21">
        <f t="shared" si="21"/>
        <v>3.6099999999999</v>
      </c>
      <c r="J277" s="21">
        <f ca="1">IF(ROW()&gt;计算结果!B$18+1,ABS(E277-OFFSET(E277,-计算结果!B$18,0,1,1))/SUM(OFFSET(I277,0,0,-计算结果!B$18,1)),ABS(E277-OFFSET(E277,-ROW()+2,0,1,1))/SUM(OFFSET(I277,0,0,-ROW()+2,1)))</f>
        <v>0.23708399366085309</v>
      </c>
      <c r="K277" s="21">
        <f ca="1">(计算结果!B$19+计算结果!B$20*'000300'!J277)^计算结果!B$21</f>
        <v>1.6133755942947676</v>
      </c>
      <c r="L277" s="21">
        <f t="shared" ca="1" si="22"/>
        <v>1056.0529717176075</v>
      </c>
      <c r="M277" s="31" t="str">
        <f ca="1">IF(ROW()&gt;计算结果!B$22+1,IF(L277&gt;OFFSET(L277,-计算结果!B$22,0,1,1),"买",IF(L277&lt;OFFSET(L277,-计算结果!B$22,0,1,1),"卖",M276)),IF(L277&gt;OFFSET(L277,-ROW()+1,0,1,1),"买",IF(L277&lt;OFFSET(L277,-ROW()+1,0,1,1),"卖",M276)))</f>
        <v>买</v>
      </c>
      <c r="N277" s="4" t="str">
        <f t="shared" ca="1" si="23"/>
        <v/>
      </c>
      <c r="O277" s="3">
        <f ca="1">IF(M276="买",E277/E276-1,0)-IF(N277=1,计算结果!B$17,0)</f>
        <v>3.4282675378201066E-3</v>
      </c>
      <c r="P277" s="2">
        <f t="shared" ca="1" si="24"/>
        <v>1.0719726943315775</v>
      </c>
      <c r="Q277" s="3">
        <f ca="1">1-P277/MAX(P$2:P277)</f>
        <v>0</v>
      </c>
    </row>
    <row r="278" spans="1:17" x14ac:dyDescent="0.15">
      <c r="A278" s="1">
        <v>38778</v>
      </c>
      <c r="B278">
        <v>1055.8599999999999</v>
      </c>
      <c r="C278">
        <v>1056.05</v>
      </c>
      <c r="D278" s="21">
        <v>1034.68</v>
      </c>
      <c r="E278" s="21">
        <v>1038.67</v>
      </c>
      <c r="F278" s="42">
        <v>137.48692991999999</v>
      </c>
      <c r="G278" s="3">
        <f t="shared" si="20"/>
        <v>-1.6988131967973219E-2</v>
      </c>
      <c r="H278" s="3">
        <f>1-E278/MAX(E$2:E278)</f>
        <v>1.6988131967973219E-2</v>
      </c>
      <c r="I278" s="21">
        <f t="shared" si="21"/>
        <v>17.949999999999818</v>
      </c>
      <c r="J278" s="21">
        <f ca="1">IF(ROW()&gt;计算结果!B$18+1,ABS(E278-OFFSET(E278,-计算结果!B$18,0,1,1))/SUM(OFFSET(I278,0,0,-计算结果!B$18,1)),ABS(E278-OFFSET(E278,-ROW()+2,0,1,1))/SUM(OFFSET(I278,0,0,-ROW()+2,1)))</f>
        <v>0.31171231725760673</v>
      </c>
      <c r="K278" s="21">
        <f ca="1">(计算结果!B$19+计算结果!B$20*'000300'!J278)^计算结果!B$21</f>
        <v>1.6805410855318459</v>
      </c>
      <c r="L278" s="21">
        <f t="shared" ca="1" si="22"/>
        <v>1026.8401735575303</v>
      </c>
      <c r="M278" s="31" t="str">
        <f ca="1">IF(ROW()&gt;计算结果!B$22+1,IF(L278&gt;OFFSET(L278,-计算结果!B$22,0,1,1),"买",IF(L278&lt;OFFSET(L278,-计算结果!B$22,0,1,1),"卖",M277)),IF(L278&gt;OFFSET(L278,-ROW()+1,0,1,1),"买",IF(L278&lt;OFFSET(L278,-ROW()+1,0,1,1),"卖",M277)))</f>
        <v>买</v>
      </c>
      <c r="N278" s="4" t="str">
        <f t="shared" ca="1" si="23"/>
        <v/>
      </c>
      <c r="O278" s="3">
        <f ca="1">IF(M277="买",E278/E277-1,0)-IF(N278=1,计算结果!B$17,0)</f>
        <v>-1.6988131967973219E-2</v>
      </c>
      <c r="P278" s="2">
        <f t="shared" ca="1" si="24"/>
        <v>1.0537618807342088</v>
      </c>
      <c r="Q278" s="3">
        <f ca="1">1-P278/MAX(P$2:P278)</f>
        <v>1.6988131967973219E-2</v>
      </c>
    </row>
    <row r="279" spans="1:17" x14ac:dyDescent="0.15">
      <c r="A279" s="1">
        <v>38779</v>
      </c>
      <c r="B279">
        <v>1037.99</v>
      </c>
      <c r="C279">
        <v>1043.42</v>
      </c>
      <c r="D279" s="21">
        <v>1029.56</v>
      </c>
      <c r="E279" s="21">
        <v>1041.68</v>
      </c>
      <c r="F279" s="42">
        <v>114.37142016</v>
      </c>
      <c r="G279" s="3">
        <f t="shared" si="20"/>
        <v>2.8979367845418658E-3</v>
      </c>
      <c r="H279" s="3">
        <f>1-E279/MAX(E$2:E279)</f>
        <v>1.4139425715962051E-2</v>
      </c>
      <c r="I279" s="21">
        <f t="shared" si="21"/>
        <v>3.0099999999999909</v>
      </c>
      <c r="J279" s="21">
        <f ca="1">IF(ROW()&gt;计算结果!B$18+1,ABS(E279-OFFSET(E279,-计算结果!B$18,0,1,1))/SUM(OFFSET(I279,0,0,-计算结果!B$18,1)),ABS(E279-OFFSET(E279,-ROW()+2,0,1,1))/SUM(OFFSET(I279,0,0,-ROW()+2,1)))</f>
        <v>0.34221936727156227</v>
      </c>
      <c r="K279" s="21">
        <f ca="1">(计算结果!B$19+计算结果!B$20*'000300'!J279)^计算结果!B$21</f>
        <v>1.7079974305444059</v>
      </c>
      <c r="L279" s="21">
        <f t="shared" ca="1" si="22"/>
        <v>1052.1865589909935</v>
      </c>
      <c r="M279" s="31" t="str">
        <f ca="1">IF(ROW()&gt;计算结果!B$22+1,IF(L279&gt;OFFSET(L279,-计算结果!B$22,0,1,1),"买",IF(L279&lt;OFFSET(L279,-计算结果!B$22,0,1,1),"卖",M278)),IF(L279&gt;OFFSET(L279,-ROW()+1,0,1,1),"买",IF(L279&lt;OFFSET(L279,-ROW()+1,0,1,1),"卖",M278)))</f>
        <v>买</v>
      </c>
      <c r="N279" s="4" t="str">
        <f t="shared" ca="1" si="23"/>
        <v/>
      </c>
      <c r="O279" s="3">
        <f ca="1">IF(M278="买",E279/E278-1,0)-IF(N279=1,计算结果!B$17,0)</f>
        <v>2.8979367845418658E-3</v>
      </c>
      <c r="P279" s="2">
        <f t="shared" ca="1" si="24"/>
        <v>1.0568156160505364</v>
      </c>
      <c r="Q279" s="3">
        <f ca="1">1-P279/MAX(P$2:P279)</f>
        <v>1.4139425715962051E-2</v>
      </c>
    </row>
    <row r="280" spans="1:17" x14ac:dyDescent="0.15">
      <c r="A280" s="1">
        <v>38782</v>
      </c>
      <c r="B280">
        <v>1041.6600000000001</v>
      </c>
      <c r="C280">
        <v>1044.42</v>
      </c>
      <c r="D280" s="21">
        <v>1036.1099999999999</v>
      </c>
      <c r="E280" s="21">
        <v>1038.8699999999999</v>
      </c>
      <c r="F280" s="42">
        <v>90.912040959999999</v>
      </c>
      <c r="G280" s="3">
        <f t="shared" si="20"/>
        <v>-2.6975654711621777E-3</v>
      </c>
      <c r="H280" s="3">
        <f>1-E280/MAX(E$2:E280)</f>
        <v>1.679884916053076E-2</v>
      </c>
      <c r="I280" s="21">
        <f t="shared" si="21"/>
        <v>2.8100000000001728</v>
      </c>
      <c r="J280" s="21">
        <f ca="1">IF(ROW()&gt;计算结果!B$18+1,ABS(E280-OFFSET(E280,-计算结果!B$18,0,1,1))/SUM(OFFSET(I280,0,0,-计算结果!B$18,1)),ABS(E280-OFFSET(E280,-ROW()+2,0,1,1))/SUM(OFFSET(I280,0,0,-ROW()+2,1)))</f>
        <v>0.27002037298229037</v>
      </c>
      <c r="K280" s="21">
        <f ca="1">(计算结果!B$19+计算结果!B$20*'000300'!J280)^计算结果!B$21</f>
        <v>1.6430183356840613</v>
      </c>
      <c r="L280" s="21">
        <f t="shared" ca="1" si="22"/>
        <v>1030.3072084005726</v>
      </c>
      <c r="M280" s="31" t="str">
        <f ca="1">IF(ROW()&gt;计算结果!B$22+1,IF(L280&gt;OFFSET(L280,-计算结果!B$22,0,1,1),"买",IF(L280&lt;OFFSET(L280,-计算结果!B$22,0,1,1),"卖",M279)),IF(L280&gt;OFFSET(L280,-ROW()+1,0,1,1),"买",IF(L280&lt;OFFSET(L280,-ROW()+1,0,1,1),"卖",M279)))</f>
        <v>卖</v>
      </c>
      <c r="N280" s="4">
        <f t="shared" ca="1" si="23"/>
        <v>1</v>
      </c>
      <c r="O280" s="3">
        <f ca="1">IF(M279="买",E280/E279-1,0)-IF(N280=1,计算结果!B$17,0)</f>
        <v>-2.6975654711621777E-3</v>
      </c>
      <c r="P280" s="2">
        <f t="shared" ca="1" si="24"/>
        <v>1.0539647867352935</v>
      </c>
      <c r="Q280" s="3">
        <f ca="1">1-P280/MAX(P$2:P280)</f>
        <v>1.6798849160530871E-2</v>
      </c>
    </row>
    <row r="281" spans="1:17" x14ac:dyDescent="0.15">
      <c r="A281" s="1">
        <v>38783</v>
      </c>
      <c r="B281">
        <v>1037.93</v>
      </c>
      <c r="C281">
        <v>1037.98</v>
      </c>
      <c r="D281" s="21">
        <v>1013.14</v>
      </c>
      <c r="E281" s="21">
        <v>1014.97</v>
      </c>
      <c r="F281" s="42">
        <v>96.765091839999997</v>
      </c>
      <c r="G281" s="3">
        <f t="shared" si="20"/>
        <v>-2.3005765880235174E-2</v>
      </c>
      <c r="H281" s="3">
        <f>1-E281/MAX(E$2:E281)</f>
        <v>3.9418144649921327E-2</v>
      </c>
      <c r="I281" s="21">
        <f t="shared" si="21"/>
        <v>23.899999999999864</v>
      </c>
      <c r="J281" s="21">
        <f ca="1">IF(ROW()&gt;计算结果!B$18+1,ABS(E281-OFFSET(E281,-计算结果!B$18,0,1,1))/SUM(OFFSET(I281,0,0,-计算结果!B$18,1)),ABS(E281-OFFSET(E281,-ROW()+2,0,1,1))/SUM(OFFSET(I281,0,0,-ROW()+2,1)))</f>
        <v>0.33815397703105055</v>
      </c>
      <c r="K281" s="21">
        <f ca="1">(计算结果!B$19+计算结果!B$20*'000300'!J281)^计算结果!B$21</f>
        <v>1.7043385793279455</v>
      </c>
      <c r="L281" s="21">
        <f t="shared" ca="1" si="22"/>
        <v>1004.1674124242842</v>
      </c>
      <c r="M281" s="31" t="str">
        <f ca="1">IF(ROW()&gt;计算结果!B$22+1,IF(L281&gt;OFFSET(L281,-计算结果!B$22,0,1,1),"买",IF(L281&lt;OFFSET(L281,-计算结果!B$22,0,1,1),"卖",M280)),IF(L281&gt;OFFSET(L281,-ROW()+1,0,1,1),"买",IF(L281&lt;OFFSET(L281,-ROW()+1,0,1,1),"卖",M280)))</f>
        <v>卖</v>
      </c>
      <c r="N281" s="4" t="str">
        <f t="shared" ca="1" si="23"/>
        <v/>
      </c>
      <c r="O281" s="3">
        <f ca="1">IF(M280="买",E281/E280-1,0)-IF(N281=1,计算结果!B$17,0)</f>
        <v>0</v>
      </c>
      <c r="P281" s="2">
        <f t="shared" ca="1" si="24"/>
        <v>1.0539647867352935</v>
      </c>
      <c r="Q281" s="3">
        <f ca="1">1-P281/MAX(P$2:P281)</f>
        <v>1.6798849160530871E-2</v>
      </c>
    </row>
    <row r="282" spans="1:17" s="14" customFormat="1" x14ac:dyDescent="0.15">
      <c r="A282" s="18">
        <v>38784</v>
      </c>
      <c r="B282" s="14">
        <v>1012.58</v>
      </c>
      <c r="C282" s="14">
        <v>1014.97</v>
      </c>
      <c r="D282" s="41">
        <v>999.93</v>
      </c>
      <c r="E282" s="41">
        <v>1009.27</v>
      </c>
      <c r="F282" s="43">
        <v>88.180828160000004</v>
      </c>
      <c r="G282" s="20">
        <f t="shared" si="20"/>
        <v>-5.6159295348631177E-3</v>
      </c>
      <c r="H282" s="20">
        <f>1-E282/MAX(E$2:E282)</f>
        <v>4.4812704662035463E-2</v>
      </c>
      <c r="I282" s="41">
        <f t="shared" si="21"/>
        <v>5.7000000000000455</v>
      </c>
      <c r="J282" s="21">
        <f ca="1">IF(ROW()&gt;计算结果!B$18+1,ABS(E282-OFFSET(E282,-计算结果!B$18,0,1,1))/SUM(OFFSET(I282,0,0,-计算结果!B$18,1)),ABS(E282-OFFSET(E282,-ROW()+2,0,1,1))/SUM(OFFSET(I282,0,0,-ROW()+2,1)))</f>
        <v>0.38007968127490221</v>
      </c>
      <c r="K282" s="21">
        <f ca="1">(计算结果!B$19+计算结果!B$20*'000300'!J282)^计算结果!B$21</f>
        <v>1.7420717131474119</v>
      </c>
      <c r="L282" s="21">
        <f t="shared" ca="1" si="22"/>
        <v>1013.0564859037961</v>
      </c>
      <c r="M282" s="31" t="str">
        <f ca="1">IF(ROW()&gt;计算结果!B$22+1,IF(L282&gt;OFFSET(L282,-计算结果!B$22,0,1,1),"买",IF(L282&lt;OFFSET(L282,-计算结果!B$22,0,1,1),"卖",M281)),IF(L282&gt;OFFSET(L282,-ROW()+1,0,1,1),"买",IF(L282&lt;OFFSET(L282,-ROW()+1,0,1,1),"卖",M281)))</f>
        <v>卖</v>
      </c>
      <c r="N282" s="11" t="str">
        <f t="shared" ca="1" si="23"/>
        <v/>
      </c>
      <c r="O282" s="20">
        <f ca="1">IF(M281="买",E282/E281-1,0)-IF(N282=1,计算结果!B$17,0)</f>
        <v>0</v>
      </c>
      <c r="P282" s="19">
        <f t="shared" ca="1" si="24"/>
        <v>1.0539647867352935</v>
      </c>
      <c r="Q282" s="20">
        <f ca="1">1-P282/MAX(P$2:P282)</f>
        <v>1.6798849160530871E-2</v>
      </c>
    </row>
    <row r="283" spans="1:17" x14ac:dyDescent="0.15">
      <c r="A283" s="1">
        <v>38785</v>
      </c>
      <c r="B283">
        <v>1006.97</v>
      </c>
      <c r="C283">
        <v>1010.91</v>
      </c>
      <c r="D283" s="21">
        <v>1002.2</v>
      </c>
      <c r="E283" s="21">
        <v>1004.34</v>
      </c>
      <c r="F283" s="42">
        <v>66.400512000000006</v>
      </c>
      <c r="G283" s="3">
        <f t="shared" si="20"/>
        <v>-4.884718658039966E-3</v>
      </c>
      <c r="H283" s="3">
        <f>1-E283/MAX(E$2:E283)</f>
        <v>4.9478525865495504E-2</v>
      </c>
      <c r="I283" s="21">
        <f t="shared" si="21"/>
        <v>4.92999999999995</v>
      </c>
      <c r="J283" s="21">
        <f ca="1">IF(ROW()&gt;计算结果!B$18+1,ABS(E283-OFFSET(E283,-计算结果!B$18,0,1,1))/SUM(OFFSET(I283,0,0,-计算结果!B$18,1)),ABS(E283-OFFSET(E283,-ROW()+2,0,1,1))/SUM(OFFSET(I283,0,0,-ROW()+2,1)))</f>
        <v>0.48247557003257074</v>
      </c>
      <c r="K283" s="21">
        <f ca="1">(计算结果!B$19+计算结果!B$20*'000300'!J283)^计算结果!B$21</f>
        <v>1.8342280130293136</v>
      </c>
      <c r="L283" s="21">
        <f t="shared" ca="1" si="22"/>
        <v>997.06846328387815</v>
      </c>
      <c r="M283" s="31" t="str">
        <f ca="1">IF(ROW()&gt;计算结果!B$22+1,IF(L283&gt;OFFSET(L283,-计算结果!B$22,0,1,1),"买",IF(L283&lt;OFFSET(L283,-计算结果!B$22,0,1,1),"卖",M282)),IF(L283&gt;OFFSET(L283,-ROW()+1,0,1,1),"买",IF(L283&lt;OFFSET(L283,-ROW()+1,0,1,1),"卖",M282)))</f>
        <v>买</v>
      </c>
      <c r="N283" s="4">
        <f t="shared" ca="1" si="23"/>
        <v>1</v>
      </c>
      <c r="O283" s="3">
        <f ca="1">IF(M282="买",E283/E282-1,0)-IF(N283=1,计算结果!B$17,0)</f>
        <v>0</v>
      </c>
      <c r="P283" s="2">
        <f t="shared" ca="1" si="24"/>
        <v>1.0539647867352935</v>
      </c>
      <c r="Q283" s="3">
        <f ca="1">1-P283/MAX(P$2:P283)</f>
        <v>1.6798849160530871E-2</v>
      </c>
    </row>
    <row r="284" spans="1:17" x14ac:dyDescent="0.15">
      <c r="A284" s="1">
        <v>38786</v>
      </c>
      <c r="B284">
        <v>1004.75</v>
      </c>
      <c r="C284">
        <v>1011.76</v>
      </c>
      <c r="D284" s="21">
        <v>1004.69</v>
      </c>
      <c r="E284" s="21">
        <v>1008.9</v>
      </c>
      <c r="F284" s="42">
        <v>63.378288640000001</v>
      </c>
      <c r="G284" s="3">
        <f t="shared" si="20"/>
        <v>4.5402951191826357E-3</v>
      </c>
      <c r="H284" s="3">
        <f>1-E284/MAX(E$2:E284)</f>
        <v>4.5162877855804306E-2</v>
      </c>
      <c r="I284" s="21">
        <f t="shared" si="21"/>
        <v>4.5599999999999454</v>
      </c>
      <c r="J284" s="21">
        <f ca="1">IF(ROW()&gt;计算结果!B$18+1,ABS(E284-OFFSET(E284,-计算结果!B$18,0,1,1))/SUM(OFFSET(I284,0,0,-计算结果!B$18,1)),ABS(E284-OFFSET(E284,-ROW()+2,0,1,1))/SUM(OFFSET(I284,0,0,-ROW()+2,1)))</f>
        <v>0.55352266521026949</v>
      </c>
      <c r="K284" s="21">
        <f ca="1">(计算结果!B$19+计算结果!B$20*'000300'!J284)^计算结果!B$21</f>
        <v>1.8981703986892424</v>
      </c>
      <c r="L284" s="21">
        <f t="shared" ca="1" si="22"/>
        <v>1019.5267360494256</v>
      </c>
      <c r="M284" s="31" t="str">
        <f ca="1">IF(ROW()&gt;计算结果!B$22+1,IF(L284&gt;OFFSET(L284,-计算结果!B$22,0,1,1),"买",IF(L284&lt;OFFSET(L284,-计算结果!B$22,0,1,1),"卖",M283)),IF(L284&gt;OFFSET(L284,-ROW()+1,0,1,1),"买",IF(L284&lt;OFFSET(L284,-ROW()+1,0,1,1),"卖",M283)))</f>
        <v>卖</v>
      </c>
      <c r="N284" s="4">
        <f t="shared" ca="1" si="23"/>
        <v>1</v>
      </c>
      <c r="O284" s="3">
        <f ca="1">IF(M283="买",E284/E283-1,0)-IF(N284=1,计算结果!B$17,0)</f>
        <v>4.5402951191826357E-3</v>
      </c>
      <c r="P284" s="2">
        <f t="shared" ca="1" si="24"/>
        <v>1.0587500979122981</v>
      </c>
      <c r="Q284" s="3">
        <f ca="1">1-P284/MAX(P$2:P284)</f>
        <v>1.2334825774199643E-2</v>
      </c>
    </row>
    <row r="285" spans="1:17" x14ac:dyDescent="0.15">
      <c r="A285" s="1">
        <v>38789</v>
      </c>
      <c r="B285">
        <v>1008.8</v>
      </c>
      <c r="C285">
        <v>1020.88</v>
      </c>
      <c r="D285" s="21">
        <v>1008.51</v>
      </c>
      <c r="E285" s="21">
        <v>1019.86</v>
      </c>
      <c r="F285" s="42">
        <v>61.019432960000003</v>
      </c>
      <c r="G285" s="3">
        <f t="shared" si="20"/>
        <v>1.0863316483298746E-2</v>
      </c>
      <c r="H285" s="3">
        <f>1-E285/MAX(E$2:E285)</f>
        <v>3.4790180007949756E-2</v>
      </c>
      <c r="I285" s="21">
        <f t="shared" si="21"/>
        <v>10.960000000000036</v>
      </c>
      <c r="J285" s="21">
        <f ca="1">IF(ROW()&gt;计算结果!B$18+1,ABS(E285-OFFSET(E285,-计算结果!B$18,0,1,1))/SUM(OFFSET(I285,0,0,-计算结果!B$18,1)),ABS(E285-OFFSET(E285,-ROW()+2,0,1,1))/SUM(OFFSET(I285,0,0,-ROW()+2,1)))</f>
        <v>0.33874092009685197</v>
      </c>
      <c r="K285" s="21">
        <f ca="1">(计算结果!B$19+计算结果!B$20*'000300'!J285)^计算结果!B$21</f>
        <v>1.7048668280871668</v>
      </c>
      <c r="L285" s="21">
        <f t="shared" ca="1" si="22"/>
        <v>1020.0949067037571</v>
      </c>
      <c r="M285" s="31" t="str">
        <f ca="1">IF(ROW()&gt;计算结果!B$22+1,IF(L285&gt;OFFSET(L285,-计算结果!B$22,0,1,1),"买",IF(L285&lt;OFFSET(L285,-计算结果!B$22,0,1,1),"卖",M284)),IF(L285&gt;OFFSET(L285,-ROW()+1,0,1,1),"买",IF(L285&lt;OFFSET(L285,-ROW()+1,0,1,1),"卖",M284)))</f>
        <v>买</v>
      </c>
      <c r="N285" s="4">
        <f t="shared" ca="1" si="23"/>
        <v>1</v>
      </c>
      <c r="O285" s="3">
        <f ca="1">IF(M284="买",E285/E284-1,0)-IF(N285=1,计算结果!B$17,0)</f>
        <v>0</v>
      </c>
      <c r="P285" s="2">
        <f t="shared" ca="1" si="24"/>
        <v>1.0587500979122981</v>
      </c>
      <c r="Q285" s="3">
        <f ca="1">1-P285/MAX(P$2:P285)</f>
        <v>1.2334825774199643E-2</v>
      </c>
    </row>
    <row r="286" spans="1:17" x14ac:dyDescent="0.15">
      <c r="A286" s="1">
        <v>38790</v>
      </c>
      <c r="B286">
        <v>1020.47</v>
      </c>
      <c r="C286">
        <v>1021.65</v>
      </c>
      <c r="D286" s="21">
        <v>1012.11</v>
      </c>
      <c r="E286" s="21">
        <v>1018.27</v>
      </c>
      <c r="F286" s="42">
        <v>58.615992319999997</v>
      </c>
      <c r="G286" s="3">
        <f t="shared" si="20"/>
        <v>-1.55903751495301E-3</v>
      </c>
      <c r="H286" s="3">
        <f>1-E286/MAX(E$2:E286)</f>
        <v>3.6294978327118477E-2</v>
      </c>
      <c r="I286" s="21">
        <f t="shared" si="21"/>
        <v>1.5900000000000318</v>
      </c>
      <c r="J286" s="21">
        <f ca="1">IF(ROW()&gt;计算结果!B$18+1,ABS(E286-OFFSET(E286,-计算结果!B$18,0,1,1))/SUM(OFFSET(I286,0,0,-计算结果!B$18,1)),ABS(E286-OFFSET(E286,-ROW()+2,0,1,1))/SUM(OFFSET(I286,0,0,-ROW()+2,1)))</f>
        <v>0.43963553530751859</v>
      </c>
      <c r="K286" s="21">
        <f ca="1">(计算结果!B$19+计算结果!B$20*'000300'!J286)^计算结果!B$21</f>
        <v>1.7956719817767666</v>
      </c>
      <c r="L286" s="21">
        <f t="shared" ca="1" si="22"/>
        <v>1016.8179728664638</v>
      </c>
      <c r="M286" s="31" t="str">
        <f ca="1">IF(ROW()&gt;计算结果!B$22+1,IF(L286&gt;OFFSET(L286,-计算结果!B$22,0,1,1),"买",IF(L286&lt;OFFSET(L286,-计算结果!B$22,0,1,1),"卖",M285)),IF(L286&gt;OFFSET(L286,-ROW()+1,0,1,1),"买",IF(L286&lt;OFFSET(L286,-ROW()+1,0,1,1),"卖",M285)))</f>
        <v>卖</v>
      </c>
      <c r="N286" s="4">
        <f t="shared" ca="1" si="23"/>
        <v>1</v>
      </c>
      <c r="O286" s="3">
        <f ca="1">IF(M285="买",E286/E285-1,0)-IF(N286=1,计算结果!B$17,0)</f>
        <v>-1.55903751495301E-3</v>
      </c>
      <c r="P286" s="2">
        <f t="shared" ca="1" si="24"/>
        <v>1.0570994667906928</v>
      </c>
      <c r="Q286" s="3">
        <f ca="1">1-P286/MAX(P$2:P286)</f>
        <v>1.3874632833030143E-2</v>
      </c>
    </row>
    <row r="287" spans="1:17" x14ac:dyDescent="0.15">
      <c r="A287" s="1">
        <v>38791</v>
      </c>
      <c r="B287">
        <v>1018.15</v>
      </c>
      <c r="C287">
        <v>1028.96</v>
      </c>
      <c r="D287" s="21">
        <v>1017.08</v>
      </c>
      <c r="E287" s="21">
        <v>1028.96</v>
      </c>
      <c r="F287" s="42">
        <v>78.223006720000001</v>
      </c>
      <c r="G287" s="3">
        <f t="shared" si="20"/>
        <v>1.0498197923929808E-2</v>
      </c>
      <c r="H287" s="3">
        <f>1-E287/MAX(E$2:E287)</f>
        <v>2.6177812269311485E-2</v>
      </c>
      <c r="I287" s="21">
        <f t="shared" si="21"/>
        <v>10.690000000000055</v>
      </c>
      <c r="J287" s="21">
        <f ca="1">IF(ROW()&gt;计算结果!B$18+1,ABS(E287-OFFSET(E287,-计算结果!B$18,0,1,1))/SUM(OFFSET(I287,0,0,-计算结果!B$18,1)),ABS(E287-OFFSET(E287,-ROW()+2,0,1,1))/SUM(OFFSET(I287,0,0,-ROW()+2,1)))</f>
        <v>0.32125435540069552</v>
      </c>
      <c r="K287" s="21">
        <f ca="1">(计算结果!B$19+计算结果!B$20*'000300'!J287)^计算结果!B$21</f>
        <v>1.6891289198606259</v>
      </c>
      <c r="L287" s="21">
        <f t="shared" ca="1" si="22"/>
        <v>1037.3274220434523</v>
      </c>
      <c r="M287" s="31" t="str">
        <f ca="1">IF(ROW()&gt;计算结果!B$22+1,IF(L287&gt;OFFSET(L287,-计算结果!B$22,0,1,1),"买",IF(L287&lt;OFFSET(L287,-计算结果!B$22,0,1,1),"卖",M286)),IF(L287&gt;OFFSET(L287,-ROW()+1,0,1,1),"买",IF(L287&lt;OFFSET(L287,-ROW()+1,0,1,1),"卖",M286)))</f>
        <v>买</v>
      </c>
      <c r="N287" s="4">
        <f t="shared" ca="1" si="23"/>
        <v>1</v>
      </c>
      <c r="O287" s="3">
        <f ca="1">IF(M286="买",E287/E286-1,0)-IF(N287=1,计算结果!B$17,0)</f>
        <v>0</v>
      </c>
      <c r="P287" s="2">
        <f t="shared" ca="1" si="24"/>
        <v>1.0570994667906928</v>
      </c>
      <c r="Q287" s="3">
        <f ca="1">1-P287/MAX(P$2:P287)</f>
        <v>1.3874632833030143E-2</v>
      </c>
    </row>
    <row r="288" spans="1:17" x14ac:dyDescent="0.15">
      <c r="A288" s="1">
        <v>38792</v>
      </c>
      <c r="B288">
        <v>1028.96</v>
      </c>
      <c r="C288">
        <v>1029.81</v>
      </c>
      <c r="D288" s="21">
        <v>1025.52</v>
      </c>
      <c r="E288" s="21">
        <v>1027.6199999999999</v>
      </c>
      <c r="F288" s="42">
        <v>79.363599359999995</v>
      </c>
      <c r="G288" s="3">
        <f t="shared" si="20"/>
        <v>-1.3022858031411788E-3</v>
      </c>
      <c r="H288" s="3">
        <f>1-E288/MAX(E$2:E288)</f>
        <v>2.7446007079176993E-2</v>
      </c>
      <c r="I288" s="21">
        <f t="shared" si="21"/>
        <v>1.3400000000001455</v>
      </c>
      <c r="J288" s="21">
        <f ca="1">IF(ROW()&gt;计算结果!B$18+1,ABS(E288-OFFSET(E288,-计算结果!B$18,0,1,1))/SUM(OFFSET(I288,0,0,-计算结果!B$18,1)),ABS(E288-OFFSET(E288,-ROW()+2,0,1,1))/SUM(OFFSET(I288,0,0,-ROW()+2,1)))</f>
        <v>0.15901568571017621</v>
      </c>
      <c r="K288" s="21">
        <f ca="1">(计算结果!B$19+计算结果!B$20*'000300'!J288)^计算结果!B$21</f>
        <v>1.5431141171391585</v>
      </c>
      <c r="L288" s="21">
        <f t="shared" ca="1" si="22"/>
        <v>1022.3477620471731</v>
      </c>
      <c r="M288" s="31" t="str">
        <f ca="1">IF(ROW()&gt;计算结果!B$22+1,IF(L288&gt;OFFSET(L288,-计算结果!B$22,0,1,1),"买",IF(L288&lt;OFFSET(L288,-计算结果!B$22,0,1,1),"卖",M287)),IF(L288&gt;OFFSET(L288,-ROW()+1,0,1,1),"买",IF(L288&lt;OFFSET(L288,-ROW()+1,0,1,1),"卖",M287)))</f>
        <v>卖</v>
      </c>
      <c r="N288" s="4">
        <f t="shared" ca="1" si="23"/>
        <v>1</v>
      </c>
      <c r="O288" s="3">
        <f ca="1">IF(M287="买",E288/E287-1,0)-IF(N288=1,计算结果!B$17,0)</f>
        <v>-1.3022858031411788E-3</v>
      </c>
      <c r="P288" s="2">
        <f t="shared" ca="1" si="24"/>
        <v>1.0557228211625831</v>
      </c>
      <c r="Q288" s="3">
        <f ca="1">1-P288/MAX(P$2:P288)</f>
        <v>1.5158849898809112E-2</v>
      </c>
    </row>
    <row r="289" spans="1:17" x14ac:dyDescent="0.15">
      <c r="A289" s="1">
        <v>38793</v>
      </c>
      <c r="B289">
        <v>1027.6400000000001</v>
      </c>
      <c r="C289">
        <v>1029.56</v>
      </c>
      <c r="D289" s="21">
        <v>1021.08</v>
      </c>
      <c r="E289" s="21">
        <v>1024.02</v>
      </c>
      <c r="F289" s="42">
        <v>79.451750399999995</v>
      </c>
      <c r="G289" s="3">
        <f t="shared" si="20"/>
        <v>-3.5032404974600917E-3</v>
      </c>
      <c r="H289" s="3">
        <f>1-E289/MAX(E$2:E289)</f>
        <v>3.0853097613143698E-2</v>
      </c>
      <c r="I289" s="21">
        <f t="shared" si="21"/>
        <v>3.5999999999999091</v>
      </c>
      <c r="J289" s="21">
        <f ca="1">IF(ROW()&gt;计算结果!B$18+1,ABS(E289-OFFSET(E289,-计算结果!B$18,0,1,1))/SUM(OFFSET(I289,0,0,-计算结果!B$18,1)),ABS(E289-OFFSET(E289,-ROW()+2,0,1,1))/SUM(OFFSET(I289,0,0,-ROW()+2,1)))</f>
        <v>0.2519977168949778</v>
      </c>
      <c r="K289" s="21">
        <f ca="1">(计算结果!B$19+计算结果!B$20*'000300'!J289)^计算结果!B$21</f>
        <v>1.6267979452054799</v>
      </c>
      <c r="L289" s="21">
        <f t="shared" ca="1" si="22"/>
        <v>1025.0681553127265</v>
      </c>
      <c r="M289" s="31" t="str">
        <f ca="1">IF(ROW()&gt;计算结果!B$22+1,IF(L289&gt;OFFSET(L289,-计算结果!B$22,0,1,1),"买",IF(L289&lt;OFFSET(L289,-计算结果!B$22,0,1,1),"卖",M288)),IF(L289&gt;OFFSET(L289,-ROW()+1,0,1,1),"买",IF(L289&lt;OFFSET(L289,-ROW()+1,0,1,1),"卖",M288)))</f>
        <v>买</v>
      </c>
      <c r="N289" s="4">
        <f t="shared" ca="1" si="23"/>
        <v>1</v>
      </c>
      <c r="O289" s="3">
        <f ca="1">IF(M288="买",E289/E288-1,0)-IF(N289=1,计算结果!B$17,0)</f>
        <v>0</v>
      </c>
      <c r="P289" s="2">
        <f t="shared" ca="1" si="24"/>
        <v>1.0557228211625831</v>
      </c>
      <c r="Q289" s="3">
        <f ca="1">1-P289/MAX(P$2:P289)</f>
        <v>1.5158849898809112E-2</v>
      </c>
    </row>
    <row r="290" spans="1:17" x14ac:dyDescent="0.15">
      <c r="A290" s="1">
        <v>38796</v>
      </c>
      <c r="B290">
        <v>1024.5</v>
      </c>
      <c r="C290">
        <v>1037.9100000000001</v>
      </c>
      <c r="D290" s="21">
        <v>1019.65</v>
      </c>
      <c r="E290" s="21">
        <v>1037.6600000000001</v>
      </c>
      <c r="F290" s="42">
        <v>82.463155200000003</v>
      </c>
      <c r="G290" s="3">
        <f t="shared" si="20"/>
        <v>1.3320052342727706E-2</v>
      </c>
      <c r="H290" s="3">
        <f>1-E290/MAX(E$2:E290)</f>
        <v>1.7944010145558353E-2</v>
      </c>
      <c r="I290" s="21">
        <f t="shared" si="21"/>
        <v>13.6400000000001</v>
      </c>
      <c r="J290" s="21">
        <f ca="1">IF(ROW()&gt;计算结果!B$18+1,ABS(E290-OFFSET(E290,-计算结果!B$18,0,1,1))/SUM(OFFSET(I290,0,0,-计算结果!B$18,1)),ABS(E290-OFFSET(E290,-ROW()+2,0,1,1))/SUM(OFFSET(I290,0,0,-ROW()+2,1)))</f>
        <v>1.4954888147321812E-2</v>
      </c>
      <c r="K290" s="21">
        <f ca="1">(计算结果!B$19+计算结果!B$20*'000300'!J290)^计算结果!B$21</f>
        <v>1.4134593993325895</v>
      </c>
      <c r="L290" s="21">
        <f t="shared" ca="1" si="22"/>
        <v>1042.8662165408896</v>
      </c>
      <c r="M290" s="31" t="str">
        <f ca="1">IF(ROW()&gt;计算结果!B$22+1,IF(L290&gt;OFFSET(L290,-计算结果!B$22,0,1,1),"买",IF(L290&lt;OFFSET(L290,-计算结果!B$22,0,1,1),"卖",M289)),IF(L290&gt;OFFSET(L290,-ROW()+1,0,1,1),"买",IF(L290&lt;OFFSET(L290,-ROW()+1,0,1,1),"卖",M289)))</f>
        <v>买</v>
      </c>
      <c r="N290" s="4" t="str">
        <f t="shared" ca="1" si="23"/>
        <v/>
      </c>
      <c r="O290" s="3">
        <f ca="1">IF(M289="买",E290/E289-1,0)-IF(N290=1,计算结果!B$17,0)</f>
        <v>1.3320052342727706E-2</v>
      </c>
      <c r="P290" s="2">
        <f t="shared" ca="1" si="24"/>
        <v>1.0697851043998809</v>
      </c>
      <c r="Q290" s="3">
        <f ca="1">1-P290/MAX(P$2:P290)</f>
        <v>2.0407142301890335E-3</v>
      </c>
    </row>
    <row r="291" spans="1:17" x14ac:dyDescent="0.15">
      <c r="A291" s="1">
        <v>38797</v>
      </c>
      <c r="B291">
        <v>1037.95</v>
      </c>
      <c r="C291">
        <v>1047.05</v>
      </c>
      <c r="D291" s="21">
        <v>1036.23</v>
      </c>
      <c r="E291" s="21">
        <v>1040.76</v>
      </c>
      <c r="F291" s="42">
        <v>102.71580160000001</v>
      </c>
      <c r="G291" s="3">
        <f t="shared" si="20"/>
        <v>2.9874910857119463E-3</v>
      </c>
      <c r="H291" s="3">
        <f>1-E291/MAX(E$2:E291)</f>
        <v>1.5010126630198073E-2</v>
      </c>
      <c r="I291" s="21">
        <f t="shared" si="21"/>
        <v>3.0999999999999091</v>
      </c>
      <c r="J291" s="21">
        <f ca="1">IF(ROW()&gt;计算结果!B$18+1,ABS(E291-OFFSET(E291,-计算结果!B$18,0,1,1))/SUM(OFFSET(I291,0,0,-计算结果!B$18,1)),ABS(E291-OFFSET(E291,-ROW()+2,0,1,1))/SUM(OFFSET(I291,0,0,-ROW()+2,1)))</f>
        <v>0.42904674762934469</v>
      </c>
      <c r="K291" s="21">
        <f ca="1">(计算结果!B$19+计算结果!B$20*'000300'!J291)^计算结果!B$21</f>
        <v>1.7861420728664101</v>
      </c>
      <c r="L291" s="21">
        <f t="shared" ca="1" si="22"/>
        <v>1039.1042145626398</v>
      </c>
      <c r="M291" s="31" t="str">
        <f ca="1">IF(ROW()&gt;计算结果!B$22+1,IF(L291&gt;OFFSET(L291,-计算结果!B$22,0,1,1),"买",IF(L291&lt;OFFSET(L291,-计算结果!B$22,0,1,1),"卖",M290)),IF(L291&gt;OFFSET(L291,-ROW()+1,0,1,1),"买",IF(L291&lt;OFFSET(L291,-ROW()+1,0,1,1),"卖",M290)))</f>
        <v>卖</v>
      </c>
      <c r="N291" s="4">
        <f t="shared" ca="1" si="23"/>
        <v>1</v>
      </c>
      <c r="O291" s="3">
        <f ca="1">IF(M290="买",E291/E290-1,0)-IF(N291=1,计算结果!B$17,0)</f>
        <v>2.9874910857119463E-3</v>
      </c>
      <c r="P291" s="2">
        <f t="shared" ca="1" si="24"/>
        <v>1.072981077862903</v>
      </c>
      <c r="Q291" s="3">
        <f ca="1">1-P291/MAX(P$2:P291)</f>
        <v>0</v>
      </c>
    </row>
    <row r="292" spans="1:17" x14ac:dyDescent="0.15">
      <c r="A292" s="1">
        <v>38798</v>
      </c>
      <c r="B292">
        <v>1041.1400000000001</v>
      </c>
      <c r="C292">
        <v>1047.94</v>
      </c>
      <c r="D292" s="21">
        <v>1036.71</v>
      </c>
      <c r="E292" s="21">
        <v>1047.67</v>
      </c>
      <c r="F292" s="42">
        <v>100.34541568</v>
      </c>
      <c r="G292" s="3">
        <f t="shared" si="20"/>
        <v>6.6393789154080007E-3</v>
      </c>
      <c r="H292" s="3">
        <f>1-E292/MAX(E$2:E292)</f>
        <v>8.4704056330562327E-3</v>
      </c>
      <c r="I292" s="21">
        <f t="shared" si="21"/>
        <v>6.9100000000000819</v>
      </c>
      <c r="J292" s="21">
        <f ca="1">IF(ROW()&gt;计算结果!B$18+1,ABS(E292-OFFSET(E292,-计算结果!B$18,0,1,1))/SUM(OFFSET(I292,0,0,-计算结果!B$18,1)),ABS(E292-OFFSET(E292,-ROW()+2,0,1,1))/SUM(OFFSET(I292,0,0,-ROW()+2,1)))</f>
        <v>0.62622309197651649</v>
      </c>
      <c r="K292" s="21">
        <f ca="1">(计算结果!B$19+计算结果!B$20*'000300'!J292)^计算结果!B$21</f>
        <v>1.9636007827788649</v>
      </c>
      <c r="L292" s="21">
        <f t="shared" ca="1" si="22"/>
        <v>1055.9239975525566</v>
      </c>
      <c r="M292" s="31" t="str">
        <f ca="1">IF(ROW()&gt;计算结果!B$22+1,IF(L292&gt;OFFSET(L292,-计算结果!B$22,0,1,1),"买",IF(L292&lt;OFFSET(L292,-计算结果!B$22,0,1,1),"卖",M291)),IF(L292&gt;OFFSET(L292,-ROW()+1,0,1,1),"买",IF(L292&lt;OFFSET(L292,-ROW()+1,0,1,1),"卖",M291)))</f>
        <v>买</v>
      </c>
      <c r="N292" s="4">
        <f t="shared" ca="1" si="23"/>
        <v>1</v>
      </c>
      <c r="O292" s="3">
        <f ca="1">IF(M291="买",E292/E291-1,0)-IF(N292=1,计算结果!B$17,0)</f>
        <v>0</v>
      </c>
      <c r="P292" s="2">
        <f t="shared" ca="1" si="24"/>
        <v>1.072981077862903</v>
      </c>
      <c r="Q292" s="3">
        <f ca="1">1-P292/MAX(P$2:P292)</f>
        <v>0</v>
      </c>
    </row>
    <row r="293" spans="1:17" x14ac:dyDescent="0.15">
      <c r="A293" s="1">
        <v>38799</v>
      </c>
      <c r="B293">
        <v>1047.3499999999999</v>
      </c>
      <c r="C293">
        <v>1049.32</v>
      </c>
      <c r="D293" s="21">
        <v>1042.82</v>
      </c>
      <c r="E293" s="21">
        <v>1048.54</v>
      </c>
      <c r="F293" s="42">
        <v>108.25050112</v>
      </c>
      <c r="G293" s="3">
        <f t="shared" si="20"/>
        <v>8.3041415712958866E-4</v>
      </c>
      <c r="H293" s="3">
        <f>1-E293/MAX(E$2:E293)</f>
        <v>7.647025420680964E-3</v>
      </c>
      <c r="I293" s="21">
        <f t="shared" si="21"/>
        <v>0.86999999999989086</v>
      </c>
      <c r="J293" s="21">
        <f ca="1">IF(ROW()&gt;计算结果!B$18+1,ABS(E293-OFFSET(E293,-计算结果!B$18,0,1,1))/SUM(OFFSET(I293,0,0,-计算结果!B$18,1)),ABS(E293-OFFSET(E293,-ROW()+2,0,1,1))/SUM(OFFSET(I293,0,0,-ROW()+2,1)))</f>
        <v>0.7719175689835811</v>
      </c>
      <c r="K293" s="21">
        <f ca="1">(计算结果!B$19+计算结果!B$20*'000300'!J293)^计算结果!B$21</f>
        <v>2.094725812085223</v>
      </c>
      <c r="L293" s="21">
        <f t="shared" ca="1" si="22"/>
        <v>1040.4565472828422</v>
      </c>
      <c r="M293" s="31" t="str">
        <f ca="1">IF(ROW()&gt;计算结果!B$22+1,IF(L293&gt;OFFSET(L293,-计算结果!B$22,0,1,1),"买",IF(L293&lt;OFFSET(L293,-计算结果!B$22,0,1,1),"卖",M292)),IF(L293&gt;OFFSET(L293,-ROW()+1,0,1,1),"买",IF(L293&lt;OFFSET(L293,-ROW()+1,0,1,1),"卖",M292)))</f>
        <v>卖</v>
      </c>
      <c r="N293" s="4">
        <f t="shared" ca="1" si="23"/>
        <v>1</v>
      </c>
      <c r="O293" s="3">
        <f ca="1">IF(M292="买",E293/E292-1,0)-IF(N293=1,计算结果!B$17,0)</f>
        <v>8.3041415712958866E-4</v>
      </c>
      <c r="P293" s="2">
        <f t="shared" ca="1" si="24"/>
        <v>1.0738720965402926</v>
      </c>
      <c r="Q293" s="3">
        <f ca="1">1-P293/MAX(P$2:P293)</f>
        <v>0</v>
      </c>
    </row>
    <row r="294" spans="1:17" x14ac:dyDescent="0.15">
      <c r="A294" s="1">
        <v>38800</v>
      </c>
      <c r="B294">
        <v>1049.1199999999999</v>
      </c>
      <c r="C294">
        <v>1051.76</v>
      </c>
      <c r="D294" s="21">
        <v>1041.23</v>
      </c>
      <c r="E294" s="21">
        <v>1042.5999999999999</v>
      </c>
      <c r="F294" s="42">
        <v>110.31900160000001</v>
      </c>
      <c r="G294" s="3">
        <f t="shared" si="20"/>
        <v>-5.6650199324775885E-3</v>
      </c>
      <c r="H294" s="3">
        <f>1-E294/MAX(E$2:E294)</f>
        <v>1.326872480172625E-2</v>
      </c>
      <c r="I294" s="21">
        <f t="shared" si="21"/>
        <v>5.9400000000000546</v>
      </c>
      <c r="J294" s="21">
        <f ca="1">IF(ROW()&gt;计算结果!B$18+1,ABS(E294-OFFSET(E294,-计算结果!B$18,0,1,1))/SUM(OFFSET(I294,0,0,-计算结果!B$18,1)),ABS(E294-OFFSET(E294,-ROW()+2,0,1,1))/SUM(OFFSET(I294,0,0,-ROW()+2,1)))</f>
        <v>0.57469304229194762</v>
      </c>
      <c r="K294" s="21">
        <f ca="1">(计算结果!B$19+计算结果!B$20*'000300'!J294)^计算结果!B$21</f>
        <v>1.9172237380627528</v>
      </c>
      <c r="L294" s="21">
        <f t="shared" ca="1" si="22"/>
        <v>1044.5660257135921</v>
      </c>
      <c r="M294" s="31" t="str">
        <f ca="1">IF(ROW()&gt;计算结果!B$22+1,IF(L294&gt;OFFSET(L294,-计算结果!B$22,0,1,1),"买",IF(L294&lt;OFFSET(L294,-计算结果!B$22,0,1,1),"卖",M293)),IF(L294&gt;OFFSET(L294,-ROW()+1,0,1,1),"买",IF(L294&lt;OFFSET(L294,-ROW()+1,0,1,1),"卖",M293)))</f>
        <v>卖</v>
      </c>
      <c r="N294" s="4" t="str">
        <f t="shared" ca="1" si="23"/>
        <v/>
      </c>
      <c r="O294" s="3">
        <f ca="1">IF(M293="买",E294/E293-1,0)-IF(N294=1,计算结果!B$17,0)</f>
        <v>0</v>
      </c>
      <c r="P294" s="2">
        <f t="shared" ca="1" si="24"/>
        <v>1.0738720965402926</v>
      </c>
      <c r="Q294" s="3">
        <f ca="1">1-P294/MAX(P$2:P294)</f>
        <v>0</v>
      </c>
    </row>
    <row r="295" spans="1:17" x14ac:dyDescent="0.15">
      <c r="A295" s="1">
        <v>38803</v>
      </c>
      <c r="B295">
        <v>1042.6300000000001</v>
      </c>
      <c r="C295">
        <v>1050.71</v>
      </c>
      <c r="D295" s="21">
        <v>1037.08</v>
      </c>
      <c r="E295" s="21">
        <v>1050.71</v>
      </c>
      <c r="F295" s="42">
        <v>92.017879039999997</v>
      </c>
      <c r="G295" s="3">
        <f t="shared" si="20"/>
        <v>7.7786303472089369E-3</v>
      </c>
      <c r="H295" s="3">
        <f>1-E295/MAX(E$2:E295)</f>
        <v>5.5933069599286567E-3</v>
      </c>
      <c r="I295" s="21">
        <f t="shared" si="21"/>
        <v>8.1100000000001273</v>
      </c>
      <c r="J295" s="21">
        <f ca="1">IF(ROW()&gt;计算结果!B$18+1,ABS(E295-OFFSET(E295,-计算结果!B$18,0,1,1))/SUM(OFFSET(I295,0,0,-计算结果!B$18,1)),ABS(E295-OFFSET(E295,-ROW()+2,0,1,1))/SUM(OFFSET(I295,0,0,-ROW()+2,1)))</f>
        <v>0.55296648144828564</v>
      </c>
      <c r="K295" s="21">
        <f ca="1">(计算结果!B$19+计算结果!B$20*'000300'!J295)^计算结果!B$21</f>
        <v>1.897669833303457</v>
      </c>
      <c r="L295" s="21">
        <f t="shared" ca="1" si="22"/>
        <v>1056.2252603735005</v>
      </c>
      <c r="M295" s="31" t="str">
        <f ca="1">IF(ROW()&gt;计算结果!B$22+1,IF(L295&gt;OFFSET(L295,-计算结果!B$22,0,1,1),"买",IF(L295&lt;OFFSET(L295,-计算结果!B$22,0,1,1),"卖",M294)),IF(L295&gt;OFFSET(L295,-ROW()+1,0,1,1),"买",IF(L295&lt;OFFSET(L295,-ROW()+1,0,1,1),"卖",M294)))</f>
        <v>买</v>
      </c>
      <c r="N295" s="4">
        <f t="shared" ca="1" si="23"/>
        <v>1</v>
      </c>
      <c r="O295" s="3">
        <f ca="1">IF(M294="买",E295/E294-1,0)-IF(N295=1,计算结果!B$17,0)</f>
        <v>0</v>
      </c>
      <c r="P295" s="2">
        <f t="shared" ca="1" si="24"/>
        <v>1.0738720965402926</v>
      </c>
      <c r="Q295" s="3">
        <f ca="1">1-P295/MAX(P$2:P295)</f>
        <v>0</v>
      </c>
    </row>
    <row r="296" spans="1:17" x14ac:dyDescent="0.15">
      <c r="A296" s="1">
        <v>38804</v>
      </c>
      <c r="B296">
        <v>1050.07</v>
      </c>
      <c r="C296">
        <v>1056.52</v>
      </c>
      <c r="D296" s="21">
        <v>1048.6400000000001</v>
      </c>
      <c r="E296" s="21">
        <v>1055.98</v>
      </c>
      <c r="F296" s="42">
        <v>106.3050752</v>
      </c>
      <c r="G296" s="3">
        <f t="shared" si="20"/>
        <v>5.0156560801744021E-3</v>
      </c>
      <c r="H296" s="3">
        <f>1-E296/MAX(E$2:E296)</f>
        <v>6.0570498381617988E-4</v>
      </c>
      <c r="I296" s="21">
        <f t="shared" si="21"/>
        <v>5.2699999999999818</v>
      </c>
      <c r="J296" s="21">
        <f ca="1">IF(ROW()&gt;计算结果!B$18+1,ABS(E296-OFFSET(E296,-计算结果!B$18,0,1,1))/SUM(OFFSET(I296,0,0,-计算结果!B$18,1)),ABS(E296-OFFSET(E296,-ROW()+2,0,1,1))/SUM(OFFSET(I296,0,0,-ROW()+2,1)))</f>
        <v>0.63410122750966669</v>
      </c>
      <c r="K296" s="21">
        <f ca="1">(计算结果!B$19+计算结果!B$20*'000300'!J296)^计算结果!B$21</f>
        <v>1.9706911047586999</v>
      </c>
      <c r="L296" s="21">
        <f t="shared" ca="1" si="22"/>
        <v>1055.7419279370934</v>
      </c>
      <c r="M296" s="31" t="str">
        <f ca="1">IF(ROW()&gt;计算结果!B$22+1,IF(L296&gt;OFFSET(L296,-计算结果!B$22,0,1,1),"买",IF(L296&lt;OFFSET(L296,-计算结果!B$22,0,1,1),"卖",M295)),IF(L296&gt;OFFSET(L296,-ROW()+1,0,1,1),"买",IF(L296&lt;OFFSET(L296,-ROW()+1,0,1,1),"卖",M295)))</f>
        <v>卖</v>
      </c>
      <c r="N296" s="4">
        <f t="shared" ca="1" si="23"/>
        <v>1</v>
      </c>
      <c r="O296" s="3">
        <f ca="1">IF(M295="买",E296/E295-1,0)-IF(N296=1,计算结果!B$17,0)</f>
        <v>5.0156560801744021E-3</v>
      </c>
      <c r="P296" s="2">
        <f t="shared" ca="1" si="24"/>
        <v>1.0792582696506345</v>
      </c>
      <c r="Q296" s="3">
        <f ca="1">1-P296/MAX(P$2:P296)</f>
        <v>0</v>
      </c>
    </row>
    <row r="297" spans="1:17" x14ac:dyDescent="0.15">
      <c r="A297" s="1">
        <v>38805</v>
      </c>
      <c r="B297">
        <v>1058.74</v>
      </c>
      <c r="C297">
        <v>1074.04</v>
      </c>
      <c r="D297" s="21">
        <v>1057.68</v>
      </c>
      <c r="E297" s="21">
        <v>1065.29</v>
      </c>
      <c r="F297" s="42">
        <v>158.82110976000001</v>
      </c>
      <c r="G297" s="3">
        <f t="shared" si="20"/>
        <v>8.8164548570994761E-3</v>
      </c>
      <c r="H297" s="3">
        <f>1-E297/MAX(E$2:E297)</f>
        <v>0</v>
      </c>
      <c r="I297" s="21">
        <f t="shared" si="21"/>
        <v>9.3099999999999454</v>
      </c>
      <c r="J297" s="21">
        <f ca="1">IF(ROW()&gt;计算结果!B$18+1,ABS(E297-OFFSET(E297,-计算结果!B$18,0,1,1))/SUM(OFFSET(I297,0,0,-计算结果!B$18,1)),ABS(E297-OFFSET(E297,-ROW()+2,0,1,1))/SUM(OFFSET(I297,0,0,-ROW()+2,1)))</f>
        <v>0.62540884833878185</v>
      </c>
      <c r="K297" s="21">
        <f ca="1">(计算结果!B$19+计算结果!B$20*'000300'!J297)^计算结果!B$21</f>
        <v>1.9628679635049036</v>
      </c>
      <c r="L297" s="21">
        <f t="shared" ca="1" si="22"/>
        <v>1074.483532702609</v>
      </c>
      <c r="M297" s="31" t="str">
        <f ca="1">IF(ROW()&gt;计算结果!B$22+1,IF(L297&gt;OFFSET(L297,-计算结果!B$22,0,1,1),"买",IF(L297&lt;OFFSET(L297,-计算结果!B$22,0,1,1),"卖",M296)),IF(L297&gt;OFFSET(L297,-ROW()+1,0,1,1),"买",IF(L297&lt;OFFSET(L297,-ROW()+1,0,1,1),"卖",M296)))</f>
        <v>买</v>
      </c>
      <c r="N297" s="4">
        <f t="shared" ca="1" si="23"/>
        <v>1</v>
      </c>
      <c r="O297" s="3">
        <f ca="1">IF(M296="买",E297/E296-1,0)-IF(N297=1,计算结果!B$17,0)</f>
        <v>0</v>
      </c>
      <c r="P297" s="2">
        <f t="shared" ca="1" si="24"/>
        <v>1.0792582696506345</v>
      </c>
      <c r="Q297" s="3">
        <f ca="1">1-P297/MAX(P$2:P297)</f>
        <v>0</v>
      </c>
    </row>
    <row r="298" spans="1:17" x14ac:dyDescent="0.15">
      <c r="A298" s="1">
        <v>38806</v>
      </c>
      <c r="B298">
        <v>1065.8399999999999</v>
      </c>
      <c r="C298">
        <v>1067.99</v>
      </c>
      <c r="D298" s="21">
        <v>1055.1400000000001</v>
      </c>
      <c r="E298" s="21">
        <v>1055.6300000000001</v>
      </c>
      <c r="F298" s="42">
        <v>120.89930751999999</v>
      </c>
      <c r="G298" s="3">
        <f t="shared" si="20"/>
        <v>-9.0679533272628454E-3</v>
      </c>
      <c r="H298" s="3">
        <f>1-E298/MAX(E$2:E298)</f>
        <v>9.0679533272628454E-3</v>
      </c>
      <c r="I298" s="21">
        <f t="shared" si="21"/>
        <v>9.6599999999998545</v>
      </c>
      <c r="J298" s="21">
        <f ca="1">IF(ROW()&gt;计算结果!B$18+1,ABS(E298-OFFSET(E298,-计算结果!B$18,0,1,1))/SUM(OFFSET(I298,0,0,-计算结果!B$18,1)),ABS(E298-OFFSET(E298,-ROW()+2,0,1,1))/SUM(OFFSET(I298,0,0,-ROW()+2,1)))</f>
        <v>0.42177382924258816</v>
      </c>
      <c r="K298" s="21">
        <f ca="1">(计算结果!B$19+计算结果!B$20*'000300'!J298)^计算结果!B$21</f>
        <v>1.7795964463183291</v>
      </c>
      <c r="L298" s="21">
        <f t="shared" ca="1" si="22"/>
        <v>1040.9318529044999</v>
      </c>
      <c r="M298" s="31" t="str">
        <f ca="1">IF(ROW()&gt;计算结果!B$22+1,IF(L298&gt;OFFSET(L298,-计算结果!B$22,0,1,1),"买",IF(L298&lt;OFFSET(L298,-计算结果!B$22,0,1,1),"卖",M297)),IF(L298&gt;OFFSET(L298,-ROW()+1,0,1,1),"买",IF(L298&lt;OFFSET(L298,-ROW()+1,0,1,1),"卖",M297)))</f>
        <v>买</v>
      </c>
      <c r="N298" s="4" t="str">
        <f t="shared" ca="1" si="23"/>
        <v/>
      </c>
      <c r="O298" s="3">
        <f ca="1">IF(M297="买",E298/E297-1,0)-IF(N298=1,计算结果!B$17,0)</f>
        <v>-9.0679533272628454E-3</v>
      </c>
      <c r="P298" s="2">
        <f t="shared" ca="1" si="24"/>
        <v>1.0694716060333802</v>
      </c>
      <c r="Q298" s="3">
        <f ca="1">1-P298/MAX(P$2:P298)</f>
        <v>9.0679533272627344E-3</v>
      </c>
    </row>
    <row r="299" spans="1:17" x14ac:dyDescent="0.15">
      <c r="A299" s="1">
        <v>38807</v>
      </c>
      <c r="B299">
        <v>1053.8499999999999</v>
      </c>
      <c r="C299">
        <v>1061.47</v>
      </c>
      <c r="D299" s="21">
        <v>1050.22</v>
      </c>
      <c r="E299" s="21">
        <v>1061.0899999999999</v>
      </c>
      <c r="F299" s="42">
        <v>120.45672448000001</v>
      </c>
      <c r="G299" s="3">
        <f t="shared" si="20"/>
        <v>5.1722667980256265E-3</v>
      </c>
      <c r="H299" s="3">
        <f>1-E299/MAX(E$2:E299)</f>
        <v>3.9425884031578651E-3</v>
      </c>
      <c r="I299" s="21">
        <f t="shared" si="21"/>
        <v>5.459999999999809</v>
      </c>
      <c r="J299" s="21">
        <f ca="1">IF(ROW()&gt;计算结果!B$18+1,ABS(E299-OFFSET(E299,-计算结果!B$18,0,1,1))/SUM(OFFSET(I299,0,0,-计算结果!B$18,1)),ABS(E299-OFFSET(E299,-ROW()+2,0,1,1))/SUM(OFFSET(I299,0,0,-ROW()+2,1)))</f>
        <v>0.54299106488941074</v>
      </c>
      <c r="K299" s="21">
        <f ca="1">(计算结果!B$19+计算结果!B$20*'000300'!J299)^计算结果!B$21</f>
        <v>1.8886919584004696</v>
      </c>
      <c r="L299" s="21">
        <f t="shared" ca="1" si="22"/>
        <v>1079.0043832200245</v>
      </c>
      <c r="M299" s="31" t="str">
        <f ca="1">IF(ROW()&gt;计算结果!B$22+1,IF(L299&gt;OFFSET(L299,-计算结果!B$22,0,1,1),"买",IF(L299&lt;OFFSET(L299,-计算结果!B$22,0,1,1),"卖",M298)),IF(L299&gt;OFFSET(L299,-ROW()+1,0,1,1),"买",IF(L299&lt;OFFSET(L299,-ROW()+1,0,1,1),"卖",M298)))</f>
        <v>买</v>
      </c>
      <c r="N299" s="4" t="str">
        <f t="shared" ca="1" si="23"/>
        <v/>
      </c>
      <c r="O299" s="3">
        <f ca="1">IF(M298="买",E299/E298-1,0)-IF(N299=1,计算结果!B$17,0)</f>
        <v>5.1722667980256265E-3</v>
      </c>
      <c r="P299" s="2">
        <f t="shared" ca="1" si="24"/>
        <v>1.0750031985126978</v>
      </c>
      <c r="Q299" s="3">
        <f ca="1">1-P299/MAX(P$2:P299)</f>
        <v>3.9425884031578651E-3</v>
      </c>
    </row>
    <row r="300" spans="1:17" x14ac:dyDescent="0.15">
      <c r="A300" s="1">
        <v>38810</v>
      </c>
      <c r="B300">
        <v>1061.96</v>
      </c>
      <c r="C300">
        <v>1079.3699999999999</v>
      </c>
      <c r="D300" s="21">
        <v>1061.96</v>
      </c>
      <c r="E300" s="21">
        <v>1079.32</v>
      </c>
      <c r="F300" s="42">
        <v>157.03156736</v>
      </c>
      <c r="G300" s="3">
        <f t="shared" si="20"/>
        <v>1.7180446521972703E-2</v>
      </c>
      <c r="H300" s="3">
        <f>1-E300/MAX(E$2:E300)</f>
        <v>0</v>
      </c>
      <c r="I300" s="21">
        <f t="shared" si="21"/>
        <v>18.230000000000018</v>
      </c>
      <c r="J300" s="21">
        <f ca="1">IF(ROW()&gt;计算结果!B$18+1,ABS(E300-OFFSET(E300,-计算结果!B$18,0,1,1))/SUM(OFFSET(I300,0,0,-计算结果!B$18,1)),ABS(E300-OFFSET(E300,-ROW()+2,0,1,1))/SUM(OFFSET(I300,0,0,-ROW()+2,1)))</f>
        <v>0.57178149876475493</v>
      </c>
      <c r="K300" s="21">
        <f ca="1">(计算结果!B$19+计算结果!B$20*'000300'!J300)^计算结果!B$21</f>
        <v>1.9146033488882792</v>
      </c>
      <c r="L300" s="21">
        <f t="shared" ca="1" si="22"/>
        <v>1079.6086641639311</v>
      </c>
      <c r="M300" s="31" t="str">
        <f ca="1">IF(ROW()&gt;计算结果!B$22+1,IF(L300&gt;OFFSET(L300,-计算结果!B$22,0,1,1),"买",IF(L300&lt;OFFSET(L300,-计算结果!B$22,0,1,1),"卖",M299)),IF(L300&gt;OFFSET(L300,-ROW()+1,0,1,1),"买",IF(L300&lt;OFFSET(L300,-ROW()+1,0,1,1),"卖",M299)))</f>
        <v>买</v>
      </c>
      <c r="N300" s="4" t="str">
        <f t="shared" ca="1" si="23"/>
        <v/>
      </c>
      <c r="O300" s="3">
        <f ca="1">IF(M299="买",E300/E299-1,0)-IF(N300=1,计算结果!B$17,0)</f>
        <v>1.7180446521972703E-2</v>
      </c>
      <c r="P300" s="2">
        <f t="shared" ca="1" si="24"/>
        <v>1.0934722334756948</v>
      </c>
      <c r="Q300" s="3">
        <f ca="1">1-P300/MAX(P$2:P300)</f>
        <v>0</v>
      </c>
    </row>
    <row r="301" spans="1:17" x14ac:dyDescent="0.15">
      <c r="A301" s="1">
        <v>38811</v>
      </c>
      <c r="B301">
        <v>1080.8599999999999</v>
      </c>
      <c r="C301">
        <v>1089.3699999999999</v>
      </c>
      <c r="D301" s="21">
        <v>1076.2</v>
      </c>
      <c r="E301" s="21">
        <v>1089.3699999999999</v>
      </c>
      <c r="F301" s="42">
        <v>175.25219328</v>
      </c>
      <c r="G301" s="3">
        <f t="shared" si="20"/>
        <v>9.3114183004112672E-3</v>
      </c>
      <c r="H301" s="3">
        <f>1-E301/MAX(E$2:E301)</f>
        <v>0</v>
      </c>
      <c r="I301" s="21">
        <f t="shared" si="21"/>
        <v>10.049999999999955</v>
      </c>
      <c r="J301" s="21">
        <f ca="1">IF(ROW()&gt;计算结果!B$18+1,ABS(E301-OFFSET(E301,-计算结果!B$18,0,1,1))/SUM(OFFSET(I301,0,0,-计算结果!B$18,1)),ABS(E301-OFFSET(E301,-ROW()+2,0,1,1))/SUM(OFFSET(I301,0,0,-ROW()+2,1)))</f>
        <v>0.60907154491918392</v>
      </c>
      <c r="K301" s="21">
        <f ca="1">(计算结果!B$19+计算结果!B$20*'000300'!J301)^计算结果!B$21</f>
        <v>1.9481643904272654</v>
      </c>
      <c r="L301" s="21">
        <f t="shared" ca="1" si="22"/>
        <v>1098.6253510427618</v>
      </c>
      <c r="M301" s="31" t="str">
        <f ca="1">IF(ROW()&gt;计算结果!B$22+1,IF(L301&gt;OFFSET(L301,-计算结果!B$22,0,1,1),"买",IF(L301&lt;OFFSET(L301,-计算结果!B$22,0,1,1),"卖",M300)),IF(L301&gt;OFFSET(L301,-ROW()+1,0,1,1),"买",IF(L301&lt;OFFSET(L301,-ROW()+1,0,1,1),"卖",M300)))</f>
        <v>买</v>
      </c>
      <c r="N301" s="4" t="str">
        <f t="shared" ca="1" si="23"/>
        <v/>
      </c>
      <c r="O301" s="3">
        <f ca="1">IF(M300="买",E301/E300-1,0)-IF(N301=1,计算结果!B$17,0)</f>
        <v>9.3114183004112672E-3</v>
      </c>
      <c r="P301" s="2">
        <f t="shared" ca="1" si="24"/>
        <v>1.1036540108414719</v>
      </c>
      <c r="Q301" s="3">
        <f ca="1">1-P301/MAX(P$2:P301)</f>
        <v>0</v>
      </c>
    </row>
    <row r="302" spans="1:17" x14ac:dyDescent="0.15">
      <c r="A302" s="1">
        <v>38812</v>
      </c>
      <c r="B302">
        <v>1091.18</v>
      </c>
      <c r="C302">
        <v>1100.56</v>
      </c>
      <c r="D302" s="21">
        <v>1089.55</v>
      </c>
      <c r="E302" s="21">
        <v>1099.97</v>
      </c>
      <c r="F302" s="42">
        <v>185.39587584</v>
      </c>
      <c r="G302" s="3">
        <f t="shared" si="20"/>
        <v>9.7303946317597312E-3</v>
      </c>
      <c r="H302" s="3">
        <f>1-E302/MAX(E$2:E302)</f>
        <v>0</v>
      </c>
      <c r="I302" s="21">
        <f t="shared" si="21"/>
        <v>10.600000000000136</v>
      </c>
      <c r="J302" s="21">
        <f ca="1">IF(ROW()&gt;计算结果!B$18+1,ABS(E302-OFFSET(E302,-计算结果!B$18,0,1,1))/SUM(OFFSET(I302,0,0,-计算结果!B$18,1)),ABS(E302-OFFSET(E302,-ROW()+2,0,1,1))/SUM(OFFSET(I302,0,0,-ROW()+2,1)))</f>
        <v>0.62634730538922267</v>
      </c>
      <c r="K302" s="21">
        <f ca="1">(计算结果!B$19+计算结果!B$20*'000300'!J302)^计算结果!B$21</f>
        <v>1.9637125748503004</v>
      </c>
      <c r="L302" s="21">
        <f t="shared" ca="1" si="22"/>
        <v>1101.2658551088496</v>
      </c>
      <c r="M302" s="31" t="str">
        <f ca="1">IF(ROW()&gt;计算结果!B$22+1,IF(L302&gt;OFFSET(L302,-计算结果!B$22,0,1,1),"买",IF(L302&lt;OFFSET(L302,-计算结果!B$22,0,1,1),"卖",M301)),IF(L302&gt;OFFSET(L302,-ROW()+1,0,1,1),"买",IF(L302&lt;OFFSET(L302,-ROW()+1,0,1,1),"卖",M301)))</f>
        <v>买</v>
      </c>
      <c r="N302" s="4" t="str">
        <f t="shared" ca="1" si="23"/>
        <v/>
      </c>
      <c r="O302" s="3">
        <f ca="1">IF(M301="买",E302/E301-1,0)-IF(N302=1,计算结果!B$17,0)</f>
        <v>9.7303946317597312E-3</v>
      </c>
      <c r="P302" s="2">
        <f t="shared" ca="1" si="24"/>
        <v>1.1143929999038837</v>
      </c>
      <c r="Q302" s="3">
        <f ca="1">1-P302/MAX(P$2:P302)</f>
        <v>0</v>
      </c>
    </row>
    <row r="303" spans="1:17" x14ac:dyDescent="0.15">
      <c r="A303" s="1">
        <v>38813</v>
      </c>
      <c r="B303">
        <v>1102.54</v>
      </c>
      <c r="C303">
        <v>1109.68</v>
      </c>
      <c r="D303" s="21">
        <v>1097.32</v>
      </c>
      <c r="E303" s="21">
        <v>1103.24</v>
      </c>
      <c r="F303" s="42">
        <v>196.87813120000001</v>
      </c>
      <c r="G303" s="3">
        <f t="shared" si="20"/>
        <v>2.9728083493185675E-3</v>
      </c>
      <c r="H303" s="3">
        <f>1-E303/MAX(E$2:E303)</f>
        <v>0</v>
      </c>
      <c r="I303" s="21">
        <f t="shared" si="21"/>
        <v>3.2699999999999818</v>
      </c>
      <c r="J303" s="21">
        <f ca="1">IF(ROW()&gt;计算结果!B$18+1,ABS(E303-OFFSET(E303,-计算结果!B$18,0,1,1))/SUM(OFFSET(I303,0,0,-计算结果!B$18,1)),ABS(E303-OFFSET(E303,-ROW()+2,0,1,1))/SUM(OFFSET(I303,0,0,-ROW()+2,1)))</f>
        <v>0.63678696158323789</v>
      </c>
      <c r="K303" s="21">
        <f ca="1">(计算结果!B$19+计算结果!B$20*'000300'!J303)^计算结果!B$21</f>
        <v>1.9731082654249139</v>
      </c>
      <c r="L303" s="21">
        <f t="shared" ca="1" si="22"/>
        <v>1105.1610567107248</v>
      </c>
      <c r="M303" s="31" t="str">
        <f ca="1">IF(ROW()&gt;计算结果!B$22+1,IF(L303&gt;OFFSET(L303,-计算结果!B$22,0,1,1),"买",IF(L303&lt;OFFSET(L303,-计算结果!B$22,0,1,1),"卖",M302)),IF(L303&gt;OFFSET(L303,-ROW()+1,0,1,1),"买",IF(L303&lt;OFFSET(L303,-ROW()+1,0,1,1),"卖",M302)))</f>
        <v>买</v>
      </c>
      <c r="N303" s="4" t="str">
        <f t="shared" ca="1" si="23"/>
        <v/>
      </c>
      <c r="O303" s="3">
        <f ca="1">IF(M302="买",E303/E302-1,0)-IF(N303=1,计算结果!B$17,0)</f>
        <v>2.9728083493185675E-3</v>
      </c>
      <c r="P303" s="2">
        <f t="shared" ca="1" si="24"/>
        <v>1.1177058767184203</v>
      </c>
      <c r="Q303" s="3">
        <f ca="1">1-P303/MAX(P$2:P303)</f>
        <v>0</v>
      </c>
    </row>
    <row r="304" spans="1:17" x14ac:dyDescent="0.15">
      <c r="A304" s="1">
        <v>38814</v>
      </c>
      <c r="B304">
        <v>1102.94</v>
      </c>
      <c r="C304">
        <v>1105.0999999999999</v>
      </c>
      <c r="D304" s="21">
        <v>1091.8900000000001</v>
      </c>
      <c r="E304" s="21">
        <v>1103.1500000000001</v>
      </c>
      <c r="F304" s="42">
        <v>177.60104448000001</v>
      </c>
      <c r="G304" s="3">
        <f t="shared" si="20"/>
        <v>-8.1577897828144508E-5</v>
      </c>
      <c r="H304" s="3">
        <f>1-E304/MAX(E$2:E304)</f>
        <v>8.1577897828144508E-5</v>
      </c>
      <c r="I304" s="21">
        <f t="shared" si="21"/>
        <v>8.9999999999918145E-2</v>
      </c>
      <c r="J304" s="21">
        <f ca="1">IF(ROW()&gt;计算结果!B$18+1,ABS(E304-OFFSET(E304,-计算结果!B$18,0,1,1))/SUM(OFFSET(I304,0,0,-计算结果!B$18,1)),ABS(E304-OFFSET(E304,-ROW()+2,0,1,1))/SUM(OFFSET(I304,0,0,-ROW()+2,1)))</f>
        <v>0.75640224859463323</v>
      </c>
      <c r="K304" s="21">
        <f ca="1">(计算结果!B$19+计算结果!B$20*'000300'!J304)^计算结果!B$21</f>
        <v>2.0807620237351698</v>
      </c>
      <c r="L304" s="21">
        <f t="shared" ca="1" si="22"/>
        <v>1100.976526279471</v>
      </c>
      <c r="M304" s="31" t="str">
        <f ca="1">IF(ROW()&gt;计算结果!B$22+1,IF(L304&gt;OFFSET(L304,-计算结果!B$22,0,1,1),"买",IF(L304&lt;OFFSET(L304,-计算结果!B$22,0,1,1),"卖",M303)),IF(L304&gt;OFFSET(L304,-ROW()+1,0,1,1),"买",IF(L304&lt;OFFSET(L304,-ROW()+1,0,1,1),"卖",M303)))</f>
        <v>买</v>
      </c>
      <c r="N304" s="4" t="str">
        <f t="shared" ca="1" si="23"/>
        <v/>
      </c>
      <c r="O304" s="3">
        <f ca="1">IF(M303="买",E304/E303-1,0)-IF(N304=1,计算结果!B$17,0)</f>
        <v>-8.1577897828144508E-5</v>
      </c>
      <c r="P304" s="2">
        <f t="shared" ca="1" si="24"/>
        <v>1.1176146966226075</v>
      </c>
      <c r="Q304" s="3">
        <f ca="1">1-P304/MAX(P$2:P304)</f>
        <v>8.1577897828033485E-5</v>
      </c>
    </row>
    <row r="305" spans="1:17" x14ac:dyDescent="0.15">
      <c r="A305" s="1">
        <v>38817</v>
      </c>
      <c r="B305">
        <v>1104.32</v>
      </c>
      <c r="C305">
        <v>1118.08</v>
      </c>
      <c r="D305" s="21">
        <v>1100.69</v>
      </c>
      <c r="E305" s="21">
        <v>1117.9100000000001</v>
      </c>
      <c r="F305" s="42">
        <v>172.46470144</v>
      </c>
      <c r="G305" s="3">
        <f t="shared" si="20"/>
        <v>1.3379866745229618E-2</v>
      </c>
      <c r="H305" s="3">
        <f>1-E305/MAX(E$2:E305)</f>
        <v>0</v>
      </c>
      <c r="I305" s="21">
        <f t="shared" si="21"/>
        <v>14.759999999999991</v>
      </c>
      <c r="J305" s="21">
        <f ca="1">IF(ROW()&gt;计算结果!B$18+1,ABS(E305-OFFSET(E305,-计算结果!B$18,0,1,1))/SUM(OFFSET(I305,0,0,-计算结果!B$18,1)),ABS(E305-OFFSET(E305,-ROW()+2,0,1,1))/SUM(OFFSET(I305,0,0,-ROW()+2,1)))</f>
        <v>0.77508650519031563</v>
      </c>
      <c r="K305" s="21">
        <f ca="1">(计算结果!B$19+计算结果!B$20*'000300'!J305)^计算结果!B$21</f>
        <v>2.0975778546712842</v>
      </c>
      <c r="L305" s="21">
        <f t="shared" ca="1" si="22"/>
        <v>1136.4958057583108</v>
      </c>
      <c r="M305" s="31" t="str">
        <f ca="1">IF(ROW()&gt;计算结果!B$22+1,IF(L305&gt;OFFSET(L305,-计算结果!B$22,0,1,1),"买",IF(L305&lt;OFFSET(L305,-计算结果!B$22,0,1,1),"卖",M304)),IF(L305&gt;OFFSET(L305,-ROW()+1,0,1,1),"买",IF(L305&lt;OFFSET(L305,-ROW()+1,0,1,1),"卖",M304)))</f>
        <v>买</v>
      </c>
      <c r="N305" s="4" t="str">
        <f t="shared" ca="1" si="23"/>
        <v/>
      </c>
      <c r="O305" s="3">
        <f ca="1">IF(M304="买",E305/E304-1,0)-IF(N305=1,计算结果!B$17,0)</f>
        <v>1.3379866745229618E-2</v>
      </c>
      <c r="P305" s="2">
        <f t="shared" ca="1" si="24"/>
        <v>1.1325682323359283</v>
      </c>
      <c r="Q305" s="3">
        <f ca="1">1-P305/MAX(P$2:P305)</f>
        <v>0</v>
      </c>
    </row>
    <row r="306" spans="1:17" x14ac:dyDescent="0.15">
      <c r="A306" s="1">
        <v>38818</v>
      </c>
      <c r="B306">
        <v>1120.1600000000001</v>
      </c>
      <c r="C306">
        <v>1126.0899999999999</v>
      </c>
      <c r="D306" s="21">
        <v>1112.01</v>
      </c>
      <c r="E306" s="21">
        <v>1123.31</v>
      </c>
      <c r="F306" s="42">
        <v>197.96707327999999</v>
      </c>
      <c r="G306" s="3">
        <f t="shared" si="20"/>
        <v>4.8304425222065461E-3</v>
      </c>
      <c r="H306" s="3">
        <f>1-E306/MAX(E$2:E306)</f>
        <v>0</v>
      </c>
      <c r="I306" s="21">
        <f t="shared" si="21"/>
        <v>5.3999999999998636</v>
      </c>
      <c r="J306" s="21">
        <f ca="1">IF(ROW()&gt;计算结果!B$18+1,ABS(E306-OFFSET(E306,-计算结果!B$18,0,1,1))/SUM(OFFSET(I306,0,0,-计算结果!B$18,1)),ABS(E306-OFFSET(E306,-ROW()+2,0,1,1))/SUM(OFFSET(I306,0,0,-ROW()+2,1)))</f>
        <v>0.77542324081539027</v>
      </c>
      <c r="K306" s="21">
        <f ca="1">(计算结果!B$19+计算结果!B$20*'000300'!J306)^计算结果!B$21</f>
        <v>2.097880916733851</v>
      </c>
      <c r="L306" s="21">
        <f t="shared" ca="1" si="22"/>
        <v>1108.8335554861912</v>
      </c>
      <c r="M306" s="31" t="str">
        <f ca="1">IF(ROW()&gt;计算结果!B$22+1,IF(L306&gt;OFFSET(L306,-计算结果!B$22,0,1,1),"买",IF(L306&lt;OFFSET(L306,-计算结果!B$22,0,1,1),"卖",M305)),IF(L306&gt;OFFSET(L306,-ROW()+1,0,1,1),"买",IF(L306&lt;OFFSET(L306,-ROW()+1,0,1,1),"卖",M305)))</f>
        <v>买</v>
      </c>
      <c r="N306" s="4" t="str">
        <f t="shared" ca="1" si="23"/>
        <v/>
      </c>
      <c r="O306" s="3">
        <f ca="1">IF(M305="买",E306/E305-1,0)-IF(N306=1,计算结果!B$17,0)</f>
        <v>4.8304425222065461E-3</v>
      </c>
      <c r="P306" s="2">
        <f t="shared" ca="1" si="24"/>
        <v>1.1380390380847041</v>
      </c>
      <c r="Q306" s="3">
        <f ca="1">1-P306/MAX(P$2:P306)</f>
        <v>0</v>
      </c>
    </row>
    <row r="307" spans="1:17" x14ac:dyDescent="0.15">
      <c r="A307" s="1">
        <v>38819</v>
      </c>
      <c r="B307">
        <v>1123.78</v>
      </c>
      <c r="C307">
        <v>1123.78</v>
      </c>
      <c r="D307" s="21">
        <v>1116.1500000000001</v>
      </c>
      <c r="E307" s="21">
        <v>1117.07</v>
      </c>
      <c r="F307" s="42">
        <v>159.91141375999999</v>
      </c>
      <c r="G307" s="3">
        <f t="shared" si="20"/>
        <v>-5.5550115284294099E-3</v>
      </c>
      <c r="H307" s="3">
        <f>1-E307/MAX(E$2:E307)</f>
        <v>5.5550115284294099E-3</v>
      </c>
      <c r="I307" s="21">
        <f t="shared" si="21"/>
        <v>6.2400000000000091</v>
      </c>
      <c r="J307" s="21">
        <f ca="1">IF(ROW()&gt;计算结果!B$18+1,ABS(E307-OFFSET(E307,-计算结果!B$18,0,1,1))/SUM(OFFSET(I307,0,0,-计算结果!B$18,1)),ABS(E307-OFFSET(E307,-ROW()+2,0,1,1))/SUM(OFFSET(I307,0,0,-ROW()+2,1)))</f>
        <v>0.61819484240687994</v>
      </c>
      <c r="K307" s="21">
        <f ca="1">(计算结果!B$19+计算结果!B$20*'000300'!J307)^计算结果!B$21</f>
        <v>1.9563753581661918</v>
      </c>
      <c r="L307" s="21">
        <f t="shared" ca="1" si="22"/>
        <v>1124.9471325719096</v>
      </c>
      <c r="M307" s="31" t="str">
        <f ca="1">IF(ROW()&gt;计算结果!B$22+1,IF(L307&gt;OFFSET(L307,-计算结果!B$22,0,1,1),"买",IF(L307&lt;OFFSET(L307,-计算结果!B$22,0,1,1),"卖",M306)),IF(L307&gt;OFFSET(L307,-ROW()+1,0,1,1),"买",IF(L307&lt;OFFSET(L307,-ROW()+1,0,1,1),"卖",M306)))</f>
        <v>买</v>
      </c>
      <c r="N307" s="4" t="str">
        <f t="shared" ca="1" si="23"/>
        <v/>
      </c>
      <c r="O307" s="3">
        <f ca="1">IF(M306="买",E307/E306-1,0)-IF(N307=1,计算结果!B$17,0)</f>
        <v>-5.5550115284294099E-3</v>
      </c>
      <c r="P307" s="2">
        <f t="shared" ca="1" si="24"/>
        <v>1.1317172181083408</v>
      </c>
      <c r="Q307" s="3">
        <f ca="1">1-P307/MAX(P$2:P307)</f>
        <v>5.5550115284294099E-3</v>
      </c>
    </row>
    <row r="308" spans="1:17" x14ac:dyDescent="0.15">
      <c r="A308" s="1">
        <v>38820</v>
      </c>
      <c r="B308">
        <v>1116.8399999999999</v>
      </c>
      <c r="C308">
        <v>1122.3900000000001</v>
      </c>
      <c r="D308" s="21">
        <v>1093.51</v>
      </c>
      <c r="E308" s="21">
        <v>1093.93</v>
      </c>
      <c r="F308" s="42">
        <v>171.90084608000001</v>
      </c>
      <c r="G308" s="3">
        <f t="shared" si="20"/>
        <v>-2.0714905959339891E-2</v>
      </c>
      <c r="H308" s="3">
        <f>1-E308/MAX(E$2:E308)</f>
        <v>2.6154845946354865E-2</v>
      </c>
      <c r="I308" s="21">
        <f t="shared" si="21"/>
        <v>23.139999999999873</v>
      </c>
      <c r="J308" s="21">
        <f ca="1">IF(ROW()&gt;计算结果!B$18+1,ABS(E308-OFFSET(E308,-计算结果!B$18,0,1,1))/SUM(OFFSET(I308,0,0,-计算结果!B$18,1)),ABS(E308-OFFSET(E308,-ROW()+2,0,1,1))/SUM(OFFSET(I308,0,0,-ROW()+2,1)))</f>
        <v>0.39387083504730697</v>
      </c>
      <c r="K308" s="21">
        <f ca="1">(计算结果!B$19+计算结果!B$20*'000300'!J308)^计算结果!B$21</f>
        <v>1.7544837515425762</v>
      </c>
      <c r="L308" s="21">
        <f t="shared" ca="1" si="22"/>
        <v>1070.5280774550524</v>
      </c>
      <c r="M308" s="31" t="str">
        <f ca="1">IF(ROW()&gt;计算结果!B$22+1,IF(L308&gt;OFFSET(L308,-计算结果!B$22,0,1,1),"买",IF(L308&lt;OFFSET(L308,-计算结果!B$22,0,1,1),"卖",M307)),IF(L308&gt;OFFSET(L308,-ROW()+1,0,1,1),"买",IF(L308&lt;OFFSET(L308,-ROW()+1,0,1,1),"卖",M307)))</f>
        <v>买</v>
      </c>
      <c r="N308" s="4" t="str">
        <f t="shared" ca="1" si="23"/>
        <v/>
      </c>
      <c r="O308" s="3">
        <f ca="1">IF(M307="买",E308/E307-1,0)-IF(N308=1,计算结果!B$17,0)</f>
        <v>-2.0714905959339891E-2</v>
      </c>
      <c r="P308" s="2">
        <f t="shared" ca="1" si="24"/>
        <v>1.1082738023626608</v>
      </c>
      <c r="Q308" s="3">
        <f ca="1">1-P308/MAX(P$2:P308)</f>
        <v>2.6154845946354865E-2</v>
      </c>
    </row>
    <row r="309" spans="1:17" x14ac:dyDescent="0.15">
      <c r="A309" s="1">
        <v>38821</v>
      </c>
      <c r="B309">
        <v>1091.69</v>
      </c>
      <c r="C309">
        <v>1118.67</v>
      </c>
      <c r="D309" s="21">
        <v>1091.67</v>
      </c>
      <c r="E309" s="21">
        <v>1118.6099999999999</v>
      </c>
      <c r="F309" s="42">
        <v>167.82531584</v>
      </c>
      <c r="G309" s="3">
        <f t="shared" si="20"/>
        <v>2.2560858555848995E-2</v>
      </c>
      <c r="H309" s="3">
        <f>1-E309/MAX(E$2:E309)</f>
        <v>4.1840631704516129E-3</v>
      </c>
      <c r="I309" s="21">
        <f t="shared" si="21"/>
        <v>24.679999999999836</v>
      </c>
      <c r="J309" s="21">
        <f ca="1">IF(ROW()&gt;计算结果!B$18+1,ABS(E309-OFFSET(E309,-计算结果!B$18,0,1,1))/SUM(OFFSET(I309,0,0,-计算结果!B$18,1)),ABS(E309-OFFSET(E309,-ROW()+2,0,1,1))/SUM(OFFSET(I309,0,0,-ROW()+2,1)))</f>
        <v>0.4939034861755125</v>
      </c>
      <c r="K309" s="21">
        <f ca="1">(计算结果!B$19+计算结果!B$20*'000300'!J309)^计算结果!B$21</f>
        <v>1.8445131375579611</v>
      </c>
      <c r="L309" s="21">
        <f t="shared" ca="1" si="22"/>
        <v>1159.2158152682523</v>
      </c>
      <c r="M309" s="31" t="str">
        <f ca="1">IF(ROW()&gt;计算结果!B$22+1,IF(L309&gt;OFFSET(L309,-计算结果!B$22,0,1,1),"买",IF(L309&lt;OFFSET(L309,-计算结果!B$22,0,1,1),"卖",M308)),IF(L309&gt;OFFSET(L309,-ROW()+1,0,1,1),"买",IF(L309&lt;OFFSET(L309,-ROW()+1,0,1,1),"卖",M308)))</f>
        <v>买</v>
      </c>
      <c r="N309" s="4" t="str">
        <f t="shared" ca="1" si="23"/>
        <v/>
      </c>
      <c r="O309" s="3">
        <f ca="1">IF(M308="买",E309/E308-1,0)-IF(N309=1,计算结果!B$17,0)</f>
        <v>2.2560858555848995E-2</v>
      </c>
      <c r="P309" s="2">
        <f t="shared" ca="1" si="24"/>
        <v>1.1332774108589176</v>
      </c>
      <c r="Q309" s="3">
        <f ca="1">1-P309/MAX(P$2:P309)</f>
        <v>4.1840631704516129E-3</v>
      </c>
    </row>
    <row r="310" spans="1:17" x14ac:dyDescent="0.15">
      <c r="A310" s="1">
        <v>38824</v>
      </c>
      <c r="B310">
        <v>1120.19</v>
      </c>
      <c r="C310">
        <v>1129.1500000000001</v>
      </c>
      <c r="D310" s="21">
        <v>1114.53</v>
      </c>
      <c r="E310" s="21">
        <v>1124.4100000000001</v>
      </c>
      <c r="F310" s="42">
        <v>183.49162496</v>
      </c>
      <c r="G310" s="3">
        <f t="shared" si="20"/>
        <v>5.1850063918614797E-3</v>
      </c>
      <c r="H310" s="3">
        <f>1-E310/MAX(E$2:E310)</f>
        <v>0</v>
      </c>
      <c r="I310" s="21">
        <f t="shared" si="21"/>
        <v>5.8000000000001819</v>
      </c>
      <c r="J310" s="21">
        <f ca="1">IF(ROW()&gt;计算结果!B$18+1,ABS(E310-OFFSET(E310,-计算结果!B$18,0,1,1))/SUM(OFFSET(I310,0,0,-计算结果!B$18,1)),ABS(E310-OFFSET(E310,-ROW()+2,0,1,1))/SUM(OFFSET(I310,0,0,-ROW()+2,1)))</f>
        <v>0.43343266365471744</v>
      </c>
      <c r="K310" s="21">
        <f ca="1">(计算结果!B$19+计算结果!B$20*'000300'!J310)^计算结果!B$21</f>
        <v>1.7900893972892455</v>
      </c>
      <c r="L310" s="21">
        <f t="shared" ca="1" si="22"/>
        <v>1096.9102943925459</v>
      </c>
      <c r="M310" s="31" t="str">
        <f ca="1">IF(ROW()&gt;计算结果!B$22+1,IF(L310&gt;OFFSET(L310,-计算结果!B$22,0,1,1),"买",IF(L310&lt;OFFSET(L310,-计算结果!B$22,0,1,1),"卖",M309)),IF(L310&gt;OFFSET(L310,-ROW()+1,0,1,1),"买",IF(L310&lt;OFFSET(L310,-ROW()+1,0,1,1),"卖",M309)))</f>
        <v>买</v>
      </c>
      <c r="N310" s="4" t="str">
        <f t="shared" ca="1" si="23"/>
        <v/>
      </c>
      <c r="O310" s="3">
        <f ca="1">IF(M309="买",E310/E309-1,0)-IF(N310=1,计算结果!B$17,0)</f>
        <v>5.1850063918614797E-3</v>
      </c>
      <c r="P310" s="2">
        <f t="shared" ca="1" si="24"/>
        <v>1.1391534614779733</v>
      </c>
      <c r="Q310" s="3">
        <f ca="1">1-P310/MAX(P$2:P310)</f>
        <v>0</v>
      </c>
    </row>
    <row r="311" spans="1:17" x14ac:dyDescent="0.15">
      <c r="A311" s="1">
        <v>38825</v>
      </c>
      <c r="B311">
        <v>1127.51</v>
      </c>
      <c r="C311">
        <v>1135.45</v>
      </c>
      <c r="D311" s="21">
        <v>1119.27</v>
      </c>
      <c r="E311" s="21">
        <v>1131.28</v>
      </c>
      <c r="F311" s="42">
        <v>174.03457535999999</v>
      </c>
      <c r="G311" s="3">
        <f t="shared" si="20"/>
        <v>6.1098709545448493E-3</v>
      </c>
      <c r="H311" s="3">
        <f>1-E311/MAX(E$2:E311)</f>
        <v>0</v>
      </c>
      <c r="I311" s="21">
        <f t="shared" si="21"/>
        <v>6.8699999999998909</v>
      </c>
      <c r="J311" s="21">
        <f ca="1">IF(ROW()&gt;计算结果!B$18+1,ABS(E311-OFFSET(E311,-计算结果!B$18,0,1,1))/SUM(OFFSET(I311,0,0,-计算结果!B$18,1)),ABS(E311-OFFSET(E311,-ROW()+2,0,1,1))/SUM(OFFSET(I311,0,0,-ROW()+2,1)))</f>
        <v>0.41556767476450385</v>
      </c>
      <c r="K311" s="21">
        <f ca="1">(计算结果!B$19+计算结果!B$20*'000300'!J311)^计算结果!B$21</f>
        <v>1.7740109072880534</v>
      </c>
      <c r="L311" s="21">
        <f t="shared" ca="1" si="22"/>
        <v>1157.8825270204488</v>
      </c>
      <c r="M311" s="31" t="str">
        <f ca="1">IF(ROW()&gt;计算结果!B$22+1,IF(L311&gt;OFFSET(L311,-计算结果!B$22,0,1,1),"买",IF(L311&lt;OFFSET(L311,-计算结果!B$22,0,1,1),"卖",M310)),IF(L311&gt;OFFSET(L311,-ROW()+1,0,1,1),"买",IF(L311&lt;OFFSET(L311,-ROW()+1,0,1,1),"卖",M310)))</f>
        <v>买</v>
      </c>
      <c r="N311" s="4" t="str">
        <f t="shared" ca="1" si="23"/>
        <v/>
      </c>
      <c r="O311" s="3">
        <f ca="1">IF(M310="买",E311/E310-1,0)-IF(N311=1,计算结果!B$17,0)</f>
        <v>6.1098709545448493E-3</v>
      </c>
      <c r="P311" s="2">
        <f t="shared" ca="1" si="24"/>
        <v>1.1461135421250268</v>
      </c>
      <c r="Q311" s="3">
        <f ca="1">1-P311/MAX(P$2:P311)</f>
        <v>0</v>
      </c>
    </row>
    <row r="312" spans="1:17" x14ac:dyDescent="0.15">
      <c r="A312" s="1">
        <v>38826</v>
      </c>
      <c r="B312">
        <v>1135.6099999999999</v>
      </c>
      <c r="C312">
        <v>1140.4100000000001</v>
      </c>
      <c r="D312" s="21">
        <v>1125.2</v>
      </c>
      <c r="E312" s="21">
        <v>1138.24</v>
      </c>
      <c r="F312" s="42">
        <v>193.64960256000001</v>
      </c>
      <c r="G312" s="3">
        <f t="shared" si="20"/>
        <v>6.1523230323174971E-3</v>
      </c>
      <c r="H312" s="3">
        <f>1-E312/MAX(E$2:E312)</f>
        <v>0</v>
      </c>
      <c r="I312" s="21">
        <f t="shared" si="21"/>
        <v>6.9600000000000364</v>
      </c>
      <c r="J312" s="21">
        <f ca="1">IF(ROW()&gt;计算结果!B$18+1,ABS(E312-OFFSET(E312,-计算结果!B$18,0,1,1))/SUM(OFFSET(I312,0,0,-计算结果!B$18,1)),ABS(E312-OFFSET(E312,-ROW()+2,0,1,1))/SUM(OFFSET(I312,0,0,-ROW()+2,1)))</f>
        <v>0.393683777389159</v>
      </c>
      <c r="K312" s="21">
        <f ca="1">(计算结果!B$19+计算结果!B$20*'000300'!J312)^计算结果!B$21</f>
        <v>1.754315399650243</v>
      </c>
      <c r="L312" s="21">
        <f t="shared" ca="1" si="22"/>
        <v>1123.4233393804295</v>
      </c>
      <c r="M312" s="31" t="str">
        <f ca="1">IF(ROW()&gt;计算结果!B$22+1,IF(L312&gt;OFFSET(L312,-计算结果!B$22,0,1,1),"买",IF(L312&lt;OFFSET(L312,-计算结果!B$22,0,1,1),"卖",M311)),IF(L312&gt;OFFSET(L312,-ROW()+1,0,1,1),"买",IF(L312&lt;OFFSET(L312,-ROW()+1,0,1,1),"卖",M311)))</f>
        <v>买</v>
      </c>
      <c r="N312" s="4" t="str">
        <f t="shared" ca="1" si="23"/>
        <v/>
      </c>
      <c r="O312" s="3">
        <f ca="1">IF(M311="买",E312/E311-1,0)-IF(N312=1,计算结果!B$17,0)</f>
        <v>6.1523230323174971E-3</v>
      </c>
      <c r="P312" s="2">
        <f t="shared" ca="1" si="24"/>
        <v>1.1531648028678936</v>
      </c>
      <c r="Q312" s="3">
        <f ca="1">1-P312/MAX(P$2:P312)</f>
        <v>0</v>
      </c>
    </row>
    <row r="313" spans="1:17" x14ac:dyDescent="0.15">
      <c r="A313" s="1">
        <v>38827</v>
      </c>
      <c r="B313">
        <v>1139.6400000000001</v>
      </c>
      <c r="C313">
        <v>1142.54</v>
      </c>
      <c r="D313" s="21">
        <v>1127.0899999999999</v>
      </c>
      <c r="E313" s="21">
        <v>1134.3800000000001</v>
      </c>
      <c r="F313" s="42">
        <v>215.61233408000001</v>
      </c>
      <c r="G313" s="3">
        <f t="shared" si="20"/>
        <v>-3.3912004498172221E-3</v>
      </c>
      <c r="H313" s="3">
        <f>1-E313/MAX(E$2:E313)</f>
        <v>3.3912004498172221E-3</v>
      </c>
      <c r="I313" s="21">
        <f t="shared" si="21"/>
        <v>3.8599999999999</v>
      </c>
      <c r="J313" s="21">
        <f ca="1">IF(ROW()&gt;计算结果!B$18+1,ABS(E313-OFFSET(E313,-计算结果!B$18,0,1,1))/SUM(OFFSET(I313,0,0,-计算结果!B$18,1)),ABS(E313-OFFSET(E313,-ROW()+2,0,1,1))/SUM(OFFSET(I313,0,0,-ROW()+2,1)))</f>
        <v>0.31840490797546278</v>
      </c>
      <c r="K313" s="21">
        <f ca="1">(计算结果!B$19+计算结果!B$20*'000300'!J313)^计算结果!B$21</f>
        <v>1.6865644171779164</v>
      </c>
      <c r="L313" s="21">
        <f t="shared" ca="1" si="22"/>
        <v>1141.9024533124916</v>
      </c>
      <c r="M313" s="31" t="str">
        <f ca="1">IF(ROW()&gt;计算结果!B$22+1,IF(L313&gt;OFFSET(L313,-计算结果!B$22,0,1,1),"买",IF(L313&lt;OFFSET(L313,-计算结果!B$22,0,1,1),"卖",M312)),IF(L313&gt;OFFSET(L313,-ROW()+1,0,1,1),"买",IF(L313&lt;OFFSET(L313,-ROW()+1,0,1,1),"卖",M312)))</f>
        <v>买</v>
      </c>
      <c r="N313" s="4" t="str">
        <f t="shared" ca="1" si="23"/>
        <v/>
      </c>
      <c r="O313" s="3">
        <f ca="1">IF(M312="买",E313/E312-1,0)-IF(N313=1,计算结果!B$17,0)</f>
        <v>-3.3912004498172221E-3</v>
      </c>
      <c r="P313" s="2">
        <f t="shared" ca="1" si="24"/>
        <v>1.1492541898696946</v>
      </c>
      <c r="Q313" s="3">
        <f ca="1">1-P313/MAX(P$2:P313)</f>
        <v>3.3912004498172221E-3</v>
      </c>
    </row>
    <row r="314" spans="1:17" x14ac:dyDescent="0.15">
      <c r="A314" s="1">
        <v>38828</v>
      </c>
      <c r="B314">
        <v>1133.2</v>
      </c>
      <c r="C314">
        <v>1152.8900000000001</v>
      </c>
      <c r="D314" s="21">
        <v>1127.6500000000001</v>
      </c>
      <c r="E314" s="21">
        <v>1149.1600000000001</v>
      </c>
      <c r="F314" s="42">
        <v>227.50697471999999</v>
      </c>
      <c r="G314" s="3">
        <f t="shared" si="20"/>
        <v>1.3029143673195964E-2</v>
      </c>
      <c r="H314" s="3">
        <f>1-E314/MAX(E$2:E314)</f>
        <v>0</v>
      </c>
      <c r="I314" s="21">
        <f t="shared" si="21"/>
        <v>14.779999999999973</v>
      </c>
      <c r="J314" s="21">
        <f ca="1">IF(ROW()&gt;计算结果!B$18+1,ABS(E314-OFFSET(E314,-计算结果!B$18,0,1,1))/SUM(OFFSET(I314,0,0,-计算结果!B$18,1)),ABS(E314-OFFSET(E314,-ROW()+2,0,1,1))/SUM(OFFSET(I314,0,0,-ROW()+2,1)))</f>
        <v>0.40901413458974284</v>
      </c>
      <c r="K314" s="21">
        <f ca="1">(计算结果!B$19+计算结果!B$20*'000300'!J314)^计算结果!B$21</f>
        <v>1.7681127211307683</v>
      </c>
      <c r="L314" s="21">
        <f t="shared" ca="1" si="22"/>
        <v>1154.7346139348758</v>
      </c>
      <c r="M314" s="31" t="str">
        <f ca="1">IF(ROW()&gt;计算结果!B$22+1,IF(L314&gt;OFFSET(L314,-计算结果!B$22,0,1,1),"买",IF(L314&lt;OFFSET(L314,-计算结果!B$22,0,1,1),"卖",M313)),IF(L314&gt;OFFSET(L314,-ROW()+1,0,1,1),"买",IF(L314&lt;OFFSET(L314,-ROW()+1,0,1,1),"卖",M313)))</f>
        <v>买</v>
      </c>
      <c r="N314" s="4" t="str">
        <f t="shared" ca="1" si="23"/>
        <v/>
      </c>
      <c r="O314" s="3">
        <f ca="1">IF(M313="买",E314/E313-1,0)-IF(N314=1,计算结果!B$17,0)</f>
        <v>1.3029143673195964E-2</v>
      </c>
      <c r="P314" s="2">
        <f t="shared" ca="1" si="24"/>
        <v>1.1642279878265294</v>
      </c>
      <c r="Q314" s="3">
        <f ca="1">1-P314/MAX(P$2:P314)</f>
        <v>0</v>
      </c>
    </row>
    <row r="315" spans="1:17" x14ac:dyDescent="0.15">
      <c r="A315" s="1">
        <v>38831</v>
      </c>
      <c r="B315">
        <v>1156.9100000000001</v>
      </c>
      <c r="C315">
        <v>1160.58</v>
      </c>
      <c r="D315" s="21">
        <v>1135.75</v>
      </c>
      <c r="E315" s="21">
        <v>1142.7</v>
      </c>
      <c r="F315" s="42">
        <v>262.45896191999998</v>
      </c>
      <c r="G315" s="3">
        <f t="shared" si="20"/>
        <v>-5.6214974416095576E-3</v>
      </c>
      <c r="H315" s="3">
        <f>1-E315/MAX(E$2:E315)</f>
        <v>5.6214974416095576E-3</v>
      </c>
      <c r="I315" s="21">
        <f t="shared" si="21"/>
        <v>6.4600000000000364</v>
      </c>
      <c r="J315" s="21">
        <f ca="1">IF(ROW()&gt;计算结果!B$18+1,ABS(E315-OFFSET(E315,-计算结果!B$18,0,1,1))/SUM(OFFSET(I315,0,0,-计算结果!B$18,1)),ABS(E315-OFFSET(E315,-ROW()+2,0,1,1))/SUM(OFFSET(I315,0,0,-ROW()+2,1)))</f>
        <v>0.23793070352241155</v>
      </c>
      <c r="K315" s="21">
        <f ca="1">(计算结果!B$19+计算结果!B$20*'000300'!J315)^计算结果!B$21</f>
        <v>1.6141376331701702</v>
      </c>
      <c r="L315" s="21">
        <f t="shared" ca="1" si="22"/>
        <v>1135.3090906819186</v>
      </c>
      <c r="M315" s="31" t="str">
        <f ca="1">IF(ROW()&gt;计算结果!B$22+1,IF(L315&gt;OFFSET(L315,-计算结果!B$22,0,1,1),"买",IF(L315&lt;OFFSET(L315,-计算结果!B$22,0,1,1),"卖",M314)),IF(L315&gt;OFFSET(L315,-ROW()+1,0,1,1),"买",IF(L315&lt;OFFSET(L315,-ROW()+1,0,1,1),"卖",M314)))</f>
        <v>买</v>
      </c>
      <c r="N315" s="4" t="str">
        <f t="shared" ca="1" si="23"/>
        <v/>
      </c>
      <c r="O315" s="3">
        <f ca="1">IF(M314="买",E315/E314-1,0)-IF(N315=1,计算结果!B$17,0)</f>
        <v>-5.6214974416095576E-3</v>
      </c>
      <c r="P315" s="2">
        <f t="shared" ca="1" si="24"/>
        <v>1.1576832831715123</v>
      </c>
      <c r="Q315" s="3">
        <f ca="1">1-P315/MAX(P$2:P315)</f>
        <v>5.6214974416095576E-3</v>
      </c>
    </row>
    <row r="316" spans="1:17" x14ac:dyDescent="0.15">
      <c r="A316" s="1">
        <v>38832</v>
      </c>
      <c r="B316">
        <v>1139.49</v>
      </c>
      <c r="C316">
        <v>1149.54</v>
      </c>
      <c r="D316" s="21">
        <v>1123.0999999999999</v>
      </c>
      <c r="E316" s="21">
        <v>1141.93</v>
      </c>
      <c r="F316" s="42">
        <v>228.85232640000001</v>
      </c>
      <c r="G316" s="3">
        <f t="shared" si="20"/>
        <v>-6.7384265336478677E-4</v>
      </c>
      <c r="H316" s="3">
        <f>1-E316/MAX(E$2:E316)</f>
        <v>6.2915520902224742E-3</v>
      </c>
      <c r="I316" s="21">
        <f t="shared" si="21"/>
        <v>0.76999999999998181</v>
      </c>
      <c r="J316" s="21">
        <f ca="1">IF(ROW()&gt;计算结果!B$18+1,ABS(E316-OFFSET(E316,-计算结果!B$18,0,1,1))/SUM(OFFSET(I316,0,0,-计算结果!B$18,1)),ABS(E316-OFFSET(E316,-ROW()+2,0,1,1))/SUM(OFFSET(I316,0,0,-ROW()+2,1)))</f>
        <v>0.18702290076336051</v>
      </c>
      <c r="K316" s="21">
        <f ca="1">(计算结果!B$19+计算结果!B$20*'000300'!J316)^计算结果!B$21</f>
        <v>1.5683206106870244</v>
      </c>
      <c r="L316" s="21">
        <f t="shared" ca="1" si="22"/>
        <v>1145.6927992269555</v>
      </c>
      <c r="M316" s="31" t="str">
        <f ca="1">IF(ROW()&gt;计算结果!B$22+1,IF(L316&gt;OFFSET(L316,-计算结果!B$22,0,1,1),"买",IF(L316&lt;OFFSET(L316,-计算结果!B$22,0,1,1),"卖",M315)),IF(L316&gt;OFFSET(L316,-ROW()+1,0,1,1),"买",IF(L316&lt;OFFSET(L316,-ROW()+1,0,1,1),"卖",M315)))</f>
        <v>买</v>
      </c>
      <c r="N316" s="4" t="str">
        <f t="shared" ca="1" si="23"/>
        <v/>
      </c>
      <c r="O316" s="3">
        <f ca="1">IF(M315="买",E316/E315-1,0)-IF(N316=1,计算结果!B$17,0)</f>
        <v>-6.7384265336478677E-4</v>
      </c>
      <c r="P316" s="2">
        <f t="shared" ca="1" si="24"/>
        <v>1.1569031867962238</v>
      </c>
      <c r="Q316" s="3">
        <f ca="1">1-P316/MAX(P$2:P316)</f>
        <v>6.2915520902224742E-3</v>
      </c>
    </row>
    <row r="317" spans="1:17" x14ac:dyDescent="0.15">
      <c r="A317" s="1">
        <v>38833</v>
      </c>
      <c r="B317">
        <v>1142.9000000000001</v>
      </c>
      <c r="C317">
        <v>1162.02</v>
      </c>
      <c r="D317" s="21">
        <v>1142.07</v>
      </c>
      <c r="E317" s="21">
        <v>1155.73</v>
      </c>
      <c r="F317" s="42">
        <v>254.76171776000001</v>
      </c>
      <c r="G317" s="3">
        <f t="shared" si="20"/>
        <v>1.2084803797080435E-2</v>
      </c>
      <c r="H317" s="3">
        <f>1-E317/MAX(E$2:E317)</f>
        <v>0</v>
      </c>
      <c r="I317" s="21">
        <f t="shared" si="21"/>
        <v>13.799999999999955</v>
      </c>
      <c r="J317" s="21">
        <f ca="1">IF(ROW()&gt;计算结果!B$18+1,ABS(E317-OFFSET(E317,-计算结果!B$18,0,1,1))/SUM(OFFSET(I317,0,0,-计算结果!B$18,1)),ABS(E317-OFFSET(E317,-ROW()+2,0,1,1))/SUM(OFFSET(I317,0,0,-ROW()+2,1)))</f>
        <v>0.36090365944735064</v>
      </c>
      <c r="K317" s="21">
        <f ca="1">(计算结果!B$19+计算结果!B$20*'000300'!J317)^计算结果!B$21</f>
        <v>1.7248132935026155</v>
      </c>
      <c r="L317" s="21">
        <f t="shared" ca="1" si="22"/>
        <v>1163.0050965498576</v>
      </c>
      <c r="M317" s="31" t="str">
        <f ca="1">IF(ROW()&gt;计算结果!B$22+1,IF(L317&gt;OFFSET(L317,-计算结果!B$22,0,1,1),"买",IF(L317&lt;OFFSET(L317,-计算结果!B$22,0,1,1),"卖",M316)),IF(L317&gt;OFFSET(L317,-ROW()+1,0,1,1),"买",IF(L317&lt;OFFSET(L317,-ROW()+1,0,1,1),"卖",M316)))</f>
        <v>买</v>
      </c>
      <c r="N317" s="4" t="str">
        <f t="shared" ca="1" si="23"/>
        <v/>
      </c>
      <c r="O317" s="3">
        <f ca="1">IF(M316="买",E317/E316-1,0)-IF(N317=1,计算结果!B$17,0)</f>
        <v>1.2084803797080435E-2</v>
      </c>
      <c r="P317" s="2">
        <f t="shared" ca="1" si="24"/>
        <v>1.1708841348208734</v>
      </c>
      <c r="Q317" s="3">
        <f ca="1">1-P317/MAX(P$2:P317)</f>
        <v>0</v>
      </c>
    </row>
    <row r="318" spans="1:17" x14ac:dyDescent="0.15">
      <c r="A318" s="1">
        <v>38834</v>
      </c>
      <c r="B318">
        <v>1157.3800000000001</v>
      </c>
      <c r="C318">
        <v>1159.9000000000001</v>
      </c>
      <c r="D318" s="21">
        <v>1145.26</v>
      </c>
      <c r="E318" s="21">
        <v>1155.27</v>
      </c>
      <c r="F318" s="42">
        <v>188.62520319999999</v>
      </c>
      <c r="G318" s="3">
        <f t="shared" si="20"/>
        <v>-3.9801683784279618E-4</v>
      </c>
      <c r="H318" s="3">
        <f>1-E318/MAX(E$2:E318)</f>
        <v>3.9801683784279618E-4</v>
      </c>
      <c r="I318" s="21">
        <f t="shared" si="21"/>
        <v>0.46000000000003638</v>
      </c>
      <c r="J318" s="21">
        <f ca="1">IF(ROW()&gt;计算结果!B$18+1,ABS(E318-OFFSET(E318,-计算结果!B$18,0,1,1))/SUM(OFFSET(I318,0,0,-计算结果!B$18,1)),ABS(E318-OFFSET(E318,-ROW()+2,0,1,1))/SUM(OFFSET(I318,0,0,-ROW()+2,1)))</f>
        <v>0.72643297015632458</v>
      </c>
      <c r="K318" s="21">
        <f ca="1">(计算结果!B$19+计算结果!B$20*'000300'!J318)^计算结果!B$21</f>
        <v>2.0537896731406922</v>
      </c>
      <c r="L318" s="21">
        <f t="shared" ca="1" si="22"/>
        <v>1147.1188351350138</v>
      </c>
      <c r="M318" s="31" t="str">
        <f ca="1">IF(ROW()&gt;计算结果!B$22+1,IF(L318&gt;OFFSET(L318,-计算结果!B$22,0,1,1),"买",IF(L318&lt;OFFSET(L318,-计算结果!B$22,0,1,1),"卖",M317)),IF(L318&gt;OFFSET(L318,-ROW()+1,0,1,1),"买",IF(L318&lt;OFFSET(L318,-ROW()+1,0,1,1),"卖",M317)))</f>
        <v>买</v>
      </c>
      <c r="N318" s="4" t="str">
        <f t="shared" ca="1" si="23"/>
        <v/>
      </c>
      <c r="O318" s="3">
        <f ca="1">IF(M317="买",E318/E317-1,0)-IF(N318=1,计算结果!B$17,0)</f>
        <v>-3.9801683784279618E-4</v>
      </c>
      <c r="P318" s="2">
        <f t="shared" ca="1" si="24"/>
        <v>1.1704181032200518</v>
      </c>
      <c r="Q318" s="3">
        <f ca="1">1-P318/MAX(P$2:P318)</f>
        <v>3.9801683784268516E-4</v>
      </c>
    </row>
    <row r="319" spans="1:17" x14ac:dyDescent="0.15">
      <c r="A319" s="1">
        <v>38835</v>
      </c>
      <c r="B319">
        <v>1143.5899999999999</v>
      </c>
      <c r="C319">
        <v>1173.8800000000001</v>
      </c>
      <c r="D319" s="21">
        <v>1133.19</v>
      </c>
      <c r="E319" s="21">
        <v>1172.3499999999999</v>
      </c>
      <c r="F319" s="42">
        <v>243.43009280000001</v>
      </c>
      <c r="G319" s="3">
        <f t="shared" si="20"/>
        <v>1.4784422689068322E-2</v>
      </c>
      <c r="H319" s="3">
        <f>1-E319/MAX(E$2:E319)</f>
        <v>0</v>
      </c>
      <c r="I319" s="21">
        <f t="shared" si="21"/>
        <v>17.079999999999927</v>
      </c>
      <c r="J319" s="21">
        <f ca="1">IF(ROW()&gt;计算结果!B$18+1,ABS(E319-OFFSET(E319,-计算结果!B$18,0,1,1))/SUM(OFFSET(I319,0,0,-计算结果!B$18,1)),ABS(E319-OFFSET(E319,-ROW()+2,0,1,1))/SUM(OFFSET(I319,0,0,-ROW()+2,1)))</f>
        <v>0.69937532535138036</v>
      </c>
      <c r="K319" s="21">
        <f ca="1">(计算结果!B$19+计算结果!B$20*'000300'!J319)^计算结果!B$21</f>
        <v>2.0294377928162421</v>
      </c>
      <c r="L319" s="21">
        <f t="shared" ca="1" si="22"/>
        <v>1198.323914668794</v>
      </c>
      <c r="M319" s="31" t="str">
        <f ca="1">IF(ROW()&gt;计算结果!B$22+1,IF(L319&gt;OFFSET(L319,-计算结果!B$22,0,1,1),"买",IF(L319&lt;OFFSET(L319,-计算结果!B$22,0,1,1),"卖",M318)),IF(L319&gt;OFFSET(L319,-ROW()+1,0,1,1),"买",IF(L319&lt;OFFSET(L319,-ROW()+1,0,1,1),"卖",M318)))</f>
        <v>买</v>
      </c>
      <c r="N319" s="4" t="str">
        <f t="shared" ca="1" si="23"/>
        <v/>
      </c>
      <c r="O319" s="3">
        <f ca="1">IF(M318="买",E319/E318-1,0)-IF(N319=1,计算结果!B$17,0)</f>
        <v>1.4784422689068322E-2</v>
      </c>
      <c r="P319" s="2">
        <f t="shared" ca="1" si="24"/>
        <v>1.1877220591809947</v>
      </c>
      <c r="Q319" s="3">
        <f ca="1">1-P319/MAX(P$2:P319)</f>
        <v>0</v>
      </c>
    </row>
    <row r="320" spans="1:17" x14ac:dyDescent="0.15">
      <c r="A320" s="1">
        <v>38845</v>
      </c>
      <c r="B320">
        <v>1179.58</v>
      </c>
      <c r="C320">
        <v>1218.8599999999999</v>
      </c>
      <c r="D320" s="21">
        <v>1179.58</v>
      </c>
      <c r="E320" s="21">
        <v>1218.44</v>
      </c>
      <c r="F320" s="42">
        <v>265.36314879999998</v>
      </c>
      <c r="G320" s="3">
        <f t="shared" si="20"/>
        <v>3.9314197978419507E-2</v>
      </c>
      <c r="H320" s="3">
        <f>1-E320/MAX(E$2:E320)</f>
        <v>0</v>
      </c>
      <c r="I320" s="21">
        <f t="shared" si="21"/>
        <v>46.090000000000146</v>
      </c>
      <c r="J320" s="21">
        <f ca="1">IF(ROW()&gt;计算结果!B$18+1,ABS(E320-OFFSET(E320,-计算结果!B$18,0,1,1))/SUM(OFFSET(I320,0,0,-计算结果!B$18,1)),ABS(E320-OFFSET(E320,-ROW()+2,0,1,1))/SUM(OFFSET(I320,0,0,-ROW()+2,1)))</f>
        <v>0.80278323230598536</v>
      </c>
      <c r="K320" s="21">
        <f ca="1">(计算结果!B$19+计算结果!B$20*'000300'!J320)^计算结果!B$21</f>
        <v>2.1225049090753867</v>
      </c>
      <c r="L320" s="21">
        <f t="shared" ca="1" si="22"/>
        <v>1241.0204045356584</v>
      </c>
      <c r="M320" s="31" t="str">
        <f ca="1">IF(ROW()&gt;计算结果!B$22+1,IF(L320&gt;OFFSET(L320,-计算结果!B$22,0,1,1),"买",IF(L320&lt;OFFSET(L320,-计算结果!B$22,0,1,1),"卖",M319)),IF(L320&gt;OFFSET(L320,-ROW()+1,0,1,1),"买",IF(L320&lt;OFFSET(L320,-ROW()+1,0,1,1),"卖",M319)))</f>
        <v>买</v>
      </c>
      <c r="N320" s="4" t="str">
        <f t="shared" ca="1" si="23"/>
        <v/>
      </c>
      <c r="O320" s="3">
        <f ca="1">IF(M319="买",E320/E319-1,0)-IF(N320=1,计算结果!B$17,0)</f>
        <v>3.9314197978419507E-2</v>
      </c>
      <c r="P320" s="2">
        <f t="shared" ca="1" si="24"/>
        <v>1.2344163993589725</v>
      </c>
      <c r="Q320" s="3">
        <f ca="1">1-P320/MAX(P$2:P320)</f>
        <v>0</v>
      </c>
    </row>
    <row r="321" spans="1:17" x14ac:dyDescent="0.15">
      <c r="A321" s="1">
        <v>38846</v>
      </c>
      <c r="B321">
        <v>1226.31</v>
      </c>
      <c r="C321">
        <v>1252.76</v>
      </c>
      <c r="D321" s="21">
        <v>1222.68</v>
      </c>
      <c r="E321" s="21">
        <v>1251.6099999999999</v>
      </c>
      <c r="F321" s="42">
        <v>331.11916544000002</v>
      </c>
      <c r="G321" s="3">
        <f t="shared" si="20"/>
        <v>2.7223334755917206E-2</v>
      </c>
      <c r="H321" s="3">
        <f>1-E321/MAX(E$2:E321)</f>
        <v>0</v>
      </c>
      <c r="I321" s="21">
        <f t="shared" si="21"/>
        <v>33.169999999999845</v>
      </c>
      <c r="J321" s="21">
        <f ca="1">IF(ROW()&gt;计算结果!B$18+1,ABS(E321-OFFSET(E321,-计算结果!B$18,0,1,1))/SUM(OFFSET(I321,0,0,-计算结果!B$18,1)),ABS(E321-OFFSET(E321,-ROW()+2,0,1,1))/SUM(OFFSET(I321,0,0,-ROW()+2,1)))</f>
        <v>0.83894582723279698</v>
      </c>
      <c r="K321" s="21">
        <f ca="1">(计算结果!B$19+计算结果!B$20*'000300'!J321)^计算结果!B$21</f>
        <v>2.1550512445095173</v>
      </c>
      <c r="L321" s="21">
        <f t="shared" ca="1" si="22"/>
        <v>1263.8415254199401</v>
      </c>
      <c r="M321" s="31" t="str">
        <f ca="1">IF(ROW()&gt;计算结果!B$22+1,IF(L321&gt;OFFSET(L321,-计算结果!B$22,0,1,1),"买",IF(L321&lt;OFFSET(L321,-计算结果!B$22,0,1,1),"卖",M320)),IF(L321&gt;OFFSET(L321,-ROW()+1,0,1,1),"买",IF(L321&lt;OFFSET(L321,-ROW()+1,0,1,1),"卖",M320)))</f>
        <v>买</v>
      </c>
      <c r="N321" s="4" t="str">
        <f t="shared" ca="1" si="23"/>
        <v/>
      </c>
      <c r="O321" s="3">
        <f ca="1">IF(M320="买",E321/E320-1,0)-IF(N321=1,计算结果!B$17,0)</f>
        <v>2.7223334755917206E-2</v>
      </c>
      <c r="P321" s="2">
        <f t="shared" ca="1" si="24"/>
        <v>1.2680213302269159</v>
      </c>
      <c r="Q321" s="3">
        <f ca="1">1-P321/MAX(P$2:P321)</f>
        <v>0</v>
      </c>
    </row>
    <row r="322" spans="1:17" x14ac:dyDescent="0.15">
      <c r="A322" s="1">
        <v>38847</v>
      </c>
      <c r="B322">
        <v>1257.98</v>
      </c>
      <c r="C322">
        <v>1273.68</v>
      </c>
      <c r="D322" s="21">
        <v>1243.47</v>
      </c>
      <c r="E322" s="21">
        <v>1265.93</v>
      </c>
      <c r="F322" s="42">
        <v>335.68258048000001</v>
      </c>
      <c r="G322" s="3">
        <f t="shared" si="20"/>
        <v>1.1441263652415712E-2</v>
      </c>
      <c r="H322" s="3">
        <f>1-E322/MAX(E$2:E322)</f>
        <v>0</v>
      </c>
      <c r="I322" s="21">
        <f t="shared" si="21"/>
        <v>14.320000000000164</v>
      </c>
      <c r="J322" s="21">
        <f ca="1">IF(ROW()&gt;计算结果!B$18+1,ABS(E322-OFFSET(E322,-计算结果!B$18,0,1,1))/SUM(OFFSET(I322,0,0,-计算结果!B$18,1)),ABS(E322-OFFSET(E322,-ROW()+2,0,1,1))/SUM(OFFSET(I322,0,0,-ROW()+2,1)))</f>
        <v>0.84680681742821196</v>
      </c>
      <c r="K322" s="21">
        <f ca="1">(计算结果!B$19+计算结果!B$20*'000300'!J322)^计算结果!B$21</f>
        <v>2.1621261356853907</v>
      </c>
      <c r="L322" s="21">
        <f t="shared" ca="1" si="22"/>
        <v>1268.357070893202</v>
      </c>
      <c r="M322" s="31" t="str">
        <f ca="1">IF(ROW()&gt;计算结果!B$22+1,IF(L322&gt;OFFSET(L322,-计算结果!B$22,0,1,1),"买",IF(L322&lt;OFFSET(L322,-计算结果!B$22,0,1,1),"卖",M321)),IF(L322&gt;OFFSET(L322,-ROW()+1,0,1,1),"买",IF(L322&lt;OFFSET(L322,-ROW()+1,0,1,1),"卖",M321)))</f>
        <v>买</v>
      </c>
      <c r="N322" s="4" t="str">
        <f t="shared" ca="1" si="23"/>
        <v/>
      </c>
      <c r="O322" s="3">
        <f ca="1">IF(M321="买",E322/E321-1,0)-IF(N322=1,计算结果!B$17,0)</f>
        <v>1.1441263652415712E-2</v>
      </c>
      <c r="P322" s="2">
        <f t="shared" ca="1" si="24"/>
        <v>1.282529096582929</v>
      </c>
      <c r="Q322" s="3">
        <f ca="1">1-P322/MAX(P$2:P322)</f>
        <v>0</v>
      </c>
    </row>
    <row r="323" spans="1:17" x14ac:dyDescent="0.15">
      <c r="A323" s="1">
        <v>38848</v>
      </c>
      <c r="B323">
        <v>1267.22</v>
      </c>
      <c r="C323">
        <v>1294.8699999999999</v>
      </c>
      <c r="D323" s="21">
        <v>1254.3499999999999</v>
      </c>
      <c r="E323" s="21">
        <v>1255.04</v>
      </c>
      <c r="F323" s="42">
        <v>372.99605503999999</v>
      </c>
      <c r="G323" s="3">
        <f t="shared" ref="G323:G386" si="25">E323/E322-1</f>
        <v>-8.6023713791442136E-3</v>
      </c>
      <c r="H323" s="3">
        <f>1-E323/MAX(E$2:E323)</f>
        <v>8.6023713791442136E-3</v>
      </c>
      <c r="I323" s="21">
        <f t="shared" si="21"/>
        <v>10.8900000000001</v>
      </c>
      <c r="J323" s="21">
        <f ca="1">IF(ROW()&gt;计算结果!B$18+1,ABS(E323-OFFSET(E323,-计算结果!B$18,0,1,1))/SUM(OFFSET(I323,0,0,-计算结果!B$18,1)),ABS(E323-OFFSET(E323,-ROW()+2,0,1,1))/SUM(OFFSET(I323,0,0,-ROW()+2,1)))</f>
        <v>0.7645418831580264</v>
      </c>
      <c r="K323" s="21">
        <f ca="1">(计算结果!B$19+计算结果!B$20*'000300'!J323)^计算结果!B$21</f>
        <v>2.0880876948422236</v>
      </c>
      <c r="L323" s="21">
        <f t="shared" ca="1" si="22"/>
        <v>1240.549859029765</v>
      </c>
      <c r="M323" s="31" t="str">
        <f ca="1">IF(ROW()&gt;计算结果!B$22+1,IF(L323&gt;OFFSET(L323,-计算结果!B$22,0,1,1),"买",IF(L323&lt;OFFSET(L323,-计算结果!B$22,0,1,1),"卖",M322)),IF(L323&gt;OFFSET(L323,-ROW()+1,0,1,1),"买",IF(L323&lt;OFFSET(L323,-ROW()+1,0,1,1),"卖",M322)))</f>
        <v>买</v>
      </c>
      <c r="N323" s="4" t="str">
        <f t="shared" ca="1" si="23"/>
        <v/>
      </c>
      <c r="O323" s="3">
        <f ca="1">IF(M322="买",E323/E322-1,0)-IF(N323=1,计算结果!B$17,0)</f>
        <v>-8.6023713791442136E-3</v>
      </c>
      <c r="P323" s="2">
        <f t="shared" ca="1" si="24"/>
        <v>1.2714963049895645</v>
      </c>
      <c r="Q323" s="3">
        <f ca="1">1-P323/MAX(P$2:P323)</f>
        <v>8.6023713791441025E-3</v>
      </c>
    </row>
    <row r="324" spans="1:17" x14ac:dyDescent="0.15">
      <c r="A324" s="1">
        <v>38849</v>
      </c>
      <c r="B324">
        <v>1255.23</v>
      </c>
      <c r="C324">
        <v>1296.3800000000001</v>
      </c>
      <c r="D324" s="21">
        <v>1252.68</v>
      </c>
      <c r="E324" s="21">
        <v>1296.26</v>
      </c>
      <c r="F324" s="42">
        <v>342.61843967999999</v>
      </c>
      <c r="G324" s="3">
        <f t="shared" si="25"/>
        <v>3.2843574706782341E-2</v>
      </c>
      <c r="H324" s="3">
        <f>1-E324/MAX(E$2:E324)</f>
        <v>0</v>
      </c>
      <c r="I324" s="21">
        <f t="shared" ref="I324:I387" si="26">ABS(E324-E323)</f>
        <v>41.220000000000027</v>
      </c>
      <c r="J324" s="21">
        <f ca="1">IF(ROW()&gt;计算结果!B$18+1,ABS(E324-OFFSET(E324,-计算结果!B$18,0,1,1))/SUM(OFFSET(I324,0,0,-计算结果!B$18,1)),ABS(E324-OFFSET(E324,-ROW()+2,0,1,1))/SUM(OFFSET(I324,0,0,-ROW()+2,1)))</f>
        <v>0.79832844893085708</v>
      </c>
      <c r="K324" s="21">
        <f ca="1">(计算结果!B$19+计算结果!B$20*'000300'!J324)^计算结果!B$21</f>
        <v>2.1184956040377712</v>
      </c>
      <c r="L324" s="21">
        <f t="shared" ref="L324:L387" ca="1" si="27">K324*E324+(1-K324)*L323</f>
        <v>1358.5715477755325</v>
      </c>
      <c r="M324" s="31" t="str">
        <f ca="1">IF(ROW()&gt;计算结果!B$22+1,IF(L324&gt;OFFSET(L324,-计算结果!B$22,0,1,1),"买",IF(L324&lt;OFFSET(L324,-计算结果!B$22,0,1,1),"卖",M323)),IF(L324&gt;OFFSET(L324,-ROW()+1,0,1,1),"买",IF(L324&lt;OFFSET(L324,-ROW()+1,0,1,1),"卖",M323)))</f>
        <v>买</v>
      </c>
      <c r="N324" s="4" t="str">
        <f t="shared" ref="N324:N387" ca="1" si="28">IF(M323&lt;&gt;M324,1,"")</f>
        <v/>
      </c>
      <c r="O324" s="3">
        <f ca="1">IF(M323="买",E324/E323-1,0)-IF(N324=1,计算结果!B$17,0)</f>
        <v>3.2843574706782341E-2</v>
      </c>
      <c r="P324" s="2">
        <f t="shared" ref="P324:P387" ca="1" si="29">IFERROR(P323*(1+O324),P323)</f>
        <v>1.3132567888718869</v>
      </c>
      <c r="Q324" s="3">
        <f ca="1">1-P324/MAX(P$2:P324)</f>
        <v>0</v>
      </c>
    </row>
    <row r="325" spans="1:17" x14ac:dyDescent="0.15">
      <c r="A325" s="1">
        <v>38852</v>
      </c>
      <c r="B325">
        <v>1312.14</v>
      </c>
      <c r="C325">
        <v>1352.41</v>
      </c>
      <c r="D325" s="21">
        <v>1301.8</v>
      </c>
      <c r="E325" s="21">
        <v>1352.16</v>
      </c>
      <c r="F325" s="42">
        <v>457.68187904000001</v>
      </c>
      <c r="G325" s="3">
        <f t="shared" si="25"/>
        <v>4.3124064616666402E-2</v>
      </c>
      <c r="H325" s="3">
        <f>1-E325/MAX(E$2:E325)</f>
        <v>0</v>
      </c>
      <c r="I325" s="21">
        <f t="shared" si="26"/>
        <v>55.900000000000091</v>
      </c>
      <c r="J325" s="21">
        <f ca="1">IF(ROW()&gt;计算结果!B$18+1,ABS(E325-OFFSET(E325,-计算结果!B$18,0,1,1))/SUM(OFFSET(I325,0,0,-计算结果!B$18,1)),ABS(E325-OFFSET(E325,-ROW()+2,0,1,1))/SUM(OFFSET(I325,0,0,-ROW()+2,1)))</f>
        <v>0.89627727856225836</v>
      </c>
      <c r="K325" s="21">
        <f ca="1">(计算结果!B$19+计算结果!B$20*'000300'!J325)^计算结果!B$21</f>
        <v>2.2066495507060324</v>
      </c>
      <c r="L325" s="21">
        <f t="shared" ca="1" si="27"/>
        <v>1344.4235087573236</v>
      </c>
      <c r="M325" s="31" t="str">
        <f ca="1">IF(ROW()&gt;计算结果!B$22+1,IF(L325&gt;OFFSET(L325,-计算结果!B$22,0,1,1),"买",IF(L325&lt;OFFSET(L325,-计算结果!B$22,0,1,1),"卖",M324)),IF(L325&gt;OFFSET(L325,-ROW()+1,0,1,1),"买",IF(L325&lt;OFFSET(L325,-ROW()+1,0,1,1),"卖",M324)))</f>
        <v>买</v>
      </c>
      <c r="N325" s="4" t="str">
        <f t="shared" ca="1" si="28"/>
        <v/>
      </c>
      <c r="O325" s="3">
        <f ca="1">IF(M324="买",E325/E324-1,0)-IF(N325=1,计算结果!B$17,0)</f>
        <v>4.3124064616666402E-2</v>
      </c>
      <c r="P325" s="2">
        <f t="shared" ca="1" si="29"/>
        <v>1.369889759493474</v>
      </c>
      <c r="Q325" s="3">
        <f ca="1">1-P325/MAX(P$2:P325)</f>
        <v>0</v>
      </c>
    </row>
    <row r="326" spans="1:17" x14ac:dyDescent="0.15">
      <c r="A326" s="1">
        <v>38853</v>
      </c>
      <c r="B326">
        <v>1368.13</v>
      </c>
      <c r="C326">
        <v>1387.4</v>
      </c>
      <c r="D326" s="21">
        <v>1322.14</v>
      </c>
      <c r="E326" s="21">
        <v>1331.13</v>
      </c>
      <c r="F326" s="42">
        <v>509.16397056</v>
      </c>
      <c r="G326" s="3">
        <f t="shared" si="25"/>
        <v>-1.5552893148739755E-2</v>
      </c>
      <c r="H326" s="3">
        <f>1-E326/MAX(E$2:E326)</f>
        <v>1.5552893148739755E-2</v>
      </c>
      <c r="I326" s="21">
        <f t="shared" si="26"/>
        <v>21.029999999999973</v>
      </c>
      <c r="J326" s="21">
        <f ca="1">IF(ROW()&gt;计算结果!B$18+1,ABS(E326-OFFSET(E326,-计算结果!B$18,0,1,1))/SUM(OFFSET(I326,0,0,-计算结果!B$18,1)),ABS(E326-OFFSET(E326,-ROW()+2,0,1,1))/SUM(OFFSET(I326,0,0,-ROW()+2,1)))</f>
        <v>0.74499921247440481</v>
      </c>
      <c r="K326" s="21">
        <f ca="1">(计算结果!B$19+计算结果!B$20*'000300'!J326)^计算结果!B$21</f>
        <v>2.0704992912269642</v>
      </c>
      <c r="L326" s="21">
        <f t="shared" ca="1" si="27"/>
        <v>1316.8993082973657</v>
      </c>
      <c r="M326" s="31" t="str">
        <f ca="1">IF(ROW()&gt;计算结果!B$22+1,IF(L326&gt;OFFSET(L326,-计算结果!B$22,0,1,1),"买",IF(L326&lt;OFFSET(L326,-计算结果!B$22,0,1,1),"卖",M325)),IF(L326&gt;OFFSET(L326,-ROW()+1,0,1,1),"买",IF(L326&lt;OFFSET(L326,-ROW()+1,0,1,1),"卖",M325)))</f>
        <v>买</v>
      </c>
      <c r="N326" s="4" t="str">
        <f t="shared" ca="1" si="28"/>
        <v/>
      </c>
      <c r="O326" s="3">
        <f ca="1">IF(M325="买",E326/E325-1,0)-IF(N326=1,计算结果!B$17,0)</f>
        <v>-1.5552893148739755E-2</v>
      </c>
      <c r="P326" s="2">
        <f t="shared" ca="1" si="29"/>
        <v>1.3485840104385192</v>
      </c>
      <c r="Q326" s="3">
        <f ca="1">1-P326/MAX(P$2:P326)</f>
        <v>1.5552893148739755E-2</v>
      </c>
    </row>
    <row r="327" spans="1:17" x14ac:dyDescent="0.15">
      <c r="A327" s="1">
        <v>38854</v>
      </c>
      <c r="B327">
        <v>1331.69</v>
      </c>
      <c r="C327">
        <v>1356.13</v>
      </c>
      <c r="D327" s="21">
        <v>1306.8699999999999</v>
      </c>
      <c r="E327" s="21">
        <v>1335.52</v>
      </c>
      <c r="F327" s="42">
        <v>391.33827072000003</v>
      </c>
      <c r="G327" s="3">
        <f t="shared" si="25"/>
        <v>3.2979498621470427E-3</v>
      </c>
      <c r="H327" s="3">
        <f>1-E327/MAX(E$2:E327)</f>
        <v>1.2306235948408517E-2</v>
      </c>
      <c r="I327" s="21">
        <f t="shared" si="26"/>
        <v>4.3899999999998727</v>
      </c>
      <c r="J327" s="21">
        <f ca="1">IF(ROW()&gt;计算结果!B$18+1,ABS(E327-OFFSET(E327,-计算结果!B$18,0,1,1))/SUM(OFFSET(I327,0,0,-计算结果!B$18,1)),ABS(E327-OFFSET(E327,-ROW()+2,0,1,1))/SUM(OFFSET(I327,0,0,-ROW()+2,1)))</f>
        <v>0.73518707830709396</v>
      </c>
      <c r="K327" s="21">
        <f ca="1">(计算结果!B$19+计算结果!B$20*'000300'!J327)^计算结果!B$21</f>
        <v>2.0616683704763847</v>
      </c>
      <c r="L327" s="21">
        <f t="shared" ca="1" si="27"/>
        <v>1355.2889994170789</v>
      </c>
      <c r="M327" s="31" t="str">
        <f ca="1">IF(ROW()&gt;计算结果!B$22+1,IF(L327&gt;OFFSET(L327,-计算结果!B$22,0,1,1),"买",IF(L327&lt;OFFSET(L327,-计算结果!B$22,0,1,1),"卖",M326)),IF(L327&gt;OFFSET(L327,-ROW()+1,0,1,1),"买",IF(L327&lt;OFFSET(L327,-ROW()+1,0,1,1),"卖",M326)))</f>
        <v>买</v>
      </c>
      <c r="N327" s="4" t="str">
        <f t="shared" ca="1" si="28"/>
        <v/>
      </c>
      <c r="O327" s="3">
        <f ca="1">IF(M326="买",E327/E326-1,0)-IF(N327=1,计算结果!B$17,0)</f>
        <v>3.2979498621470427E-3</v>
      </c>
      <c r="P327" s="2">
        <f t="shared" ca="1" si="29"/>
        <v>1.3530315728898386</v>
      </c>
      <c r="Q327" s="3">
        <f ca="1">1-P327/MAX(P$2:P327)</f>
        <v>1.2306235948408628E-2</v>
      </c>
    </row>
    <row r="328" spans="1:17" x14ac:dyDescent="0.15">
      <c r="A328" s="1">
        <v>38855</v>
      </c>
      <c r="B328">
        <v>1322.65</v>
      </c>
      <c r="C328">
        <v>1340.52</v>
      </c>
      <c r="D328" s="21">
        <v>1301.1099999999999</v>
      </c>
      <c r="E328" s="21">
        <v>1331.2</v>
      </c>
      <c r="F328" s="42">
        <v>318.32852480000003</v>
      </c>
      <c r="G328" s="3">
        <f t="shared" si="25"/>
        <v>-3.2346951000359336E-3</v>
      </c>
      <c r="H328" s="3">
        <f>1-E328/MAX(E$2:E328)</f>
        <v>1.5501124127322186E-2</v>
      </c>
      <c r="I328" s="21">
        <f t="shared" si="26"/>
        <v>4.3199999999999363</v>
      </c>
      <c r="J328" s="21">
        <f ca="1">IF(ROW()&gt;计算结果!B$18+1,ABS(E328-OFFSET(E328,-计算结果!B$18,0,1,1))/SUM(OFFSET(I328,0,0,-计算结果!B$18,1)),ABS(E328-OFFSET(E328,-ROW()+2,0,1,1))/SUM(OFFSET(I328,0,0,-ROW()+2,1)))</f>
        <v>0.70822430658991187</v>
      </c>
      <c r="K328" s="21">
        <f ca="1">(计算结果!B$19+计算结果!B$20*'000300'!J328)^计算结果!B$21</f>
        <v>2.0374018759309207</v>
      </c>
      <c r="L328" s="21">
        <f t="shared" ca="1" si="27"/>
        <v>1306.2100268154236</v>
      </c>
      <c r="M328" s="31" t="str">
        <f ca="1">IF(ROW()&gt;计算结果!B$22+1,IF(L328&gt;OFFSET(L328,-计算结果!B$22,0,1,1),"买",IF(L328&lt;OFFSET(L328,-计算结果!B$22,0,1,1),"卖",M327)),IF(L328&gt;OFFSET(L328,-ROW()+1,0,1,1),"买",IF(L328&lt;OFFSET(L328,-ROW()+1,0,1,1),"卖",M327)))</f>
        <v>买</v>
      </c>
      <c r="N328" s="4" t="str">
        <f t="shared" ca="1" si="28"/>
        <v/>
      </c>
      <c r="O328" s="3">
        <f ca="1">IF(M327="买",E328/E327-1,0)-IF(N328=1,计算结果!B$17,0)</f>
        <v>-3.2346951000359336E-3</v>
      </c>
      <c r="P328" s="2">
        <f t="shared" ca="1" si="29"/>
        <v>1.3486549282908178</v>
      </c>
      <c r="Q328" s="3">
        <f ca="1">1-P328/MAX(P$2:P328)</f>
        <v>1.5501124127322408E-2</v>
      </c>
    </row>
    <row r="329" spans="1:17" x14ac:dyDescent="0.15">
      <c r="A329" s="1">
        <v>38856</v>
      </c>
      <c r="B329">
        <v>1334.07</v>
      </c>
      <c r="C329">
        <v>1371.22</v>
      </c>
      <c r="D329" s="21">
        <v>1329.32</v>
      </c>
      <c r="E329" s="21">
        <v>1366.1</v>
      </c>
      <c r="F329" s="42">
        <v>362.22361599999999</v>
      </c>
      <c r="G329" s="3">
        <f t="shared" si="25"/>
        <v>2.6216947115384581E-2</v>
      </c>
      <c r="H329" s="3">
        <f>1-E329/MAX(E$2:E329)</f>
        <v>0</v>
      </c>
      <c r="I329" s="21">
        <f t="shared" si="26"/>
        <v>34.899999999999864</v>
      </c>
      <c r="J329" s="21">
        <f ca="1">IF(ROW()&gt;计算结果!B$18+1,ABS(E329-OFFSET(E329,-计算结果!B$18,0,1,1))/SUM(OFFSET(I329,0,0,-计算结果!B$18,1)),ABS(E329-OFFSET(E329,-ROW()+2,0,1,1))/SUM(OFFSET(I329,0,0,-ROW()+2,1)))</f>
        <v>0.72775419749840353</v>
      </c>
      <c r="K329" s="21">
        <f ca="1">(计算结果!B$19+计算结果!B$20*'000300'!J329)^计算结果!B$21</f>
        <v>2.0549787777485631</v>
      </c>
      <c r="L329" s="21">
        <f t="shared" ca="1" si="27"/>
        <v>1429.2826507096584</v>
      </c>
      <c r="M329" s="31" t="str">
        <f ca="1">IF(ROW()&gt;计算结果!B$22+1,IF(L329&gt;OFFSET(L329,-计算结果!B$22,0,1,1),"买",IF(L329&lt;OFFSET(L329,-计算结果!B$22,0,1,1),"卖",M328)),IF(L329&gt;OFFSET(L329,-ROW()+1,0,1,1),"买",IF(L329&lt;OFFSET(L329,-ROW()+1,0,1,1),"卖",M328)))</f>
        <v>买</v>
      </c>
      <c r="N329" s="4" t="str">
        <f t="shared" ca="1" si="28"/>
        <v/>
      </c>
      <c r="O329" s="3">
        <f ca="1">IF(M328="买",E329/E328-1,0)-IF(N329=1,计算结果!B$17,0)</f>
        <v>2.6216947115384581E-2</v>
      </c>
      <c r="P329" s="2">
        <f t="shared" ca="1" si="29"/>
        <v>1.384012543222721</v>
      </c>
      <c r="Q329" s="3">
        <f ca="1">1-P329/MAX(P$2:P329)</f>
        <v>0</v>
      </c>
    </row>
    <row r="330" spans="1:17" x14ac:dyDescent="0.15">
      <c r="A330" s="1">
        <v>38859</v>
      </c>
      <c r="B330">
        <v>1366.32</v>
      </c>
      <c r="C330">
        <v>1387.57</v>
      </c>
      <c r="D330" s="21">
        <v>1360.35</v>
      </c>
      <c r="E330" s="21">
        <v>1373.67</v>
      </c>
      <c r="F330" s="42">
        <v>381.98874111999999</v>
      </c>
      <c r="G330" s="3">
        <f t="shared" si="25"/>
        <v>5.5413220115658746E-3</v>
      </c>
      <c r="H330" s="3">
        <f>1-E330/MAX(E$2:E330)</f>
        <v>0</v>
      </c>
      <c r="I330" s="21">
        <f t="shared" si="26"/>
        <v>7.5700000000001637</v>
      </c>
      <c r="J330" s="21">
        <f ca="1">IF(ROW()&gt;计算结果!B$18+1,ABS(E330-OFFSET(E330,-计算结果!B$18,0,1,1))/SUM(OFFSET(I330,0,0,-计算结果!B$18,1)),ABS(E330-OFFSET(E330,-ROW()+2,0,1,1))/SUM(OFFSET(I330,0,0,-ROW()+2,1)))</f>
        <v>0.68170040841421098</v>
      </c>
      <c r="K330" s="21">
        <f ca="1">(计算结果!B$19+计算结果!B$20*'000300'!J330)^计算结果!B$21</f>
        <v>2.0135303675727898</v>
      </c>
      <c r="L330" s="21">
        <f t="shared" ca="1" si="27"/>
        <v>1317.304889684543</v>
      </c>
      <c r="M330" s="31" t="str">
        <f ca="1">IF(ROW()&gt;计算结果!B$22+1,IF(L330&gt;OFFSET(L330,-计算结果!B$22,0,1,1),"买",IF(L330&lt;OFFSET(L330,-计算结果!B$22,0,1,1),"卖",M329)),IF(L330&gt;OFFSET(L330,-ROW()+1,0,1,1),"买",IF(L330&lt;OFFSET(L330,-ROW()+1,0,1,1),"卖",M329)))</f>
        <v>买</v>
      </c>
      <c r="N330" s="4" t="str">
        <f t="shared" ca="1" si="28"/>
        <v/>
      </c>
      <c r="O330" s="3">
        <f ca="1">IF(M329="买",E330/E329-1,0)-IF(N330=1,计算结果!B$17,0)</f>
        <v>5.5413220115658746E-3</v>
      </c>
      <c r="P330" s="2">
        <f t="shared" ca="1" si="29"/>
        <v>1.3916818023927644</v>
      </c>
      <c r="Q330" s="3">
        <f ca="1">1-P330/MAX(P$2:P330)</f>
        <v>0</v>
      </c>
    </row>
    <row r="331" spans="1:17" x14ac:dyDescent="0.15">
      <c r="A331" s="1">
        <v>38860</v>
      </c>
      <c r="B331">
        <v>1365.1</v>
      </c>
      <c r="C331">
        <v>1365.1</v>
      </c>
      <c r="D331" s="21">
        <v>1316.55</v>
      </c>
      <c r="E331" s="21">
        <v>1317.65</v>
      </c>
      <c r="F331" s="42">
        <v>327.47751424</v>
      </c>
      <c r="G331" s="3">
        <f t="shared" si="25"/>
        <v>-4.0781264787030369E-2</v>
      </c>
      <c r="H331" s="3">
        <f>1-E331/MAX(E$2:E331)</f>
        <v>4.0781264787030369E-2</v>
      </c>
      <c r="I331" s="21">
        <f t="shared" si="26"/>
        <v>56.019999999999982</v>
      </c>
      <c r="J331" s="21">
        <f ca="1">IF(ROW()&gt;计算结果!B$18+1,ABS(E331-OFFSET(E331,-计算结果!B$18,0,1,1))/SUM(OFFSET(I331,0,0,-计算结果!B$18,1)),ABS(E331-OFFSET(E331,-ROW()+2,0,1,1))/SUM(OFFSET(I331,0,0,-ROW()+2,1)))</f>
        <v>0.26356960408684604</v>
      </c>
      <c r="K331" s="21">
        <f ca="1">(计算结果!B$19+计算结果!B$20*'000300'!J331)^计算结果!B$21</f>
        <v>1.6372126436781613</v>
      </c>
      <c r="L331" s="21">
        <f t="shared" ca="1" si="27"/>
        <v>1317.8699086564732</v>
      </c>
      <c r="M331" s="31" t="str">
        <f ca="1">IF(ROW()&gt;计算结果!B$22+1,IF(L331&gt;OFFSET(L331,-计算结果!B$22,0,1,1),"买",IF(L331&lt;OFFSET(L331,-计算结果!B$22,0,1,1),"卖",M330)),IF(L331&gt;OFFSET(L331,-ROW()+1,0,1,1),"买",IF(L331&lt;OFFSET(L331,-ROW()+1,0,1,1),"卖",M330)))</f>
        <v>买</v>
      </c>
      <c r="N331" s="4" t="str">
        <f t="shared" ca="1" si="28"/>
        <v/>
      </c>
      <c r="O331" s="3">
        <f ca="1">IF(M330="买",E331/E330-1,0)-IF(N331=1,计算结果!B$17,0)</f>
        <v>-4.0781264787030369E-2</v>
      </c>
      <c r="P331" s="2">
        <f t="shared" ca="1" si="29"/>
        <v>1.3349272583100933</v>
      </c>
      <c r="Q331" s="3">
        <f ca="1">1-P331/MAX(P$2:P331)</f>
        <v>4.078126478703048E-2</v>
      </c>
    </row>
    <row r="332" spans="1:17" x14ac:dyDescent="0.15">
      <c r="A332" s="1">
        <v>38861</v>
      </c>
      <c r="B332">
        <v>1325.68</v>
      </c>
      <c r="C332">
        <v>1351.31</v>
      </c>
      <c r="D332" s="21">
        <v>1277.33</v>
      </c>
      <c r="E332" s="21">
        <v>1308.24</v>
      </c>
      <c r="F332" s="42">
        <v>310.96815615999998</v>
      </c>
      <c r="G332" s="3">
        <f t="shared" si="25"/>
        <v>-7.1415019162904825E-3</v>
      </c>
      <c r="H332" s="3">
        <f>1-E332/MAX(E$2:E332)</f>
        <v>4.763152722269548E-2</v>
      </c>
      <c r="I332" s="21">
        <f t="shared" si="26"/>
        <v>9.4100000000000819</v>
      </c>
      <c r="J332" s="21">
        <f ca="1">IF(ROW()&gt;计算结果!B$18+1,ABS(E332-OFFSET(E332,-计算结果!B$18,0,1,1))/SUM(OFFSET(I332,0,0,-计算结果!B$18,1)),ABS(E332-OFFSET(E332,-ROW()+2,0,1,1))/SUM(OFFSET(I332,0,0,-ROW()+2,1)))</f>
        <v>0.17223692245064087</v>
      </c>
      <c r="K332" s="21">
        <f ca="1">(计算结果!B$19+计算结果!B$20*'000300'!J332)^计算结果!B$21</f>
        <v>1.5550132302055766</v>
      </c>
      <c r="L332" s="21">
        <f t="shared" ca="1" si="27"/>
        <v>1302.8952732899861</v>
      </c>
      <c r="M332" s="31" t="str">
        <f ca="1">IF(ROW()&gt;计算结果!B$22+1,IF(L332&gt;OFFSET(L332,-计算结果!B$22,0,1,1),"买",IF(L332&lt;OFFSET(L332,-计算结果!B$22,0,1,1),"卖",M331)),IF(L332&gt;OFFSET(L332,-ROW()+1,0,1,1),"买",IF(L332&lt;OFFSET(L332,-ROW()+1,0,1,1),"卖",M331)))</f>
        <v>买</v>
      </c>
      <c r="N332" s="4" t="str">
        <f t="shared" ca="1" si="28"/>
        <v/>
      </c>
      <c r="O332" s="3">
        <f ca="1">IF(M331="买",E332/E331-1,0)-IF(N332=1,计算结果!B$17,0)</f>
        <v>-7.1415019162904825E-3</v>
      </c>
      <c r="P332" s="2">
        <f t="shared" ca="1" si="29"/>
        <v>1.3253938727367633</v>
      </c>
      <c r="Q332" s="3">
        <f ca="1">1-P332/MAX(P$2:P332)</f>
        <v>4.7631527222695591E-2</v>
      </c>
    </row>
    <row r="333" spans="1:17" x14ac:dyDescent="0.15">
      <c r="A333" s="1">
        <v>38862</v>
      </c>
      <c r="B333">
        <v>1304.69</v>
      </c>
      <c r="C333">
        <v>1316.47</v>
      </c>
      <c r="D333" s="21">
        <v>1285.73</v>
      </c>
      <c r="E333" s="21">
        <v>1307.7</v>
      </c>
      <c r="F333" s="42">
        <v>204.82555904</v>
      </c>
      <c r="G333" s="3">
        <f t="shared" si="25"/>
        <v>-4.12768299394628E-4</v>
      </c>
      <c r="H333" s="3">
        <f>1-E333/MAX(E$2:E333)</f>
        <v>4.8024634737600769E-2</v>
      </c>
      <c r="I333" s="21">
        <f t="shared" si="26"/>
        <v>0.53999999999996362</v>
      </c>
      <c r="J333" s="21">
        <f ca="1">IF(ROW()&gt;计算结果!B$18+1,ABS(E333-OFFSET(E333,-计算结果!B$18,0,1,1))/SUM(OFFSET(I333,0,0,-计算结果!B$18,1)),ABS(E333-OFFSET(E333,-ROW()+2,0,1,1))/SUM(OFFSET(I333,0,0,-ROW()+2,1)))</f>
        <v>0.22379940501487502</v>
      </c>
      <c r="K333" s="21">
        <f ca="1">(计算结果!B$19+计算结果!B$20*'000300'!J333)^计算结果!B$21</f>
        <v>1.6014194645133875</v>
      </c>
      <c r="L333" s="21">
        <f t="shared" ca="1" si="27"/>
        <v>1310.5896561650698</v>
      </c>
      <c r="M333" s="31" t="str">
        <f ca="1">IF(ROW()&gt;计算结果!B$22+1,IF(L333&gt;OFFSET(L333,-计算结果!B$22,0,1,1),"买",IF(L333&lt;OFFSET(L333,-计算结果!B$22,0,1,1),"卖",M332)),IF(L333&gt;OFFSET(L333,-ROW()+1,0,1,1),"买",IF(L333&lt;OFFSET(L333,-ROW()+1,0,1,1),"卖",M332)))</f>
        <v>买</v>
      </c>
      <c r="N333" s="4" t="str">
        <f t="shared" ca="1" si="28"/>
        <v/>
      </c>
      <c r="O333" s="3">
        <f ca="1">IF(M332="买",E333/E332-1,0)-IF(N333=1,计算结果!B$17,0)</f>
        <v>-4.12768299394628E-4</v>
      </c>
      <c r="P333" s="2">
        <f t="shared" ca="1" si="29"/>
        <v>1.3248467921618858</v>
      </c>
      <c r="Q333" s="3">
        <f ca="1">1-P333/MAX(P$2:P333)</f>
        <v>4.802463473760088E-2</v>
      </c>
    </row>
    <row r="334" spans="1:17" x14ac:dyDescent="0.15">
      <c r="A334" s="1">
        <v>38863</v>
      </c>
      <c r="B334">
        <v>1312.24</v>
      </c>
      <c r="C334">
        <v>1331.45</v>
      </c>
      <c r="D334" s="21">
        <v>1309.46</v>
      </c>
      <c r="E334" s="21">
        <v>1331.02</v>
      </c>
      <c r="F334" s="42">
        <v>217.41991935999999</v>
      </c>
      <c r="G334" s="3">
        <f t="shared" si="25"/>
        <v>1.7832836277433595E-2</v>
      </c>
      <c r="H334" s="3">
        <f>1-E334/MAX(E$2:E334)</f>
        <v>3.1048213908726363E-2</v>
      </c>
      <c r="I334" s="21">
        <f t="shared" si="26"/>
        <v>23.319999999999936</v>
      </c>
      <c r="J334" s="21">
        <f ca="1">IF(ROW()&gt;计算结果!B$18+1,ABS(E334-OFFSET(E334,-计算结果!B$18,0,1,1))/SUM(OFFSET(I334,0,0,-计算结果!B$18,1)),ABS(E334-OFFSET(E334,-ROW()+2,0,1,1))/SUM(OFFSET(I334,0,0,-ROW()+2,1)))</f>
        <v>0.15988960441582342</v>
      </c>
      <c r="K334" s="21">
        <f ca="1">(计算结果!B$19+计算结果!B$20*'000300'!J334)^计算结果!B$21</f>
        <v>1.5439006439742409</v>
      </c>
      <c r="L334" s="21">
        <f t="shared" ca="1" si="27"/>
        <v>1342.1320771684336</v>
      </c>
      <c r="M334" s="31" t="str">
        <f ca="1">IF(ROW()&gt;计算结果!B$22+1,IF(L334&gt;OFFSET(L334,-计算结果!B$22,0,1,1),"买",IF(L334&lt;OFFSET(L334,-计算结果!B$22,0,1,1),"卖",M333)),IF(L334&gt;OFFSET(L334,-ROW()+1,0,1,1),"买",IF(L334&lt;OFFSET(L334,-ROW()+1,0,1,1),"卖",M333)))</f>
        <v>买</v>
      </c>
      <c r="N334" s="4" t="str">
        <f t="shared" ca="1" si="28"/>
        <v/>
      </c>
      <c r="O334" s="3">
        <f ca="1">IF(M333="买",E334/E333-1,0)-IF(N334=1,计算结果!B$17,0)</f>
        <v>1.7832836277433595E-2</v>
      </c>
      <c r="P334" s="2">
        <f t="shared" ca="1" si="29"/>
        <v>1.3484725680991918</v>
      </c>
      <c r="Q334" s="3">
        <f ca="1">1-P334/MAX(P$2:P334)</f>
        <v>3.1048213908726474E-2</v>
      </c>
    </row>
    <row r="335" spans="1:17" x14ac:dyDescent="0.15">
      <c r="A335" s="1">
        <v>38866</v>
      </c>
      <c r="B335">
        <v>1339.9</v>
      </c>
      <c r="C335">
        <v>1366.84</v>
      </c>
      <c r="D335" s="21">
        <v>1330.63</v>
      </c>
      <c r="E335" s="21">
        <v>1366.29</v>
      </c>
      <c r="F335" s="42">
        <v>271.00626943999998</v>
      </c>
      <c r="G335" s="3">
        <f t="shared" si="25"/>
        <v>2.6498474853871468E-2</v>
      </c>
      <c r="H335" s="3">
        <f>1-E335/MAX(E$2:E335)</f>
        <v>5.3724693703728343E-3</v>
      </c>
      <c r="I335" s="21">
        <f t="shared" si="26"/>
        <v>35.269999999999982</v>
      </c>
      <c r="J335" s="21">
        <f ca="1">IF(ROW()&gt;计算结果!B$18+1,ABS(E335-OFFSET(E335,-计算结果!B$18,0,1,1))/SUM(OFFSET(I335,0,0,-计算结果!B$18,1)),ABS(E335-OFFSET(E335,-ROW()+2,0,1,1))/SUM(OFFSET(I335,0,0,-ROW()+2,1)))</f>
        <v>7.1809727092544087E-2</v>
      </c>
      <c r="K335" s="21">
        <f ca="1">(计算结果!B$19+计算结果!B$20*'000300'!J335)^计算结果!B$21</f>
        <v>1.4646287543832897</v>
      </c>
      <c r="L335" s="21">
        <f t="shared" ca="1" si="27"/>
        <v>1377.5144655937183</v>
      </c>
      <c r="M335" s="31" t="str">
        <f ca="1">IF(ROW()&gt;计算结果!B$22+1,IF(L335&gt;OFFSET(L335,-计算结果!B$22,0,1,1),"买",IF(L335&lt;OFFSET(L335,-计算结果!B$22,0,1,1),"卖",M334)),IF(L335&gt;OFFSET(L335,-ROW()+1,0,1,1),"买",IF(L335&lt;OFFSET(L335,-ROW()+1,0,1,1),"卖",M334)))</f>
        <v>买</v>
      </c>
      <c r="N335" s="4" t="str">
        <f t="shared" ca="1" si="28"/>
        <v/>
      </c>
      <c r="O335" s="3">
        <f ca="1">IF(M334="买",E335/E334-1,0)-IF(N335=1,计算结果!B$17,0)</f>
        <v>2.6498474853871468E-2</v>
      </c>
      <c r="P335" s="2">
        <f t="shared" ca="1" si="29"/>
        <v>1.3842050345361037</v>
      </c>
      <c r="Q335" s="3">
        <f ca="1">1-P335/MAX(P$2:P335)</f>
        <v>5.3724693703730564E-3</v>
      </c>
    </row>
    <row r="336" spans="1:17" x14ac:dyDescent="0.15">
      <c r="A336" s="1">
        <v>38867</v>
      </c>
      <c r="B336">
        <v>1375.3</v>
      </c>
      <c r="C336">
        <v>1384.68</v>
      </c>
      <c r="D336" s="21">
        <v>1360.55</v>
      </c>
      <c r="E336" s="21">
        <v>1378.76</v>
      </c>
      <c r="F336" s="42">
        <v>289.92430080000003</v>
      </c>
      <c r="G336" s="3">
        <f t="shared" si="25"/>
        <v>9.1269057081586613E-3</v>
      </c>
      <c r="H336" s="3">
        <f>1-E336/MAX(E$2:E336)</f>
        <v>0</v>
      </c>
      <c r="I336" s="21">
        <f t="shared" si="26"/>
        <v>12.470000000000027</v>
      </c>
      <c r="J336" s="21">
        <f ca="1">IF(ROW()&gt;计算结果!B$18+1,ABS(E336-OFFSET(E336,-计算结果!B$18,0,1,1))/SUM(OFFSET(I336,0,0,-计算结果!B$18,1)),ABS(E336-OFFSET(E336,-ROW()+2,0,1,1))/SUM(OFFSET(I336,0,0,-ROW()+2,1)))</f>
        <v>0.25306838106370505</v>
      </c>
      <c r="K336" s="21">
        <f ca="1">(计算结果!B$19+计算结果!B$20*'000300'!J336)^计算结果!B$21</f>
        <v>1.6277615429573344</v>
      </c>
      <c r="L336" s="21">
        <f t="shared" ca="1" si="27"/>
        <v>1379.5418986006937</v>
      </c>
      <c r="M336" s="31" t="str">
        <f ca="1">IF(ROW()&gt;计算结果!B$22+1,IF(L336&gt;OFFSET(L336,-计算结果!B$22,0,1,1),"买",IF(L336&lt;OFFSET(L336,-计算结果!B$22,0,1,1),"卖",M335)),IF(L336&gt;OFFSET(L336,-ROW()+1,0,1,1),"买",IF(L336&lt;OFFSET(L336,-ROW()+1,0,1,1),"卖",M335)))</f>
        <v>买</v>
      </c>
      <c r="N336" s="4" t="str">
        <f t="shared" ca="1" si="28"/>
        <v/>
      </c>
      <c r="O336" s="3">
        <f ca="1">IF(M335="买",E336/E335-1,0)-IF(N336=1,计算结果!B$17,0)</f>
        <v>9.1269057081586613E-3</v>
      </c>
      <c r="P336" s="2">
        <f t="shared" ca="1" si="29"/>
        <v>1.3968385433670731</v>
      </c>
      <c r="Q336" s="3">
        <f ca="1">1-P336/MAX(P$2:P336)</f>
        <v>0</v>
      </c>
    </row>
    <row r="337" spans="1:17" x14ac:dyDescent="0.15">
      <c r="A337" s="1">
        <v>38868</v>
      </c>
      <c r="B337">
        <v>1377.45</v>
      </c>
      <c r="C337">
        <v>1386.94</v>
      </c>
      <c r="D337" s="21">
        <v>1355.01</v>
      </c>
      <c r="E337" s="21">
        <v>1365.45</v>
      </c>
      <c r="F337" s="42">
        <v>293.59691776</v>
      </c>
      <c r="G337" s="3">
        <f t="shared" si="25"/>
        <v>-9.6536017871130531E-3</v>
      </c>
      <c r="H337" s="3">
        <f>1-E337/MAX(E$2:E337)</f>
        <v>9.6536017871130531E-3</v>
      </c>
      <c r="I337" s="21">
        <f t="shared" si="26"/>
        <v>13.309999999999945</v>
      </c>
      <c r="J337" s="21">
        <f ca="1">IF(ROW()&gt;计算结果!B$18+1,ABS(E337-OFFSET(E337,-计算结果!B$18,0,1,1))/SUM(OFFSET(I337,0,0,-计算结果!B$18,1)),ABS(E337-OFFSET(E337,-ROW()+2,0,1,1))/SUM(OFFSET(I337,0,0,-ROW()+2,1)))</f>
        <v>0.15182874245421843</v>
      </c>
      <c r="K337" s="21">
        <f ca="1">(计算结果!B$19+计算结果!B$20*'000300'!J337)^计算结果!B$21</f>
        <v>1.5366458682087965</v>
      </c>
      <c r="L337" s="21">
        <f t="shared" ca="1" si="27"/>
        <v>1357.8876408407205</v>
      </c>
      <c r="M337" s="31" t="str">
        <f ca="1">IF(ROW()&gt;计算结果!B$22+1,IF(L337&gt;OFFSET(L337,-计算结果!B$22,0,1,1),"买",IF(L337&lt;OFFSET(L337,-计算结果!B$22,0,1,1),"卖",M336)),IF(L337&gt;OFFSET(L337,-ROW()+1,0,1,1),"买",IF(L337&lt;OFFSET(L337,-ROW()+1,0,1,1),"卖",M336)))</f>
        <v>买</v>
      </c>
      <c r="N337" s="4" t="str">
        <f t="shared" ca="1" si="28"/>
        <v/>
      </c>
      <c r="O337" s="3">
        <f ca="1">IF(M336="买",E337/E336-1,0)-IF(N337=1,计算结果!B$17,0)</f>
        <v>-9.6536017871130531E-3</v>
      </c>
      <c r="P337" s="2">
        <f t="shared" ca="1" si="29"/>
        <v>1.3833540203085164</v>
      </c>
      <c r="Q337" s="3">
        <f ca="1">1-P337/MAX(P$2:P337)</f>
        <v>9.6536017871130531E-3</v>
      </c>
    </row>
    <row r="338" spans="1:17" x14ac:dyDescent="0.15">
      <c r="A338" s="1">
        <v>38869</v>
      </c>
      <c r="B338">
        <v>1364.18</v>
      </c>
      <c r="C338">
        <v>1403.27</v>
      </c>
      <c r="D338" s="21">
        <v>1362.94</v>
      </c>
      <c r="E338" s="21">
        <v>1402.88</v>
      </c>
      <c r="F338" s="42">
        <v>313.83492608</v>
      </c>
      <c r="G338" s="3">
        <f t="shared" si="25"/>
        <v>2.7412208429455465E-2</v>
      </c>
      <c r="H338" s="3">
        <f>1-E338/MAX(E$2:E338)</f>
        <v>0</v>
      </c>
      <c r="I338" s="21">
        <f t="shared" si="26"/>
        <v>37.430000000000064</v>
      </c>
      <c r="J338" s="21">
        <f ca="1">IF(ROW()&gt;计算结果!B$18+1,ABS(E338-OFFSET(E338,-计算结果!B$18,0,1,1))/SUM(OFFSET(I338,0,0,-计算结果!B$18,1)),ABS(E338-OFFSET(E338,-ROW()+2,0,1,1))/SUM(OFFSET(I338,0,0,-ROW()+2,1)))</f>
        <v>0.31132731063238389</v>
      </c>
      <c r="K338" s="21">
        <f ca="1">(计算结果!B$19+计算结果!B$20*'000300'!J338)^计算结果!B$21</f>
        <v>1.6801945795691453</v>
      </c>
      <c r="L338" s="21">
        <f t="shared" ca="1" si="27"/>
        <v>1433.4835588221702</v>
      </c>
      <c r="M338" s="31" t="str">
        <f ca="1">IF(ROW()&gt;计算结果!B$22+1,IF(L338&gt;OFFSET(L338,-计算结果!B$22,0,1,1),"买",IF(L338&lt;OFFSET(L338,-计算结果!B$22,0,1,1),"卖",M337)),IF(L338&gt;OFFSET(L338,-ROW()+1,0,1,1),"买",IF(L338&lt;OFFSET(L338,-ROW()+1,0,1,1),"卖",M337)))</f>
        <v>买</v>
      </c>
      <c r="N338" s="4" t="str">
        <f t="shared" ca="1" si="28"/>
        <v/>
      </c>
      <c r="O338" s="3">
        <f ca="1">IF(M337="买",E338/E337-1,0)-IF(N338=1,计算结果!B$17,0)</f>
        <v>2.7412208429455465E-2</v>
      </c>
      <c r="P338" s="2">
        <f t="shared" ca="1" si="29"/>
        <v>1.4212748090449385</v>
      </c>
      <c r="Q338" s="3">
        <f ca="1">1-P338/MAX(P$2:P338)</f>
        <v>0</v>
      </c>
    </row>
    <row r="339" spans="1:17" x14ac:dyDescent="0.15">
      <c r="A339" s="1">
        <v>38870</v>
      </c>
      <c r="B339">
        <v>1406.62</v>
      </c>
      <c r="C339">
        <v>1411.78</v>
      </c>
      <c r="D339" s="21">
        <v>1382</v>
      </c>
      <c r="E339" s="21">
        <v>1390.12</v>
      </c>
      <c r="F339" s="42">
        <v>374.07322112000003</v>
      </c>
      <c r="G339" s="3">
        <f t="shared" si="25"/>
        <v>-9.095574817518437E-3</v>
      </c>
      <c r="H339" s="3">
        <f>1-E339/MAX(E$2:E339)</f>
        <v>9.095574817518437E-3</v>
      </c>
      <c r="I339" s="21">
        <f t="shared" si="26"/>
        <v>12.760000000000218</v>
      </c>
      <c r="J339" s="21">
        <f ca="1">IF(ROW()&gt;计算结果!B$18+1,ABS(E339-OFFSET(E339,-计算结果!B$18,0,1,1))/SUM(OFFSET(I339,0,0,-计算结果!B$18,1)),ABS(E339-OFFSET(E339,-ROW()+2,0,1,1))/SUM(OFFSET(I339,0,0,-ROW()+2,1)))</f>
        <v>0.11542527630946631</v>
      </c>
      <c r="K339" s="21">
        <f ca="1">(计算结果!B$19+计算结果!B$20*'000300'!J339)^计算结果!B$21</f>
        <v>1.5038827486785196</v>
      </c>
      <c r="L339" s="21">
        <f t="shared" ca="1" si="27"/>
        <v>1368.2698507882019</v>
      </c>
      <c r="M339" s="31" t="str">
        <f ca="1">IF(ROW()&gt;计算结果!B$22+1,IF(L339&gt;OFFSET(L339,-计算结果!B$22,0,1,1),"买",IF(L339&lt;OFFSET(L339,-计算结果!B$22,0,1,1),"卖",M338)),IF(L339&gt;OFFSET(L339,-ROW()+1,0,1,1),"买",IF(L339&lt;OFFSET(L339,-ROW()+1,0,1,1),"卖",M338)))</f>
        <v>买</v>
      </c>
      <c r="N339" s="4" t="str">
        <f t="shared" ca="1" si="28"/>
        <v/>
      </c>
      <c r="O339" s="3">
        <f ca="1">IF(M338="买",E339/E338-1,0)-IF(N339=1,计算结果!B$17,0)</f>
        <v>-9.095574817518437E-3</v>
      </c>
      <c r="P339" s="2">
        <f t="shared" ca="1" si="29"/>
        <v>1.4083474976830161</v>
      </c>
      <c r="Q339" s="3">
        <f ca="1">1-P339/MAX(P$2:P339)</f>
        <v>9.095574817518326E-3</v>
      </c>
    </row>
    <row r="340" spans="1:17" x14ac:dyDescent="0.15">
      <c r="A340" s="1">
        <v>38873</v>
      </c>
      <c r="B340">
        <v>1391.46</v>
      </c>
      <c r="C340">
        <v>1403.3</v>
      </c>
      <c r="D340" s="21">
        <v>1362.72</v>
      </c>
      <c r="E340" s="21">
        <v>1403.16</v>
      </c>
      <c r="F340" s="42">
        <v>297.84741888000002</v>
      </c>
      <c r="G340" s="3">
        <f t="shared" si="25"/>
        <v>9.3804851379737375E-3</v>
      </c>
      <c r="H340" s="3">
        <f>1-E340/MAX(E$2:E340)</f>
        <v>0</v>
      </c>
      <c r="I340" s="21">
        <f t="shared" si="26"/>
        <v>13.040000000000191</v>
      </c>
      <c r="J340" s="21">
        <f ca="1">IF(ROW()&gt;计算结果!B$18+1,ABS(E340-OFFSET(E340,-计算结果!B$18,0,1,1))/SUM(OFFSET(I340,0,0,-计算结果!B$18,1)),ABS(E340-OFFSET(E340,-ROW()+2,0,1,1))/SUM(OFFSET(I340,0,0,-ROW()+2,1)))</f>
        <v>0.13808119117853609</v>
      </c>
      <c r="K340" s="21">
        <f ca="1">(计算结果!B$19+计算结果!B$20*'000300'!J340)^计算结果!B$21</f>
        <v>1.5242730720606823</v>
      </c>
      <c r="L340" s="21">
        <f t="shared" ca="1" si="27"/>
        <v>1421.4519657119249</v>
      </c>
      <c r="M340" s="31" t="str">
        <f ca="1">IF(ROW()&gt;计算结果!B$22+1,IF(L340&gt;OFFSET(L340,-计算结果!B$22,0,1,1),"买",IF(L340&lt;OFFSET(L340,-计算结果!B$22,0,1,1),"卖",M339)),IF(L340&gt;OFFSET(L340,-ROW()+1,0,1,1),"买",IF(L340&lt;OFFSET(L340,-ROW()+1,0,1,1),"卖",M339)))</f>
        <v>买</v>
      </c>
      <c r="N340" s="4" t="str">
        <f t="shared" ca="1" si="28"/>
        <v/>
      </c>
      <c r="O340" s="3">
        <f ca="1">IF(M339="买",E340/E339-1,0)-IF(N340=1,计算结果!B$17,0)</f>
        <v>9.3804851379737375E-3</v>
      </c>
      <c r="P340" s="2">
        <f t="shared" ca="1" si="29"/>
        <v>1.4215584804541341</v>
      </c>
      <c r="Q340" s="3">
        <f ca="1">1-P340/MAX(P$2:P340)</f>
        <v>0</v>
      </c>
    </row>
    <row r="341" spans="1:17" x14ac:dyDescent="0.15">
      <c r="A341" s="1">
        <v>38874</v>
      </c>
      <c r="B341">
        <v>1400.27</v>
      </c>
      <c r="C341">
        <v>1413.11</v>
      </c>
      <c r="D341" s="21">
        <v>1391.9</v>
      </c>
      <c r="E341" s="21">
        <v>1399.14</v>
      </c>
      <c r="F341" s="42">
        <v>264.97855487999999</v>
      </c>
      <c r="G341" s="3">
        <f t="shared" si="25"/>
        <v>-2.8649619430428652E-3</v>
      </c>
      <c r="H341" s="3">
        <f>1-E341/MAX(E$2:E341)</f>
        <v>2.8649619430428652E-3</v>
      </c>
      <c r="I341" s="21">
        <f t="shared" si="26"/>
        <v>4.0199999999999818</v>
      </c>
      <c r="J341" s="21">
        <f ca="1">IF(ROW()&gt;计算结果!B$18+1,ABS(E341-OFFSET(E341,-计算结果!B$18,0,1,1))/SUM(OFFSET(I341,0,0,-计算结果!B$18,1)),ABS(E341-OFFSET(E341,-ROW()+2,0,1,1))/SUM(OFFSET(I341,0,0,-ROW()+2,1)))</f>
        <v>0.50436343380577964</v>
      </c>
      <c r="K341" s="21">
        <f ca="1">(计算结果!B$19+计算结果!B$20*'000300'!J341)^计算结果!B$21</f>
        <v>1.8539270904252017</v>
      </c>
      <c r="L341" s="21">
        <f t="shared" ca="1" si="27"/>
        <v>1380.0872080379493</v>
      </c>
      <c r="M341" s="31" t="str">
        <f ca="1">IF(ROW()&gt;计算结果!B$22+1,IF(L341&gt;OFFSET(L341,-计算结果!B$22,0,1,1),"买",IF(L341&lt;OFFSET(L341,-计算结果!B$22,0,1,1),"卖",M340)),IF(L341&gt;OFFSET(L341,-ROW()+1,0,1,1),"买",IF(L341&lt;OFFSET(L341,-ROW()+1,0,1,1),"卖",M340)))</f>
        <v>买</v>
      </c>
      <c r="N341" s="4" t="str">
        <f t="shared" ca="1" si="28"/>
        <v/>
      </c>
      <c r="O341" s="3">
        <f ca="1">IF(M340="买",E341/E340-1,0)-IF(N341=1,计算结果!B$17,0)</f>
        <v>-2.8649619430428652E-3</v>
      </c>
      <c r="P341" s="2">
        <f t="shared" ca="1" si="29"/>
        <v>1.4174857695078231</v>
      </c>
      <c r="Q341" s="3">
        <f ca="1">1-P341/MAX(P$2:P341)</f>
        <v>2.8649619430428652E-3</v>
      </c>
    </row>
    <row r="342" spans="1:17" x14ac:dyDescent="0.15">
      <c r="A342" s="1">
        <v>38875</v>
      </c>
      <c r="B342">
        <v>1398.18</v>
      </c>
      <c r="C342">
        <v>1398.18</v>
      </c>
      <c r="D342" s="21">
        <v>1319.7</v>
      </c>
      <c r="E342" s="21">
        <v>1320.23</v>
      </c>
      <c r="F342" s="42">
        <v>310.76290560000001</v>
      </c>
      <c r="G342" s="3">
        <f t="shared" si="25"/>
        <v>-5.6398930771759836E-2</v>
      </c>
      <c r="H342" s="3">
        <f>1-E342/MAX(E$2:E342)</f>
        <v>5.9102311924513318E-2</v>
      </c>
      <c r="I342" s="21">
        <f t="shared" si="26"/>
        <v>78.910000000000082</v>
      </c>
      <c r="J342" s="21">
        <f ca="1">IF(ROW()&gt;计算结果!B$18+1,ABS(E342-OFFSET(E342,-计算结果!B$18,0,1,1))/SUM(OFFSET(I342,0,0,-计算结果!B$18,1)),ABS(E342-OFFSET(E342,-ROW()+2,0,1,1))/SUM(OFFSET(I342,0,0,-ROW()+2,1)))</f>
        <v>5.1889037953866748E-2</v>
      </c>
      <c r="K342" s="21">
        <f ca="1">(计算结果!B$19+计算结果!B$20*'000300'!J342)^计算结果!B$21</f>
        <v>1.44670013415848</v>
      </c>
      <c r="L342" s="21">
        <f t="shared" ca="1" si="27"/>
        <v>1293.491777139096</v>
      </c>
      <c r="M342" s="31" t="str">
        <f ca="1">IF(ROW()&gt;计算结果!B$22+1,IF(L342&gt;OFFSET(L342,-计算结果!B$22,0,1,1),"买",IF(L342&lt;OFFSET(L342,-计算结果!B$22,0,1,1),"卖",M341)),IF(L342&gt;OFFSET(L342,-ROW()+1,0,1,1),"买",IF(L342&lt;OFFSET(L342,-ROW()+1,0,1,1),"卖",M341)))</f>
        <v>买</v>
      </c>
      <c r="N342" s="4" t="str">
        <f t="shared" ca="1" si="28"/>
        <v/>
      </c>
      <c r="O342" s="3">
        <f ca="1">IF(M341="买",E342/E341-1,0)-IF(N342=1,计算结果!B$17,0)</f>
        <v>-5.6398930771759836E-2</v>
      </c>
      <c r="P342" s="2">
        <f t="shared" ca="1" si="29"/>
        <v>1.3375410877233966</v>
      </c>
      <c r="Q342" s="3">
        <f ca="1">1-P342/MAX(P$2:P342)</f>
        <v>5.9102311924513429E-2</v>
      </c>
    </row>
    <row r="343" spans="1:17" x14ac:dyDescent="0.15">
      <c r="A343" s="1">
        <v>38876</v>
      </c>
      <c r="B343">
        <v>1309.07</v>
      </c>
      <c r="C343">
        <v>1331.89</v>
      </c>
      <c r="D343" s="21">
        <v>1286.9000000000001</v>
      </c>
      <c r="E343" s="21">
        <v>1325.98</v>
      </c>
      <c r="F343" s="42">
        <v>264.62586879999998</v>
      </c>
      <c r="G343" s="3">
        <f t="shared" si="25"/>
        <v>4.3553017277293549E-3</v>
      </c>
      <c r="H343" s="3">
        <f>1-E343/MAX(E$2:E343)</f>
        <v>5.5004418598021632E-2</v>
      </c>
      <c r="I343" s="21">
        <f t="shared" si="26"/>
        <v>5.75</v>
      </c>
      <c r="J343" s="21">
        <f ca="1">IF(ROW()&gt;计算结果!B$18+1,ABS(E343-OFFSET(E343,-计算结果!B$18,0,1,1))/SUM(OFFSET(I343,0,0,-计算结果!B$18,1)),ABS(E343-OFFSET(E343,-ROW()+2,0,1,1))/SUM(OFFSET(I343,0,0,-ROW()+2,1)))</f>
        <v>7.7365837142373203E-2</v>
      </c>
      <c r="K343" s="21">
        <f ca="1">(计算结果!B$19+计算结果!B$20*'000300'!J343)^计算结果!B$21</f>
        <v>1.4696292534281359</v>
      </c>
      <c r="L343" s="21">
        <f t="shared" ca="1" si="27"/>
        <v>1341.2374198473733</v>
      </c>
      <c r="M343" s="31" t="str">
        <f ca="1">IF(ROW()&gt;计算结果!B$22+1,IF(L343&gt;OFFSET(L343,-计算结果!B$22,0,1,1),"买",IF(L343&lt;OFFSET(L343,-计算结果!B$22,0,1,1),"卖",M342)),IF(L343&gt;OFFSET(L343,-ROW()+1,0,1,1),"买",IF(L343&lt;OFFSET(L343,-ROW()+1,0,1,1),"卖",M342)))</f>
        <v>买</v>
      </c>
      <c r="N343" s="4" t="str">
        <f t="shared" ca="1" si="28"/>
        <v/>
      </c>
      <c r="O343" s="3">
        <f ca="1">IF(M342="买",E343/E342-1,0)-IF(N343=1,计算结果!B$17,0)</f>
        <v>4.3553017277293549E-3</v>
      </c>
      <c r="P343" s="2">
        <f t="shared" ca="1" si="29"/>
        <v>1.3433664827336673</v>
      </c>
      <c r="Q343" s="3">
        <f ca="1">1-P343/MAX(P$2:P343)</f>
        <v>5.5004418598021632E-2</v>
      </c>
    </row>
    <row r="344" spans="1:17" x14ac:dyDescent="0.15">
      <c r="A344" s="1">
        <v>38877</v>
      </c>
      <c r="B344">
        <v>1320.81</v>
      </c>
      <c r="C344">
        <v>1329.83</v>
      </c>
      <c r="D344" s="21">
        <v>1293.05</v>
      </c>
      <c r="E344" s="21">
        <v>1294.19</v>
      </c>
      <c r="F344" s="42">
        <v>216.31041536000001</v>
      </c>
      <c r="G344" s="3">
        <f t="shared" si="25"/>
        <v>-2.3974720584020837E-2</v>
      </c>
      <c r="H344" s="3">
        <f>1-E344/MAX(E$2:E344)</f>
        <v>7.766042361526837E-2</v>
      </c>
      <c r="I344" s="21">
        <f t="shared" si="26"/>
        <v>31.789999999999964</v>
      </c>
      <c r="J344" s="21">
        <f ca="1">IF(ROW()&gt;计算结果!B$18+1,ABS(E344-OFFSET(E344,-计算结果!B$18,0,1,1))/SUM(OFFSET(I344,0,0,-计算结果!B$18,1)),ABS(E344-OFFSET(E344,-ROW()+2,0,1,1))/SUM(OFFSET(I344,0,0,-ROW()+2,1)))</f>
        <v>0.15048008171603619</v>
      </c>
      <c r="K344" s="21">
        <f ca="1">(计算结果!B$19+计算结果!B$20*'000300'!J344)^计算结果!B$21</f>
        <v>1.5354320735444325</v>
      </c>
      <c r="L344" s="21">
        <f t="shared" ca="1" si="27"/>
        <v>1268.9993024362057</v>
      </c>
      <c r="M344" s="31" t="str">
        <f ca="1">IF(ROW()&gt;计算结果!B$22+1,IF(L344&gt;OFFSET(L344,-计算结果!B$22,0,1,1),"买",IF(L344&lt;OFFSET(L344,-计算结果!B$22,0,1,1),"卖",M343)),IF(L344&gt;OFFSET(L344,-ROW()+1,0,1,1),"买",IF(L344&lt;OFFSET(L344,-ROW()+1,0,1,1),"卖",M343)))</f>
        <v>卖</v>
      </c>
      <c r="N344" s="4">
        <f t="shared" ca="1" si="28"/>
        <v>1</v>
      </c>
      <c r="O344" s="3">
        <f ca="1">IF(M343="买",E344/E343-1,0)-IF(N344=1,计算结果!B$17,0)</f>
        <v>-2.3974720584020837E-2</v>
      </c>
      <c r="P344" s="2">
        <f t="shared" ca="1" si="29"/>
        <v>1.3111596466681887</v>
      </c>
      <c r="Q344" s="3">
        <f ca="1">1-P344/MAX(P$2:P344)</f>
        <v>7.7660423615268481E-2</v>
      </c>
    </row>
    <row r="345" spans="1:17" x14ac:dyDescent="0.15">
      <c r="A345" s="1">
        <v>38880</v>
      </c>
      <c r="B345">
        <v>1283.83</v>
      </c>
      <c r="C345">
        <v>1308.1199999999999</v>
      </c>
      <c r="D345" s="21">
        <v>1275.4000000000001</v>
      </c>
      <c r="E345" s="21">
        <v>1297.67</v>
      </c>
      <c r="F345" s="42">
        <v>150.25359872000001</v>
      </c>
      <c r="G345" s="3">
        <f t="shared" si="25"/>
        <v>2.6889405728680593E-3</v>
      </c>
      <c r="H345" s="3">
        <f>1-E345/MAX(E$2:E345)</f>
        <v>7.5180307306365601E-2</v>
      </c>
      <c r="I345" s="21">
        <f t="shared" si="26"/>
        <v>3.4800000000000182</v>
      </c>
      <c r="J345" s="21">
        <f ca="1">IF(ROW()&gt;计算结果!B$18+1,ABS(E345-OFFSET(E345,-计算结果!B$18,0,1,1))/SUM(OFFSET(I345,0,0,-计算结果!B$18,1)),ABS(E345-OFFSET(E345,-ROW()+2,0,1,1))/SUM(OFFSET(I345,0,0,-ROW()+2,1)))</f>
        <v>0.32222013523666293</v>
      </c>
      <c r="K345" s="21">
        <f ca="1">(计算结果!B$19+计算结果!B$20*'000300'!J345)^计算结果!B$21</f>
        <v>1.6899981217129967</v>
      </c>
      <c r="L345" s="21">
        <f t="shared" ca="1" si="27"/>
        <v>1317.4527274672198</v>
      </c>
      <c r="M345" s="31" t="str">
        <f ca="1">IF(ROW()&gt;计算结果!B$22+1,IF(L345&gt;OFFSET(L345,-计算结果!B$22,0,1,1),"买",IF(L345&lt;OFFSET(L345,-计算结果!B$22,0,1,1),"卖",M344)),IF(L345&gt;OFFSET(L345,-ROW()+1,0,1,1),"买",IF(L345&lt;OFFSET(L345,-ROW()+1,0,1,1),"卖",M344)))</f>
        <v>卖</v>
      </c>
      <c r="N345" s="4" t="str">
        <f t="shared" ca="1" si="28"/>
        <v/>
      </c>
      <c r="O345" s="3">
        <f ca="1">IF(M344="买",E345/E344-1,0)-IF(N345=1,计算结果!B$17,0)</f>
        <v>0</v>
      </c>
      <c r="P345" s="2">
        <f t="shared" ca="1" si="29"/>
        <v>1.3111596466681887</v>
      </c>
      <c r="Q345" s="3">
        <f ca="1">1-P345/MAX(P$2:P345)</f>
        <v>7.7660423615268481E-2</v>
      </c>
    </row>
    <row r="346" spans="1:17" x14ac:dyDescent="0.15">
      <c r="A346" s="1">
        <v>38881</v>
      </c>
      <c r="B346">
        <v>1296.4100000000001</v>
      </c>
      <c r="C346">
        <v>1312.13</v>
      </c>
      <c r="D346" s="21">
        <v>1284.6199999999999</v>
      </c>
      <c r="E346" s="21">
        <v>1298.28</v>
      </c>
      <c r="F346" s="42">
        <v>167.1617024</v>
      </c>
      <c r="G346" s="3">
        <f t="shared" si="25"/>
        <v>4.7007328519566016E-4</v>
      </c>
      <c r="H346" s="3">
        <f>1-E346/MAX(E$2:E346)</f>
        <v>7.4745574275207449E-2</v>
      </c>
      <c r="I346" s="21">
        <f t="shared" si="26"/>
        <v>0.60999999999989996</v>
      </c>
      <c r="J346" s="21">
        <f ca="1">IF(ROW()&gt;计算结果!B$18+1,ABS(E346-OFFSET(E346,-计算结果!B$18,0,1,1))/SUM(OFFSET(I346,0,0,-计算结果!B$18,1)),ABS(E346-OFFSET(E346,-ROW()+2,0,1,1))/SUM(OFFSET(I346,0,0,-ROW()+2,1)))</f>
        <v>0.40019890601690639</v>
      </c>
      <c r="K346" s="21">
        <f ca="1">(计算结果!B$19+计算结果!B$20*'000300'!J346)^计算结果!B$21</f>
        <v>1.7601790154152157</v>
      </c>
      <c r="L346" s="21">
        <f t="shared" ca="1" si="27"/>
        <v>1283.7052949111446</v>
      </c>
      <c r="M346" s="31" t="str">
        <f ca="1">IF(ROW()&gt;计算结果!B$22+1,IF(L346&gt;OFFSET(L346,-计算结果!B$22,0,1,1),"买",IF(L346&lt;OFFSET(L346,-计算结果!B$22,0,1,1),"卖",M345)),IF(L346&gt;OFFSET(L346,-ROW()+1,0,1,1),"买",IF(L346&lt;OFFSET(L346,-ROW()+1,0,1,1),"卖",M345)))</f>
        <v>卖</v>
      </c>
      <c r="N346" s="4" t="str">
        <f t="shared" ca="1" si="28"/>
        <v/>
      </c>
      <c r="O346" s="3">
        <f ca="1">IF(M345="买",E346/E345-1,0)-IF(N346=1,计算结果!B$17,0)</f>
        <v>0</v>
      </c>
      <c r="P346" s="2">
        <f t="shared" ca="1" si="29"/>
        <v>1.3111596466681887</v>
      </c>
      <c r="Q346" s="3">
        <f ca="1">1-P346/MAX(P$2:P346)</f>
        <v>7.7660423615268481E-2</v>
      </c>
    </row>
    <row r="347" spans="1:17" x14ac:dyDescent="0.15">
      <c r="A347" s="1">
        <v>38882</v>
      </c>
      <c r="B347">
        <v>1291.69</v>
      </c>
      <c r="C347">
        <v>1291.69</v>
      </c>
      <c r="D347" s="21">
        <v>1269.52</v>
      </c>
      <c r="E347" s="21">
        <v>1283.8800000000001</v>
      </c>
      <c r="F347" s="42">
        <v>159.82326784</v>
      </c>
      <c r="G347" s="3">
        <f t="shared" si="25"/>
        <v>-1.1091598114428169E-2</v>
      </c>
      <c r="H347" s="3">
        <f>1-E347/MAX(E$2:E347)</f>
        <v>8.5008124518942907E-2</v>
      </c>
      <c r="I347" s="21">
        <f t="shared" si="26"/>
        <v>14.399999999999864</v>
      </c>
      <c r="J347" s="21">
        <f ca="1">IF(ROW()&gt;计算结果!B$18+1,ABS(E347-OFFSET(E347,-计算结果!B$18,0,1,1))/SUM(OFFSET(I347,0,0,-计算结果!B$18,1)),ABS(E347-OFFSET(E347,-ROW()+2,0,1,1))/SUM(OFFSET(I347,0,0,-ROW()+2,1)))</f>
        <v>0.40343241505514527</v>
      </c>
      <c r="K347" s="21">
        <f ca="1">(计算结果!B$19+计算结果!B$20*'000300'!J347)^计算结果!B$21</f>
        <v>1.7630891735496306</v>
      </c>
      <c r="L347" s="21">
        <f t="shared" ca="1" si="27"/>
        <v>1284.0133155618696</v>
      </c>
      <c r="M347" s="31" t="str">
        <f ca="1">IF(ROW()&gt;计算结果!B$22+1,IF(L347&gt;OFFSET(L347,-计算结果!B$22,0,1,1),"买",IF(L347&lt;OFFSET(L347,-计算结果!B$22,0,1,1),"卖",M346)),IF(L347&gt;OFFSET(L347,-ROW()+1,0,1,1),"买",IF(L347&lt;OFFSET(L347,-ROW()+1,0,1,1),"卖",M346)))</f>
        <v>卖</v>
      </c>
      <c r="N347" s="4" t="str">
        <f t="shared" ca="1" si="28"/>
        <v/>
      </c>
      <c r="O347" s="3">
        <f ca="1">IF(M346="买",E347/E346-1,0)-IF(N347=1,计算结果!B$17,0)</f>
        <v>0</v>
      </c>
      <c r="P347" s="2">
        <f t="shared" ca="1" si="29"/>
        <v>1.3111596466681887</v>
      </c>
      <c r="Q347" s="3">
        <f ca="1">1-P347/MAX(P$2:P347)</f>
        <v>7.7660423615268481E-2</v>
      </c>
    </row>
    <row r="348" spans="1:17" x14ac:dyDescent="0.15">
      <c r="A348" s="1">
        <v>38883</v>
      </c>
      <c r="B348">
        <v>1283.72</v>
      </c>
      <c r="C348">
        <v>1300.1099999999999</v>
      </c>
      <c r="D348" s="21">
        <v>1280.5</v>
      </c>
      <c r="E348" s="21">
        <v>1285.3900000000001</v>
      </c>
      <c r="F348" s="42">
        <v>129.47893248</v>
      </c>
      <c r="G348" s="3">
        <f t="shared" si="25"/>
        <v>1.1761223790385245E-3</v>
      </c>
      <c r="H348" s="3">
        <f>1-E348/MAX(E$2:E348)</f>
        <v>8.3931982097551261E-2</v>
      </c>
      <c r="I348" s="21">
        <f t="shared" si="26"/>
        <v>1.5099999999999909</v>
      </c>
      <c r="J348" s="21">
        <f ca="1">IF(ROW()&gt;计算结果!B$18+1,ABS(E348-OFFSET(E348,-计算结果!B$18,0,1,1))/SUM(OFFSET(I348,0,0,-计算结果!B$18,1)),ABS(E348-OFFSET(E348,-ROW()+2,0,1,1))/SUM(OFFSET(I348,0,0,-ROW()+2,1)))</f>
        <v>0.70662175978829533</v>
      </c>
      <c r="K348" s="21">
        <f ca="1">(计算结果!B$19+计算结果!B$20*'000300'!J348)^计算结果!B$21</f>
        <v>2.0359595838094657</v>
      </c>
      <c r="L348" s="21">
        <f t="shared" ca="1" si="27"/>
        <v>1286.8161894375628</v>
      </c>
      <c r="M348" s="31" t="str">
        <f ca="1">IF(ROW()&gt;计算结果!B$22+1,IF(L348&gt;OFFSET(L348,-计算结果!B$22,0,1,1),"买",IF(L348&lt;OFFSET(L348,-计算结果!B$22,0,1,1),"卖",M347)),IF(L348&gt;OFFSET(L348,-ROW()+1,0,1,1),"买",IF(L348&lt;OFFSET(L348,-ROW()+1,0,1,1),"卖",M347)))</f>
        <v>卖</v>
      </c>
      <c r="N348" s="4" t="str">
        <f t="shared" ca="1" si="28"/>
        <v/>
      </c>
      <c r="O348" s="3">
        <f ca="1">IF(M347="买",E348/E347-1,0)-IF(N348=1,计算结果!B$17,0)</f>
        <v>0</v>
      </c>
      <c r="P348" s="2">
        <f t="shared" ca="1" si="29"/>
        <v>1.3111596466681887</v>
      </c>
      <c r="Q348" s="3">
        <f ca="1">1-P348/MAX(P$2:P348)</f>
        <v>7.7660423615268481E-2</v>
      </c>
    </row>
    <row r="349" spans="1:17" x14ac:dyDescent="0.15">
      <c r="A349" s="1">
        <v>38884</v>
      </c>
      <c r="B349">
        <v>1290</v>
      </c>
      <c r="C349">
        <v>1318.02</v>
      </c>
      <c r="D349" s="21">
        <v>1290</v>
      </c>
      <c r="E349" s="21">
        <v>1318.01</v>
      </c>
      <c r="F349" s="42">
        <v>161.52374272</v>
      </c>
      <c r="G349" s="3">
        <f t="shared" si="25"/>
        <v>2.5377511883552861E-2</v>
      </c>
      <c r="H349" s="3">
        <f>1-E349/MAX(E$2:E349)</f>
        <v>6.0684455087089195E-2</v>
      </c>
      <c r="I349" s="21">
        <f t="shared" si="26"/>
        <v>32.619999999999891</v>
      </c>
      <c r="J349" s="21">
        <f ca="1">IF(ROW()&gt;计算结果!B$18+1,ABS(E349-OFFSET(E349,-计算结果!B$18,0,1,1))/SUM(OFFSET(I349,0,0,-计算结果!B$18,1)),ABS(E349-OFFSET(E349,-ROW()+2,0,1,1))/SUM(OFFSET(I349,0,0,-ROW()+2,1)))</f>
        <v>0.38741739644334577</v>
      </c>
      <c r="K349" s="21">
        <f ca="1">(计算结果!B$19+计算结果!B$20*'000300'!J349)^计算结果!B$21</f>
        <v>1.7486756567990112</v>
      </c>
      <c r="L349" s="21">
        <f t="shared" ca="1" si="27"/>
        <v>1341.3640466108966</v>
      </c>
      <c r="M349" s="31" t="str">
        <f ca="1">IF(ROW()&gt;计算结果!B$22+1,IF(L349&gt;OFFSET(L349,-计算结果!B$22,0,1,1),"买",IF(L349&lt;OFFSET(L349,-计算结果!B$22,0,1,1),"卖",M348)),IF(L349&gt;OFFSET(L349,-ROW()+1,0,1,1),"买",IF(L349&lt;OFFSET(L349,-ROW()+1,0,1,1),"卖",M348)))</f>
        <v>卖</v>
      </c>
      <c r="N349" s="4" t="str">
        <f t="shared" ca="1" si="28"/>
        <v/>
      </c>
      <c r="O349" s="3">
        <f ca="1">IF(M348="买",E349/E348-1,0)-IF(N349=1,计算结果!B$17,0)</f>
        <v>0</v>
      </c>
      <c r="P349" s="2">
        <f t="shared" ca="1" si="29"/>
        <v>1.3111596466681887</v>
      </c>
      <c r="Q349" s="3">
        <f ca="1">1-P349/MAX(P$2:P349)</f>
        <v>7.7660423615268481E-2</v>
      </c>
    </row>
    <row r="350" spans="1:17" x14ac:dyDescent="0.15">
      <c r="A350" s="1">
        <v>38887</v>
      </c>
      <c r="B350">
        <v>1306.26</v>
      </c>
      <c r="C350">
        <v>1341.99</v>
      </c>
      <c r="D350" s="21">
        <v>1294.9000000000001</v>
      </c>
      <c r="E350" s="21">
        <v>1334.89</v>
      </c>
      <c r="F350" s="42">
        <v>186.72646144000001</v>
      </c>
      <c r="G350" s="3">
        <f t="shared" si="25"/>
        <v>1.2807186591907493E-2</v>
      </c>
      <c r="H350" s="3">
        <f>1-E350/MAX(E$2:E350)</f>
        <v>4.8654465634710209E-2</v>
      </c>
      <c r="I350" s="21">
        <f t="shared" si="26"/>
        <v>16.880000000000109</v>
      </c>
      <c r="J350" s="21">
        <f ca="1">IF(ROW()&gt;计算结果!B$18+1,ABS(E350-OFFSET(E350,-计算结果!B$18,0,1,1))/SUM(OFFSET(I350,0,0,-计算结果!B$18,1)),ABS(E350-OFFSET(E350,-ROW()+2,0,1,1))/SUM(OFFSET(I350,0,0,-ROW()+2,1)))</f>
        <v>0.35937253250513268</v>
      </c>
      <c r="K350" s="21">
        <f ca="1">(计算结果!B$19+计算结果!B$20*'000300'!J350)^计算结果!B$21</f>
        <v>1.7234352792546193</v>
      </c>
      <c r="L350" s="21">
        <f t="shared" ca="1" si="27"/>
        <v>1330.2064462821386</v>
      </c>
      <c r="M350" s="31" t="str">
        <f ca="1">IF(ROW()&gt;计算结果!B$22+1,IF(L350&gt;OFFSET(L350,-计算结果!B$22,0,1,1),"买",IF(L350&lt;OFFSET(L350,-计算结果!B$22,0,1,1),"卖",M349)),IF(L350&gt;OFFSET(L350,-ROW()+1,0,1,1),"买",IF(L350&lt;OFFSET(L350,-ROW()+1,0,1,1),"卖",M349)))</f>
        <v>买</v>
      </c>
      <c r="N350" s="4">
        <f t="shared" ca="1" si="28"/>
        <v>1</v>
      </c>
      <c r="O350" s="3">
        <f ca="1">IF(M349="买",E350/E349-1,0)-IF(N350=1,计算结果!B$17,0)</f>
        <v>0</v>
      </c>
      <c r="P350" s="2">
        <f t="shared" ca="1" si="29"/>
        <v>1.3111596466681887</v>
      </c>
      <c r="Q350" s="3">
        <f ca="1">1-P350/MAX(P$2:P350)</f>
        <v>7.7660423615268481E-2</v>
      </c>
    </row>
    <row r="351" spans="1:17" x14ac:dyDescent="0.15">
      <c r="A351" s="1">
        <v>38888</v>
      </c>
      <c r="B351">
        <v>1333.62</v>
      </c>
      <c r="C351">
        <v>1341.24</v>
      </c>
      <c r="D351" s="21">
        <v>1323.78</v>
      </c>
      <c r="E351" s="21">
        <v>1338.22</v>
      </c>
      <c r="F351" s="42">
        <v>164.16714751999999</v>
      </c>
      <c r="G351" s="3">
        <f t="shared" si="25"/>
        <v>2.494587569013218E-3</v>
      </c>
      <c r="H351" s="3">
        <f>1-E351/MAX(E$2:E351)</f>
        <v>4.6281250890846448E-2</v>
      </c>
      <c r="I351" s="21">
        <f t="shared" si="26"/>
        <v>3.3299999999999272</v>
      </c>
      <c r="J351" s="21">
        <f ca="1">IF(ROW()&gt;计算结果!B$18+1,ABS(E351-OFFSET(E351,-计算结果!B$18,0,1,1))/SUM(OFFSET(I351,0,0,-计算结果!B$18,1)),ABS(E351-OFFSET(E351,-ROW()+2,0,1,1))/SUM(OFFSET(I351,0,0,-ROW()+2,1)))</f>
        <v>0.32185122569738034</v>
      </c>
      <c r="K351" s="21">
        <f ca="1">(计算结果!B$19+计算结果!B$20*'000300'!J351)^计算结果!B$21</f>
        <v>1.6896661031276423</v>
      </c>
      <c r="L351" s="21">
        <f t="shared" ca="1" si="27"/>
        <v>1343.7466763648013</v>
      </c>
      <c r="M351" s="31" t="str">
        <f ca="1">IF(ROW()&gt;计算结果!B$22+1,IF(L351&gt;OFFSET(L351,-计算结果!B$22,0,1,1),"买",IF(L351&lt;OFFSET(L351,-计算结果!B$22,0,1,1),"卖",M350)),IF(L351&gt;OFFSET(L351,-ROW()+1,0,1,1),"买",IF(L351&lt;OFFSET(L351,-ROW()+1,0,1,1),"卖",M350)))</f>
        <v>买</v>
      </c>
      <c r="N351" s="4" t="str">
        <f t="shared" ca="1" si="28"/>
        <v/>
      </c>
      <c r="O351" s="3">
        <f ca="1">IF(M350="买",E351/E350-1,0)-IF(N351=1,计算结果!B$17,0)</f>
        <v>2.494587569013218E-3</v>
      </c>
      <c r="P351" s="2">
        <f t="shared" ca="1" si="29"/>
        <v>1.3144304492237591</v>
      </c>
      <c r="Q351" s="3">
        <f ca="1">1-P351/MAX(P$2:P351)</f>
        <v>7.5359566773610109E-2</v>
      </c>
    </row>
    <row r="352" spans="1:17" x14ac:dyDescent="0.15">
      <c r="A352" s="1">
        <v>38889</v>
      </c>
      <c r="B352">
        <v>1336.84</v>
      </c>
      <c r="C352">
        <v>1347</v>
      </c>
      <c r="D352" s="21">
        <v>1320.41</v>
      </c>
      <c r="E352" s="21">
        <v>1333.53</v>
      </c>
      <c r="F352" s="42">
        <v>182.71592448000001</v>
      </c>
      <c r="G352" s="3">
        <f t="shared" si="25"/>
        <v>-3.5046554378204142E-3</v>
      </c>
      <c r="H352" s="3">
        <f>1-E352/MAX(E$2:E352)</f>
        <v>4.9623706491063069E-2</v>
      </c>
      <c r="I352" s="21">
        <f t="shared" si="26"/>
        <v>4.6900000000000546</v>
      </c>
      <c r="J352" s="21">
        <f ca="1">IF(ROW()&gt;计算结果!B$18+1,ABS(E352-OFFSET(E352,-计算结果!B$18,0,1,1))/SUM(OFFSET(I352,0,0,-计算结果!B$18,1)),ABS(E352-OFFSET(E352,-ROW()+2,0,1,1))/SUM(OFFSET(I352,0,0,-ROW()+2,1)))</f>
        <v>0.11559186511385353</v>
      </c>
      <c r="K352" s="21">
        <f ca="1">(计算结果!B$19+计算结果!B$20*'000300'!J352)^计算结果!B$21</f>
        <v>1.504032678602468</v>
      </c>
      <c r="L352" s="21">
        <f t="shared" ca="1" si="27"/>
        <v>1328.3804612454346</v>
      </c>
      <c r="M352" s="31" t="str">
        <f ca="1">IF(ROW()&gt;计算结果!B$22+1,IF(L352&gt;OFFSET(L352,-计算结果!B$22,0,1,1),"买",IF(L352&lt;OFFSET(L352,-计算结果!B$22,0,1,1),"卖",M351)),IF(L352&gt;OFFSET(L352,-ROW()+1,0,1,1),"买",IF(L352&lt;OFFSET(L352,-ROW()+1,0,1,1),"卖",M351)))</f>
        <v>买</v>
      </c>
      <c r="N352" s="4" t="str">
        <f t="shared" ca="1" si="28"/>
        <v/>
      </c>
      <c r="O352" s="3">
        <f ca="1">IF(M351="买",E352/E351-1,0)-IF(N352=1,计算结果!B$17,0)</f>
        <v>-3.5046554378204142E-3</v>
      </c>
      <c r="P352" s="2">
        <f t="shared" ca="1" si="29"/>
        <v>1.3098238234022503</v>
      </c>
      <c r="Q352" s="3">
        <f ca="1">1-P352/MAX(P$2:P352)</f>
        <v>7.8600112895945595E-2</v>
      </c>
    </row>
    <row r="353" spans="1:17" x14ac:dyDescent="0.15">
      <c r="A353" s="1">
        <v>38890</v>
      </c>
      <c r="B353">
        <v>1331.93</v>
      </c>
      <c r="C353">
        <v>1341.73</v>
      </c>
      <c r="D353" s="21">
        <v>1326.15</v>
      </c>
      <c r="E353" s="21">
        <v>1331.55</v>
      </c>
      <c r="F353" s="42">
        <v>146.42393088</v>
      </c>
      <c r="G353" s="3">
        <f t="shared" si="25"/>
        <v>-1.4847809948033142E-3</v>
      </c>
      <c r="H353" s="3">
        <f>1-E353/MAX(E$2:E353)</f>
        <v>5.1034807149576755E-2</v>
      </c>
      <c r="I353" s="21">
        <f t="shared" si="26"/>
        <v>1.9800000000000182</v>
      </c>
      <c r="J353" s="21">
        <f ca="1">IF(ROW()&gt;计算结果!B$18+1,ABS(E353-OFFSET(E353,-计算结果!B$18,0,1,1))/SUM(OFFSET(I353,0,0,-计算结果!B$18,1)),ABS(E353-OFFSET(E353,-ROW()+2,0,1,1))/SUM(OFFSET(I353,0,0,-ROW()+2,1)))</f>
        <v>5.0049420433102253E-2</v>
      </c>
      <c r="K353" s="21">
        <f ca="1">(计算结果!B$19+计算结果!B$20*'000300'!J353)^计算结果!B$21</f>
        <v>1.445044478389792</v>
      </c>
      <c r="L353" s="21">
        <f t="shared" ca="1" si="27"/>
        <v>1332.9605857217616</v>
      </c>
      <c r="M353" s="31" t="str">
        <f ca="1">IF(ROW()&gt;计算结果!B$22+1,IF(L353&gt;OFFSET(L353,-计算结果!B$22,0,1,1),"买",IF(L353&lt;OFFSET(L353,-计算结果!B$22,0,1,1),"卖",M352)),IF(L353&gt;OFFSET(L353,-ROW()+1,0,1,1),"买",IF(L353&lt;OFFSET(L353,-ROW()+1,0,1,1),"卖",M352)))</f>
        <v>买</v>
      </c>
      <c r="N353" s="4" t="str">
        <f t="shared" ca="1" si="28"/>
        <v/>
      </c>
      <c r="O353" s="3">
        <f ca="1">IF(M352="买",E353/E352-1,0)-IF(N353=1,计算结果!B$17,0)</f>
        <v>-1.4847809948033142E-3</v>
      </c>
      <c r="P353" s="2">
        <f t="shared" ca="1" si="29"/>
        <v>1.3078790218827221</v>
      </c>
      <c r="Q353" s="3">
        <f ca="1">1-P353/MAX(P$2:P353)</f>
        <v>7.9968189936931555E-2</v>
      </c>
    </row>
    <row r="354" spans="1:17" x14ac:dyDescent="0.15">
      <c r="A354" s="1">
        <v>38891</v>
      </c>
      <c r="B354">
        <v>1329.11</v>
      </c>
      <c r="C354">
        <v>1340.27</v>
      </c>
      <c r="D354" s="21">
        <v>1319.51</v>
      </c>
      <c r="E354" s="21">
        <v>1339.45</v>
      </c>
      <c r="F354" s="42">
        <v>151.25536768000001</v>
      </c>
      <c r="G354" s="3">
        <f t="shared" si="25"/>
        <v>5.9329353009651697E-3</v>
      </c>
      <c r="H354" s="3">
        <f>1-E354/MAX(E$2:E354)</f>
        <v>4.5404658057527358E-2</v>
      </c>
      <c r="I354" s="21">
        <f t="shared" si="26"/>
        <v>7.9000000000000909</v>
      </c>
      <c r="J354" s="21">
        <f ca="1">IF(ROW()&gt;计算结果!B$18+1,ABS(E354-OFFSET(E354,-计算结果!B$18,0,1,1))/SUM(OFFSET(I354,0,0,-计算结果!B$18,1)),ABS(E354-OFFSET(E354,-ROW()+2,0,1,1))/SUM(OFFSET(I354,0,0,-ROW()+2,1)))</f>
        <v>0.51784897025171694</v>
      </c>
      <c r="K354" s="21">
        <f ca="1">(计算结果!B$19+计算结果!B$20*'000300'!J354)^计算结果!B$21</f>
        <v>1.8660640732265452</v>
      </c>
      <c r="L354" s="21">
        <f t="shared" ca="1" si="27"/>
        <v>1345.0702485626655</v>
      </c>
      <c r="M354" s="31" t="str">
        <f ca="1">IF(ROW()&gt;计算结果!B$22+1,IF(L354&gt;OFFSET(L354,-计算结果!B$22,0,1,1),"买",IF(L354&lt;OFFSET(L354,-计算结果!B$22,0,1,1),"卖",M353)),IF(L354&gt;OFFSET(L354,-ROW()+1,0,1,1),"买",IF(L354&lt;OFFSET(L354,-ROW()+1,0,1,1),"卖",M353)))</f>
        <v>买</v>
      </c>
      <c r="N354" s="4" t="str">
        <f t="shared" ca="1" si="28"/>
        <v/>
      </c>
      <c r="O354" s="3">
        <f ca="1">IF(M353="买",E354/E353-1,0)-IF(N354=1,计算结果!B$17,0)</f>
        <v>5.9329353009651697E-3</v>
      </c>
      <c r="P354" s="2">
        <f t="shared" ca="1" si="29"/>
        <v>1.3156385835010418</v>
      </c>
      <c r="Q354" s="3">
        <f ca="1">1-P354/MAX(P$2:P354)</f>
        <v>7.4509700732997564E-2</v>
      </c>
    </row>
    <row r="355" spans="1:17" x14ac:dyDescent="0.15">
      <c r="A355" s="1">
        <v>38894</v>
      </c>
      <c r="B355">
        <v>1341.61</v>
      </c>
      <c r="C355">
        <v>1363.57</v>
      </c>
      <c r="D355" s="21">
        <v>1341.61</v>
      </c>
      <c r="E355" s="21">
        <v>1363.41</v>
      </c>
      <c r="F355" s="42">
        <v>185.64767744</v>
      </c>
      <c r="G355" s="3">
        <f t="shared" si="25"/>
        <v>1.7887939079472837E-2</v>
      </c>
      <c r="H355" s="3">
        <f>1-E355/MAX(E$2:E355)</f>
        <v>2.8328914735311739E-2</v>
      </c>
      <c r="I355" s="21">
        <f t="shared" si="26"/>
        <v>23.960000000000036</v>
      </c>
      <c r="J355" s="21">
        <f ca="1">IF(ROW()&gt;计算结果!B$18+1,ABS(E355-OFFSET(E355,-计算结果!B$18,0,1,1))/SUM(OFFSET(I355,0,0,-计算结果!B$18,1)),ABS(E355-OFFSET(E355,-ROW()+2,0,1,1))/SUM(OFFSET(I355,0,0,-ROW()+2,1)))</f>
        <v>0.60938079347423135</v>
      </c>
      <c r="K355" s="21">
        <f ca="1">(计算结果!B$19+计算结果!B$20*'000300'!J355)^计算结果!B$21</f>
        <v>1.9484427141268081</v>
      </c>
      <c r="L355" s="21">
        <f t="shared" ca="1" si="27"/>
        <v>1380.8042036296367</v>
      </c>
      <c r="M355" s="31" t="str">
        <f ca="1">IF(ROW()&gt;计算结果!B$22+1,IF(L355&gt;OFFSET(L355,-计算结果!B$22,0,1,1),"买",IF(L355&lt;OFFSET(L355,-计算结果!B$22,0,1,1),"卖",M354)),IF(L355&gt;OFFSET(L355,-ROW()+1,0,1,1),"买",IF(L355&lt;OFFSET(L355,-ROW()+1,0,1,1),"卖",M354)))</f>
        <v>买</v>
      </c>
      <c r="N355" s="4" t="str">
        <f t="shared" ca="1" si="28"/>
        <v/>
      </c>
      <c r="O355" s="3">
        <f ca="1">IF(M354="买",E355/E354-1,0)-IF(N355=1,计算结果!B$17,0)</f>
        <v>1.7887939079472837E-2</v>
      </c>
      <c r="P355" s="2">
        <f t="shared" ca="1" si="29"/>
        <v>1.3391726463333125</v>
      </c>
      <c r="Q355" s="3">
        <f ca="1">1-P355/MAX(P$2:P355)</f>
        <v>5.7954586641066341E-2</v>
      </c>
    </row>
    <row r="356" spans="1:17" x14ac:dyDescent="0.15">
      <c r="A356" s="1">
        <v>38895</v>
      </c>
      <c r="B356">
        <v>1365.04</v>
      </c>
      <c r="C356">
        <v>1368.41</v>
      </c>
      <c r="D356" s="21">
        <v>1354.09</v>
      </c>
      <c r="E356" s="21">
        <v>1363.9</v>
      </c>
      <c r="F356" s="42">
        <v>160.22197248000001</v>
      </c>
      <c r="G356" s="3">
        <f t="shared" si="25"/>
        <v>3.5939299257004009E-4</v>
      </c>
      <c r="H356" s="3">
        <f>1-E356/MAX(E$2:E356)</f>
        <v>2.7979702956184571E-2</v>
      </c>
      <c r="I356" s="21">
        <f t="shared" si="26"/>
        <v>0.49000000000000909</v>
      </c>
      <c r="J356" s="21">
        <f ca="1">IF(ROW()&gt;计算结果!B$18+1,ABS(E356-OFFSET(E356,-计算结果!B$18,0,1,1))/SUM(OFFSET(I356,0,0,-计算结果!B$18,1)),ABS(E356-OFFSET(E356,-ROW()+2,0,1,1))/SUM(OFFSET(I356,0,0,-ROW()+2,1)))</f>
        <v>0.60894580549369082</v>
      </c>
      <c r="K356" s="21">
        <f ca="1">(计算结果!B$19+计算结果!B$20*'000300'!J356)^计算结果!B$21</f>
        <v>1.9480512249443218</v>
      </c>
      <c r="L356" s="21">
        <f t="shared" ca="1" si="27"/>
        <v>1347.8739490422149</v>
      </c>
      <c r="M356" s="31" t="str">
        <f ca="1">IF(ROW()&gt;计算结果!B$22+1,IF(L356&gt;OFFSET(L356,-计算结果!B$22,0,1,1),"买",IF(L356&lt;OFFSET(L356,-计算结果!B$22,0,1,1),"卖",M355)),IF(L356&gt;OFFSET(L356,-ROW()+1,0,1,1),"买",IF(L356&lt;OFFSET(L356,-ROW()+1,0,1,1),"卖",M355)))</f>
        <v>卖</v>
      </c>
      <c r="N356" s="4">
        <f t="shared" ca="1" si="28"/>
        <v>1</v>
      </c>
      <c r="O356" s="3">
        <f ca="1">IF(M355="买",E356/E355-1,0)-IF(N356=1,计算结果!B$17,0)</f>
        <v>3.5939299257004009E-4</v>
      </c>
      <c r="P356" s="2">
        <f t="shared" ca="1" si="29"/>
        <v>1.3396539355982462</v>
      </c>
      <c r="Q356" s="3">
        <f ca="1">1-P356/MAX(P$2:P356)</f>
        <v>5.7616022120822286E-2</v>
      </c>
    </row>
    <row r="357" spans="1:17" x14ac:dyDescent="0.15">
      <c r="A357" s="1">
        <v>38896</v>
      </c>
      <c r="B357">
        <v>1361.79</v>
      </c>
      <c r="C357">
        <v>1366.34</v>
      </c>
      <c r="D357" s="21">
        <v>1353.63</v>
      </c>
      <c r="E357" s="21">
        <v>1362.89</v>
      </c>
      <c r="F357" s="42">
        <v>148.36163583999999</v>
      </c>
      <c r="G357" s="3">
        <f t="shared" si="25"/>
        <v>-7.4052349879027979E-4</v>
      </c>
      <c r="H357" s="3">
        <f>1-E357/MAX(E$2:E357)</f>
        <v>2.8699506827446597E-2</v>
      </c>
      <c r="I357" s="21">
        <f t="shared" si="26"/>
        <v>1.0099999999999909</v>
      </c>
      <c r="J357" s="21">
        <f ca="1">IF(ROW()&gt;计算结果!B$18+1,ABS(E357-OFFSET(E357,-计算结果!B$18,0,1,1))/SUM(OFFSET(I357,0,0,-计算结果!B$18,1)),ABS(E357-OFFSET(E357,-ROW()+2,0,1,1))/SUM(OFFSET(I357,0,0,-ROW()+2,1)))</f>
        <v>0.83723640987601877</v>
      </c>
      <c r="K357" s="21">
        <f ca="1">(计算结果!B$19+计算结果!B$20*'000300'!J357)^计算结果!B$21</f>
        <v>2.153512768888417</v>
      </c>
      <c r="L357" s="21">
        <f t="shared" ca="1" si="27"/>
        <v>1380.2112065180845</v>
      </c>
      <c r="M357" s="31" t="str">
        <f ca="1">IF(ROW()&gt;计算结果!B$22+1,IF(L357&gt;OFFSET(L357,-计算结果!B$22,0,1,1),"买",IF(L357&lt;OFFSET(L357,-计算结果!B$22,0,1,1),"卖",M356)),IF(L357&gt;OFFSET(L357,-ROW()+1,0,1,1),"买",IF(L357&lt;OFFSET(L357,-ROW()+1,0,1,1),"卖",M356)))</f>
        <v>买</v>
      </c>
      <c r="N357" s="4">
        <f t="shared" ca="1" si="28"/>
        <v>1</v>
      </c>
      <c r="O357" s="3">
        <f ca="1">IF(M356="买",E357/E356-1,0)-IF(N357=1,计算结果!B$17,0)</f>
        <v>0</v>
      </c>
      <c r="P357" s="2">
        <f t="shared" ca="1" si="29"/>
        <v>1.3396539355982462</v>
      </c>
      <c r="Q357" s="3">
        <f ca="1">1-P357/MAX(P$2:P357)</f>
        <v>5.7616022120822286E-2</v>
      </c>
    </row>
    <row r="358" spans="1:17" x14ac:dyDescent="0.15">
      <c r="A358" s="1">
        <v>38897</v>
      </c>
      <c r="B358">
        <v>1365.25</v>
      </c>
      <c r="C358">
        <v>1395.24</v>
      </c>
      <c r="D358" s="21">
        <v>1365.25</v>
      </c>
      <c r="E358" s="21">
        <v>1395.12</v>
      </c>
      <c r="F358" s="42">
        <v>242.25652736000001</v>
      </c>
      <c r="G358" s="3">
        <f t="shared" si="25"/>
        <v>2.3648276823514669E-2</v>
      </c>
      <c r="H358" s="3">
        <f>1-E358/MAX(E$2:E358)</f>
        <v>5.7299238860858415E-3</v>
      </c>
      <c r="I358" s="21">
        <f t="shared" si="26"/>
        <v>32.229999999999791</v>
      </c>
      <c r="J358" s="21">
        <f ca="1">IF(ROW()&gt;计算结果!B$18+1,ABS(E358-OFFSET(E358,-计算结果!B$18,0,1,1))/SUM(OFFSET(I358,0,0,-计算结果!B$18,1)),ABS(E358-OFFSET(E358,-ROW()+2,0,1,1))/SUM(OFFSET(I358,0,0,-ROW()+2,1)))</f>
        <v>0.87720840994483862</v>
      </c>
      <c r="K358" s="21">
        <f ca="1">(计算结果!B$19+计算结果!B$20*'000300'!J358)^计算结果!B$21</f>
        <v>2.1894875689503546</v>
      </c>
      <c r="L358" s="21">
        <f t="shared" ca="1" si="27"/>
        <v>1412.8538245147863</v>
      </c>
      <c r="M358" s="31" t="str">
        <f ca="1">IF(ROW()&gt;计算结果!B$22+1,IF(L358&gt;OFFSET(L358,-计算结果!B$22,0,1,1),"买",IF(L358&lt;OFFSET(L358,-计算结果!B$22,0,1,1),"卖",M357)),IF(L358&gt;OFFSET(L358,-ROW()+1,0,1,1),"买",IF(L358&lt;OFFSET(L358,-ROW()+1,0,1,1),"卖",M357)))</f>
        <v>卖</v>
      </c>
      <c r="N358" s="4">
        <f t="shared" ca="1" si="28"/>
        <v>1</v>
      </c>
      <c r="O358" s="3">
        <f ca="1">IF(M357="买",E358/E357-1,0)-IF(N358=1,计算结果!B$17,0)</f>
        <v>2.3648276823514669E-2</v>
      </c>
      <c r="P358" s="2">
        <f t="shared" ca="1" si="29"/>
        <v>1.3713344427149845</v>
      </c>
      <c r="Q358" s="3">
        <f ca="1">1-P358/MAX(P$2:P358)</f>
        <v>3.5330264937890488E-2</v>
      </c>
    </row>
    <row r="359" spans="1:17" x14ac:dyDescent="0.15">
      <c r="A359" s="1">
        <v>38898</v>
      </c>
      <c r="B359">
        <v>1402.59</v>
      </c>
      <c r="C359">
        <v>1408.79</v>
      </c>
      <c r="D359" s="21">
        <v>1384.99</v>
      </c>
      <c r="E359" s="21">
        <v>1393.96</v>
      </c>
      <c r="F359" s="42">
        <v>229.4244352</v>
      </c>
      <c r="G359" s="3">
        <f t="shared" si="25"/>
        <v>-8.3146969436309615E-4</v>
      </c>
      <c r="H359" s="3">
        <f>1-E359/MAX(E$2:E359)</f>
        <v>6.5566293223866534E-3</v>
      </c>
      <c r="I359" s="21">
        <f t="shared" si="26"/>
        <v>1.1599999999998545</v>
      </c>
      <c r="J359" s="21">
        <f ca="1">IF(ROW()&gt;计算结果!B$18+1,ABS(E359-OFFSET(E359,-计算结果!B$18,0,1,1))/SUM(OFFSET(I359,0,0,-计算结果!B$18,1)),ABS(E359-OFFSET(E359,-ROW()+2,0,1,1))/SUM(OFFSET(I359,0,0,-ROW()+2,1)))</f>
        <v>0.81117163302360507</v>
      </c>
      <c r="K359" s="21">
        <f ca="1">(计算结果!B$19+计算结果!B$20*'000300'!J359)^计算结果!B$21</f>
        <v>2.1300544697212445</v>
      </c>
      <c r="L359" s="21">
        <f t="shared" ca="1" si="27"/>
        <v>1372.6089491569371</v>
      </c>
      <c r="M359" s="31" t="str">
        <f ca="1">IF(ROW()&gt;计算结果!B$22+1,IF(L359&gt;OFFSET(L359,-计算结果!B$22,0,1,1),"买",IF(L359&lt;OFFSET(L359,-计算结果!B$22,0,1,1),"卖",M358)),IF(L359&gt;OFFSET(L359,-ROW()+1,0,1,1),"买",IF(L359&lt;OFFSET(L359,-ROW()+1,0,1,1),"卖",M358)))</f>
        <v>买</v>
      </c>
      <c r="N359" s="4">
        <f t="shared" ca="1" si="28"/>
        <v>1</v>
      </c>
      <c r="O359" s="3">
        <f ca="1">IF(M358="买",E359/E358-1,0)-IF(N359=1,计算结果!B$17,0)</f>
        <v>0</v>
      </c>
      <c r="P359" s="2">
        <f t="shared" ca="1" si="29"/>
        <v>1.3713344427149845</v>
      </c>
      <c r="Q359" s="3">
        <f ca="1">1-P359/MAX(P$2:P359)</f>
        <v>3.5330264937890488E-2</v>
      </c>
    </row>
    <row r="360" spans="1:17" x14ac:dyDescent="0.15">
      <c r="A360" s="1">
        <v>38901</v>
      </c>
      <c r="B360">
        <v>1398.74</v>
      </c>
      <c r="C360">
        <v>1420.33</v>
      </c>
      <c r="D360" s="21">
        <v>1393.92</v>
      </c>
      <c r="E360" s="21">
        <v>1420.33</v>
      </c>
      <c r="F360" s="42">
        <v>244.23131136000001</v>
      </c>
      <c r="G360" s="3">
        <f t="shared" si="25"/>
        <v>1.8917329048179221E-2</v>
      </c>
      <c r="H360" s="3">
        <f>1-E360/MAX(E$2:E360)</f>
        <v>0</v>
      </c>
      <c r="I360" s="21">
        <f t="shared" si="26"/>
        <v>26.369999999999891</v>
      </c>
      <c r="J360" s="21">
        <f ca="1">IF(ROW()&gt;计算结果!B$18+1,ABS(E360-OFFSET(E360,-计算结果!B$18,0,1,1))/SUM(OFFSET(I360,0,0,-计算结果!B$18,1)),ABS(E360-OFFSET(E360,-ROW()+2,0,1,1))/SUM(OFFSET(I360,0,0,-ROW()+2,1)))</f>
        <v>0.82854926299457043</v>
      </c>
      <c r="K360" s="21">
        <f ca="1">(计算结果!B$19+计算结果!B$20*'000300'!J360)^计算结果!B$21</f>
        <v>2.1456943366951133</v>
      </c>
      <c r="L360" s="21">
        <f t="shared" ca="1" si="27"/>
        <v>1475.0037376920366</v>
      </c>
      <c r="M360" s="31" t="str">
        <f ca="1">IF(ROW()&gt;计算结果!B$22+1,IF(L360&gt;OFFSET(L360,-计算结果!B$22,0,1,1),"买",IF(L360&lt;OFFSET(L360,-计算结果!B$22,0,1,1),"卖",M359)),IF(L360&gt;OFFSET(L360,-ROW()+1,0,1,1),"买",IF(L360&lt;OFFSET(L360,-ROW()+1,0,1,1),"卖",M359)))</f>
        <v>买</v>
      </c>
      <c r="N360" s="4" t="str">
        <f t="shared" ca="1" si="28"/>
        <v/>
      </c>
      <c r="O360" s="3">
        <f ca="1">IF(M359="买",E360/E359-1,0)-IF(N360=1,计算结果!B$17,0)</f>
        <v>1.8917329048179221E-2</v>
      </c>
      <c r="P360" s="2">
        <f t="shared" ca="1" si="29"/>
        <v>1.3972764276029253</v>
      </c>
      <c r="Q360" s="3">
        <f ca="1">1-P360/MAX(P$2:P360)</f>
        <v>1.708129013690074E-2</v>
      </c>
    </row>
    <row r="361" spans="1:17" x14ac:dyDescent="0.15">
      <c r="A361" s="1">
        <v>38902</v>
      </c>
      <c r="B361">
        <v>1423.08</v>
      </c>
      <c r="C361">
        <v>1426.1</v>
      </c>
      <c r="D361" s="21">
        <v>1401.15</v>
      </c>
      <c r="E361" s="21">
        <v>1411.01</v>
      </c>
      <c r="F361" s="42">
        <v>281.16074495999999</v>
      </c>
      <c r="G361" s="3">
        <f t="shared" si="25"/>
        <v>-6.5618553434764193E-3</v>
      </c>
      <c r="H361" s="3">
        <f>1-E361/MAX(E$2:E361)</f>
        <v>6.5618553434764193E-3</v>
      </c>
      <c r="I361" s="21">
        <f t="shared" si="26"/>
        <v>9.3199999999999363</v>
      </c>
      <c r="J361" s="21">
        <f ca="1">IF(ROW()&gt;计算结果!B$18+1,ABS(E361-OFFSET(E361,-计算结果!B$18,0,1,1))/SUM(OFFSET(I361,0,0,-计算结果!B$18,1)),ABS(E361-OFFSET(E361,-ROW()+2,0,1,1))/SUM(OFFSET(I361,0,0,-ROW()+2,1)))</f>
        <v>0.66712491980570232</v>
      </c>
      <c r="K361" s="21">
        <f ca="1">(计算结果!B$19+计算结果!B$20*'000300'!J361)^计算结果!B$21</f>
        <v>2.0004124278251321</v>
      </c>
      <c r="L361" s="21">
        <f t="shared" ca="1" si="27"/>
        <v>1346.9898695099052</v>
      </c>
      <c r="M361" s="31" t="str">
        <f ca="1">IF(ROW()&gt;计算结果!B$22+1,IF(L361&gt;OFFSET(L361,-计算结果!B$22,0,1,1),"买",IF(L361&lt;OFFSET(L361,-计算结果!B$22,0,1,1),"卖",M360)),IF(L361&gt;OFFSET(L361,-ROW()+1,0,1,1),"买",IF(L361&lt;OFFSET(L361,-ROW()+1,0,1,1),"卖",M360)))</f>
        <v>卖</v>
      </c>
      <c r="N361" s="4">
        <f t="shared" ca="1" si="28"/>
        <v>1</v>
      </c>
      <c r="O361" s="3">
        <f ca="1">IF(M360="买",E361/E360-1,0)-IF(N361=1,计算结果!B$17,0)</f>
        <v>-6.5618553434764193E-3</v>
      </c>
      <c r="P361" s="2">
        <f t="shared" ca="1" si="29"/>
        <v>1.3881077018101453</v>
      </c>
      <c r="Q361" s="3">
        <f ca="1">1-P361/MAX(P$2:P361)</f>
        <v>2.3531060525418979E-2</v>
      </c>
    </row>
    <row r="362" spans="1:17" x14ac:dyDescent="0.15">
      <c r="A362" s="1">
        <v>38903</v>
      </c>
      <c r="B362">
        <v>1409.9</v>
      </c>
      <c r="C362">
        <v>1409.9</v>
      </c>
      <c r="D362" s="21">
        <v>1377.22</v>
      </c>
      <c r="E362" s="21">
        <v>1393.01</v>
      </c>
      <c r="F362" s="42">
        <v>211.54127872000001</v>
      </c>
      <c r="G362" s="3">
        <f t="shared" si="25"/>
        <v>-1.2756819583135459E-2</v>
      </c>
      <c r="H362" s="3">
        <f>1-E362/MAX(E$2:E362)</f>
        <v>1.9234966521864627E-2</v>
      </c>
      <c r="I362" s="21">
        <f t="shared" si="26"/>
        <v>18</v>
      </c>
      <c r="J362" s="21">
        <f ca="1">IF(ROW()&gt;计算结果!B$18+1,ABS(E362-OFFSET(E362,-计算结果!B$18,0,1,1))/SUM(OFFSET(I362,0,0,-计算结果!B$18,1)),ABS(E362-OFFSET(E362,-ROW()+2,0,1,1))/SUM(OFFSET(I362,0,0,-ROW()+2,1)))</f>
        <v>0.48586832216958181</v>
      </c>
      <c r="K362" s="21">
        <f ca="1">(计算结果!B$19+计算结果!B$20*'000300'!J362)^计算结果!B$21</f>
        <v>1.8372814899526235</v>
      </c>
      <c r="L362" s="21">
        <f t="shared" ca="1" si="27"/>
        <v>1431.5418034245606</v>
      </c>
      <c r="M362" s="31" t="str">
        <f ca="1">IF(ROW()&gt;计算结果!B$22+1,IF(L362&gt;OFFSET(L362,-计算结果!B$22,0,1,1),"买",IF(L362&lt;OFFSET(L362,-计算结果!B$22,0,1,1),"卖",M361)),IF(L362&gt;OFFSET(L362,-ROW()+1,0,1,1),"买",IF(L362&lt;OFFSET(L362,-ROW()+1,0,1,1),"卖",M361)))</f>
        <v>买</v>
      </c>
      <c r="N362" s="4">
        <f t="shared" ca="1" si="28"/>
        <v>1</v>
      </c>
      <c r="O362" s="3">
        <f ca="1">IF(M361="买",E362/E361-1,0)-IF(N362=1,计算结果!B$17,0)</f>
        <v>0</v>
      </c>
      <c r="P362" s="2">
        <f t="shared" ca="1" si="29"/>
        <v>1.3881077018101453</v>
      </c>
      <c r="Q362" s="3">
        <f ca="1">1-P362/MAX(P$2:P362)</f>
        <v>2.3531060525418979E-2</v>
      </c>
    </row>
    <row r="363" spans="1:17" x14ac:dyDescent="0.15">
      <c r="A363" s="1">
        <v>38904</v>
      </c>
      <c r="B363">
        <v>1391.64</v>
      </c>
      <c r="C363">
        <v>1418.76</v>
      </c>
      <c r="D363" s="21">
        <v>1390.19</v>
      </c>
      <c r="E363" s="21">
        <v>1418.68</v>
      </c>
      <c r="F363" s="42">
        <v>216.37517312</v>
      </c>
      <c r="G363" s="3">
        <f t="shared" si="25"/>
        <v>1.8427721265461106E-2</v>
      </c>
      <c r="H363" s="3">
        <f>1-E363/MAX(E$2:E363)</f>
        <v>1.1617018580187821E-3</v>
      </c>
      <c r="I363" s="21">
        <f t="shared" si="26"/>
        <v>25.670000000000073</v>
      </c>
      <c r="J363" s="21">
        <f ca="1">IF(ROW()&gt;计算结果!B$18+1,ABS(E363-OFFSET(E363,-计算结果!B$18,0,1,1))/SUM(OFFSET(I363,0,0,-计算结果!B$18,1)),ABS(E363-OFFSET(E363,-ROW()+2,0,1,1))/SUM(OFFSET(I363,0,0,-ROW()+2,1)))</f>
        <v>0.59633153103826098</v>
      </c>
      <c r="K363" s="21">
        <f ca="1">(计算结果!B$19+计算结果!B$20*'000300'!J363)^计算结果!B$21</f>
        <v>1.9366983779344347</v>
      </c>
      <c r="L363" s="21">
        <f t="shared" ca="1" si="27"/>
        <v>1406.6323695949029</v>
      </c>
      <c r="M363" s="31" t="str">
        <f ca="1">IF(ROW()&gt;计算结果!B$22+1,IF(L363&gt;OFFSET(L363,-计算结果!B$22,0,1,1),"买",IF(L363&lt;OFFSET(L363,-计算结果!B$22,0,1,1),"卖",M362)),IF(L363&gt;OFFSET(L363,-ROW()+1,0,1,1),"买",IF(L363&lt;OFFSET(L363,-ROW()+1,0,1,1),"卖",M362)))</f>
        <v>买</v>
      </c>
      <c r="N363" s="4" t="str">
        <f t="shared" ca="1" si="28"/>
        <v/>
      </c>
      <c r="O363" s="3">
        <f ca="1">IF(M362="买",E363/E362-1,0)-IF(N363=1,计算结果!B$17,0)</f>
        <v>1.8427721265461106E-2</v>
      </c>
      <c r="P363" s="2">
        <f t="shared" ca="1" si="29"/>
        <v>1.4136873636255425</v>
      </c>
      <c r="Q363" s="3">
        <f ca="1">1-P363/MAX(P$2:P363)</f>
        <v>5.5369630844009921E-3</v>
      </c>
    </row>
    <row r="364" spans="1:17" x14ac:dyDescent="0.15">
      <c r="A364" s="1">
        <v>38905</v>
      </c>
      <c r="B364">
        <v>1423.72</v>
      </c>
      <c r="C364">
        <v>1426.4</v>
      </c>
      <c r="D364" s="21">
        <v>1405.99</v>
      </c>
      <c r="E364" s="21">
        <v>1410.43</v>
      </c>
      <c r="F364" s="42">
        <v>225.29570816</v>
      </c>
      <c r="G364" s="3">
        <f t="shared" si="25"/>
        <v>-5.8152648941269813E-3</v>
      </c>
      <c r="H364" s="3">
        <f>1-E364/MAX(E$2:E364)</f>
        <v>6.9702111481133588E-3</v>
      </c>
      <c r="I364" s="21">
        <f t="shared" si="26"/>
        <v>8.25</v>
      </c>
      <c r="J364" s="21">
        <f ca="1">IF(ROW()&gt;计算结果!B$18+1,ABS(E364-OFFSET(E364,-计算结果!B$18,0,1,1))/SUM(OFFSET(I364,0,0,-计算结果!B$18,1)),ABS(E364-OFFSET(E364,-ROW()+2,0,1,1))/SUM(OFFSET(I364,0,0,-ROW()+2,1)))</f>
        <v>0.48463744367062828</v>
      </c>
      <c r="K364" s="21">
        <f ca="1">(计算结果!B$19+计算结果!B$20*'000300'!J364)^计算结果!B$21</f>
        <v>1.8361736993035653</v>
      </c>
      <c r="L364" s="21">
        <f t="shared" ca="1" si="27"/>
        <v>1413.6054786644177</v>
      </c>
      <c r="M364" s="31" t="str">
        <f ca="1">IF(ROW()&gt;计算结果!B$22+1,IF(L364&gt;OFFSET(L364,-计算结果!B$22,0,1,1),"买",IF(L364&lt;OFFSET(L364,-计算结果!B$22,0,1,1),"卖",M363)),IF(L364&gt;OFFSET(L364,-ROW()+1,0,1,1),"买",IF(L364&lt;OFFSET(L364,-ROW()+1,0,1,1),"卖",M363)))</f>
        <v>买</v>
      </c>
      <c r="N364" s="4" t="str">
        <f t="shared" ca="1" si="28"/>
        <v/>
      </c>
      <c r="O364" s="3">
        <f ca="1">IF(M363="买",E364/E363-1,0)-IF(N364=1,计算结果!B$17,0)</f>
        <v>-5.8152648941269813E-3</v>
      </c>
      <c r="P364" s="2">
        <f t="shared" ca="1" si="29"/>
        <v>1.4054663971285799</v>
      </c>
      <c r="Q364" s="3">
        <f ca="1">1-P364/MAX(P$2:P364)</f>
        <v>1.1320029071483217E-2</v>
      </c>
    </row>
    <row r="365" spans="1:17" x14ac:dyDescent="0.15">
      <c r="A365" s="1">
        <v>38908</v>
      </c>
      <c r="B365">
        <v>1410.5</v>
      </c>
      <c r="C365">
        <v>1413.58</v>
      </c>
      <c r="D365" s="21">
        <v>1397.44</v>
      </c>
      <c r="E365" s="21">
        <v>1412.12</v>
      </c>
      <c r="F365" s="42">
        <v>186.16784895999999</v>
      </c>
      <c r="G365" s="3">
        <f t="shared" si="25"/>
        <v>1.1982161468486741E-3</v>
      </c>
      <c r="H365" s="3">
        <f>1-E365/MAX(E$2:E365)</f>
        <v>5.7803468208093012E-3</v>
      </c>
      <c r="I365" s="21">
        <f t="shared" si="26"/>
        <v>1.6899999999998272</v>
      </c>
      <c r="J365" s="21">
        <f ca="1">IF(ROW()&gt;计算结果!B$18+1,ABS(E365-OFFSET(E365,-计算结果!B$18,0,1,1))/SUM(OFFSET(I365,0,0,-计算结果!B$18,1)),ABS(E365-OFFSET(E365,-ROW()+2,0,1,1))/SUM(OFFSET(I365,0,0,-ROW()+2,1)))</f>
        <v>0.39222159594170269</v>
      </c>
      <c r="K365" s="21">
        <f ca="1">(计算结果!B$19+计算结果!B$20*'000300'!J365)^计算结果!B$21</f>
        <v>1.7529994363475323</v>
      </c>
      <c r="L365" s="21">
        <f t="shared" ca="1" si="27"/>
        <v>1411.0014354029872</v>
      </c>
      <c r="M365" s="31" t="str">
        <f ca="1">IF(ROW()&gt;计算结果!B$22+1,IF(L365&gt;OFFSET(L365,-计算结果!B$22,0,1,1),"买",IF(L365&lt;OFFSET(L365,-计算结果!B$22,0,1,1),"卖",M364)),IF(L365&gt;OFFSET(L365,-ROW()+1,0,1,1),"买",IF(L365&lt;OFFSET(L365,-ROW()+1,0,1,1),"卖",M364)))</f>
        <v>买</v>
      </c>
      <c r="N365" s="4" t="str">
        <f t="shared" ca="1" si="28"/>
        <v/>
      </c>
      <c r="O365" s="3">
        <f ca="1">IF(M364="买",E365/E364-1,0)-IF(N365=1,计算结果!B$17,0)</f>
        <v>1.1982161468486741E-3</v>
      </c>
      <c r="P365" s="2">
        <f t="shared" ca="1" si="29"/>
        <v>1.4071504496594727</v>
      </c>
      <c r="Q365" s="3">
        <f ca="1">1-P365/MAX(P$2:P365)</f>
        <v>1.0135376766250648E-2</v>
      </c>
    </row>
    <row r="366" spans="1:17" x14ac:dyDescent="0.15">
      <c r="A366" s="1">
        <v>38909</v>
      </c>
      <c r="B366">
        <v>1414.14</v>
      </c>
      <c r="C366">
        <v>1418.82</v>
      </c>
      <c r="D366" s="21">
        <v>1406.5</v>
      </c>
      <c r="E366" s="21">
        <v>1418.57</v>
      </c>
      <c r="F366" s="42">
        <v>189.58952447999999</v>
      </c>
      <c r="G366" s="3">
        <f t="shared" si="25"/>
        <v>4.5676004872108322E-3</v>
      </c>
      <c r="H366" s="3">
        <f>1-E366/MAX(E$2:E366)</f>
        <v>1.2391486485534564E-3</v>
      </c>
      <c r="I366" s="21">
        <f t="shared" si="26"/>
        <v>6.4500000000000455</v>
      </c>
      <c r="J366" s="21">
        <f ca="1">IF(ROW()&gt;计算结果!B$18+1,ABS(E366-OFFSET(E366,-计算结果!B$18,0,1,1))/SUM(OFFSET(I366,0,0,-计算结果!B$18,1)),ABS(E366-OFFSET(E366,-ROW()+2,0,1,1))/SUM(OFFSET(I366,0,0,-ROW()+2,1)))</f>
        <v>0.42005378409527538</v>
      </c>
      <c r="K366" s="21">
        <f ca="1">(计算结果!B$19+计算结果!B$20*'000300'!J366)^计算结果!B$21</f>
        <v>1.7780484056857477</v>
      </c>
      <c r="L366" s="21">
        <f t="shared" ca="1" si="27"/>
        <v>1424.4587096180355</v>
      </c>
      <c r="M366" s="31" t="str">
        <f ca="1">IF(ROW()&gt;计算结果!B$22+1,IF(L366&gt;OFFSET(L366,-计算结果!B$22,0,1,1),"买",IF(L366&lt;OFFSET(L366,-计算结果!B$22,0,1,1),"卖",M365)),IF(L366&gt;OFFSET(L366,-ROW()+1,0,1,1),"买",IF(L366&lt;OFFSET(L366,-ROW()+1,0,1,1),"卖",M365)))</f>
        <v>买</v>
      </c>
      <c r="N366" s="4" t="str">
        <f t="shared" ca="1" si="28"/>
        <v/>
      </c>
      <c r="O366" s="3">
        <f ca="1">IF(M365="买",E366/E365-1,0)-IF(N366=1,计算结果!B$17,0)</f>
        <v>4.5676004872108322E-3</v>
      </c>
      <c r="P366" s="2">
        <f t="shared" ca="1" si="29"/>
        <v>1.4135777507389162</v>
      </c>
      <c r="Q366" s="3">
        <f ca="1">1-P366/MAX(P$2:P366)</f>
        <v>5.6140706308954735E-3</v>
      </c>
    </row>
    <row r="367" spans="1:17" x14ac:dyDescent="0.15">
      <c r="A367" s="1">
        <v>38910</v>
      </c>
      <c r="B367">
        <v>1419.07</v>
      </c>
      <c r="C367">
        <v>1430.94</v>
      </c>
      <c r="D367" s="21">
        <v>1416.74</v>
      </c>
      <c r="E367" s="21">
        <v>1419.2</v>
      </c>
      <c r="F367" s="42">
        <v>248.31172608</v>
      </c>
      <c r="G367" s="3">
        <f t="shared" si="25"/>
        <v>4.4410920856918779E-4</v>
      </c>
      <c r="H367" s="3">
        <f>1-E367/MAX(E$2:E367)</f>
        <v>7.9558975730986692E-4</v>
      </c>
      <c r="I367" s="21">
        <f t="shared" si="26"/>
        <v>0.63000000000010914</v>
      </c>
      <c r="J367" s="21">
        <f ca="1">IF(ROW()&gt;计算结果!B$18+1,ABS(E367-OFFSET(E367,-计算结果!B$18,0,1,1))/SUM(OFFSET(I367,0,0,-计算结果!B$18,1)),ABS(E367-OFFSET(E367,-ROW()+2,0,1,1))/SUM(OFFSET(I367,0,0,-ROW()+2,1)))</f>
        <v>0.43392155351776335</v>
      </c>
      <c r="K367" s="21">
        <f ca="1">(计算结果!B$19+计算结果!B$20*'000300'!J367)^计算结果!B$21</f>
        <v>1.7905293981659869</v>
      </c>
      <c r="L367" s="21">
        <f t="shared" ca="1" si="27"/>
        <v>1415.0428354505248</v>
      </c>
      <c r="M367" s="31" t="str">
        <f ca="1">IF(ROW()&gt;计算结果!B$22+1,IF(L367&gt;OFFSET(L367,-计算结果!B$22,0,1,1),"买",IF(L367&lt;OFFSET(L367,-计算结果!B$22,0,1,1),"卖",M366)),IF(L367&gt;OFFSET(L367,-ROW()+1,0,1,1),"买",IF(L367&lt;OFFSET(L367,-ROW()+1,0,1,1),"卖",M366)))</f>
        <v>买</v>
      </c>
      <c r="N367" s="4" t="str">
        <f t="shared" ca="1" si="28"/>
        <v/>
      </c>
      <c r="O367" s="3">
        <f ca="1">IF(M366="买",E367/E366-1,0)-IF(N367=1,计算结果!B$17,0)</f>
        <v>4.4410920856918779E-4</v>
      </c>
      <c r="P367" s="2">
        <f t="shared" ca="1" si="29"/>
        <v>1.4142055336350479</v>
      </c>
      <c r="Q367" s="3">
        <f ca="1">1-P367/MAX(P$2:P367)</f>
        <v>5.1724546827910389E-3</v>
      </c>
    </row>
    <row r="368" spans="1:17" x14ac:dyDescent="0.15">
      <c r="A368" s="1">
        <v>38911</v>
      </c>
      <c r="B368">
        <v>1415.88</v>
      </c>
      <c r="C368">
        <v>1418.14</v>
      </c>
      <c r="D368" s="21">
        <v>1344.16</v>
      </c>
      <c r="E368" s="21">
        <v>1346.09</v>
      </c>
      <c r="F368" s="42">
        <v>317.00086784000001</v>
      </c>
      <c r="G368" s="3">
        <f t="shared" si="25"/>
        <v>-5.1514937993235699E-2</v>
      </c>
      <c r="H368" s="3">
        <f>1-E368/MAX(E$2:E368)</f>
        <v>5.2269542993529705E-2</v>
      </c>
      <c r="I368" s="21">
        <f t="shared" si="26"/>
        <v>73.110000000000127</v>
      </c>
      <c r="J368" s="21">
        <f ca="1">IF(ROW()&gt;计算结果!B$18+1,ABS(E368-OFFSET(E368,-计算结果!B$18,0,1,1))/SUM(OFFSET(I368,0,0,-计算结果!B$18,1)),ABS(E368-OFFSET(E368,-ROW()+2,0,1,1))/SUM(OFFSET(I368,0,0,-ROW()+2,1)))</f>
        <v>0.28731321418107242</v>
      </c>
      <c r="K368" s="21">
        <f ca="1">(计算结果!B$19+计算结果!B$20*'000300'!J368)^计算结果!B$21</f>
        <v>1.6585818927629652</v>
      </c>
      <c r="L368" s="21">
        <f t="shared" ca="1" si="27"/>
        <v>1300.6789111176201</v>
      </c>
      <c r="M368" s="31" t="str">
        <f ca="1">IF(ROW()&gt;计算结果!B$22+1,IF(L368&gt;OFFSET(L368,-计算结果!B$22,0,1,1),"买",IF(L368&lt;OFFSET(L368,-计算结果!B$22,0,1,1),"卖",M367)),IF(L368&gt;OFFSET(L368,-ROW()+1,0,1,1),"买",IF(L368&lt;OFFSET(L368,-ROW()+1,0,1,1),"卖",M367)))</f>
        <v>买</v>
      </c>
      <c r="N368" s="4" t="str">
        <f t="shared" ca="1" si="28"/>
        <v/>
      </c>
      <c r="O368" s="3">
        <f ca="1">IF(M367="买",E368/E367-1,0)-IF(N368=1,计算结果!B$17,0)</f>
        <v>-5.1514937993235699E-2</v>
      </c>
      <c r="P368" s="2">
        <f t="shared" ca="1" si="29"/>
        <v>1.3413528232601475</v>
      </c>
      <c r="Q368" s="3">
        <f ca="1">1-P368/MAX(P$2:P368)</f>
        <v>5.6420933993770017E-2</v>
      </c>
    </row>
    <row r="369" spans="1:17" x14ac:dyDescent="0.15">
      <c r="A369" s="1">
        <v>38912</v>
      </c>
      <c r="B369">
        <v>1333.74</v>
      </c>
      <c r="C369">
        <v>1367.74</v>
      </c>
      <c r="D369" s="21">
        <v>1327.59</v>
      </c>
      <c r="E369" s="21">
        <v>1357.13</v>
      </c>
      <c r="F369" s="42">
        <v>210.6509312</v>
      </c>
      <c r="G369" s="3">
        <f t="shared" si="25"/>
        <v>8.2015318440817886E-3</v>
      </c>
      <c r="H369" s="3">
        <f>1-E369/MAX(E$2:E369)</f>
        <v>4.4496701470784883E-2</v>
      </c>
      <c r="I369" s="21">
        <f t="shared" si="26"/>
        <v>11.040000000000191</v>
      </c>
      <c r="J369" s="21">
        <f ca="1">IF(ROW()&gt;计算结果!B$18+1,ABS(E369-OFFSET(E369,-计算结果!B$18,0,1,1))/SUM(OFFSET(I369,0,0,-计算结果!B$18,1)),ABS(E369-OFFSET(E369,-ROW()+2,0,1,1))/SUM(OFFSET(I369,0,0,-ROW()+2,1)))</f>
        <v>0.20401041378164231</v>
      </c>
      <c r="K369" s="21">
        <f ca="1">(计算结果!B$19+计算结果!B$20*'000300'!J369)^计算结果!B$21</f>
        <v>1.5836093724034779</v>
      </c>
      <c r="L369" s="21">
        <f t="shared" ca="1" si="27"/>
        <v>1390.075384554139</v>
      </c>
      <c r="M369" s="31" t="str">
        <f ca="1">IF(ROW()&gt;计算结果!B$22+1,IF(L369&gt;OFFSET(L369,-计算结果!B$22,0,1,1),"买",IF(L369&lt;OFFSET(L369,-计算结果!B$22,0,1,1),"卖",M368)),IF(L369&gt;OFFSET(L369,-ROW()+1,0,1,1),"买",IF(L369&lt;OFFSET(L369,-ROW()+1,0,1,1),"卖",M368)))</f>
        <v>买</v>
      </c>
      <c r="N369" s="4" t="str">
        <f t="shared" ca="1" si="28"/>
        <v/>
      </c>
      <c r="O369" s="3">
        <f ca="1">IF(M368="买",E369/E368-1,0)-IF(N369=1,计算结果!B$17,0)</f>
        <v>8.2015318440817886E-3</v>
      </c>
      <c r="P369" s="2">
        <f t="shared" ca="1" si="29"/>
        <v>1.3523539711542647</v>
      </c>
      <c r="Q369" s="3">
        <f ca="1">1-P369/MAX(P$2:P369)</f>
        <v>4.8682140236510851E-2</v>
      </c>
    </row>
    <row r="370" spans="1:17" x14ac:dyDescent="0.15">
      <c r="A370" s="1">
        <v>38915</v>
      </c>
      <c r="B370">
        <v>1354.14</v>
      </c>
      <c r="C370">
        <v>1372.25</v>
      </c>
      <c r="D370" s="21">
        <v>1348.43</v>
      </c>
      <c r="E370" s="21">
        <v>1372.25</v>
      </c>
      <c r="F370" s="42">
        <v>160.46823423999999</v>
      </c>
      <c r="G370" s="3">
        <f t="shared" si="25"/>
        <v>1.1141158179393207E-2</v>
      </c>
      <c r="H370" s="3">
        <f>1-E370/MAX(E$2:E370)</f>
        <v>3.3851288080938846E-2</v>
      </c>
      <c r="I370" s="21">
        <f t="shared" si="26"/>
        <v>15.119999999999891</v>
      </c>
      <c r="J370" s="21">
        <f ca="1">IF(ROW()&gt;计算结果!B$18+1,ABS(E370-OFFSET(E370,-计算结果!B$18,0,1,1))/SUM(OFFSET(I370,0,0,-计算结果!B$18,1)),ABS(E370-OFFSET(E370,-ROW()+2,0,1,1))/SUM(OFFSET(I370,0,0,-ROW()+2,1)))</f>
        <v>0.2840264650283546</v>
      </c>
      <c r="K370" s="21">
        <f ca="1">(计算结果!B$19+计算结果!B$20*'000300'!J370)^计算结果!B$21</f>
        <v>1.655623818525519</v>
      </c>
      <c r="L370" s="21">
        <f t="shared" ca="1" si="27"/>
        <v>1360.5632533119297</v>
      </c>
      <c r="M370" s="31" t="str">
        <f ca="1">IF(ROW()&gt;计算结果!B$22+1,IF(L370&gt;OFFSET(L370,-计算结果!B$22,0,1,1),"买",IF(L370&lt;OFFSET(L370,-计算结果!B$22,0,1,1),"卖",M369)),IF(L370&gt;OFFSET(L370,-ROW()+1,0,1,1),"买",IF(L370&lt;OFFSET(L370,-ROW()+1,0,1,1),"卖",M369)))</f>
        <v>买</v>
      </c>
      <c r="N370" s="4" t="str">
        <f t="shared" ca="1" si="28"/>
        <v/>
      </c>
      <c r="O370" s="3">
        <f ca="1">IF(M369="买",E370/E369-1,0)-IF(N370=1,计算结果!B$17,0)</f>
        <v>1.1141158179393207E-2</v>
      </c>
      <c r="P370" s="2">
        <f t="shared" ca="1" si="29"/>
        <v>1.3674207606614248</v>
      </c>
      <c r="Q370" s="3">
        <f ca="1">1-P370/MAX(P$2:P370)</f>
        <v>3.8083357482004088E-2</v>
      </c>
    </row>
    <row r="371" spans="1:17" x14ac:dyDescent="0.15">
      <c r="A371" s="1">
        <v>38916</v>
      </c>
      <c r="B371">
        <v>1370.9</v>
      </c>
      <c r="C371">
        <v>1373.59</v>
      </c>
      <c r="D371" s="21">
        <v>1359.91</v>
      </c>
      <c r="E371" s="21">
        <v>1373.42</v>
      </c>
      <c r="F371" s="42">
        <v>147.97115392000001</v>
      </c>
      <c r="G371" s="3">
        <f t="shared" si="25"/>
        <v>8.52614319548195E-4</v>
      </c>
      <c r="H371" s="3">
        <f>1-E371/MAX(E$2:E371)</f>
        <v>3.3027535854343593E-2</v>
      </c>
      <c r="I371" s="21">
        <f t="shared" si="26"/>
        <v>1.1700000000000728</v>
      </c>
      <c r="J371" s="21">
        <f ca="1">IF(ROW()&gt;计算结果!B$18+1,ABS(E371-OFFSET(E371,-计算结果!B$18,0,1,1))/SUM(OFFSET(I371,0,0,-计算结果!B$18,1)),ABS(E371-OFFSET(E371,-ROW()+2,0,1,1))/SUM(OFFSET(I371,0,0,-ROW()+2,1)))</f>
        <v>0.23328989015080892</v>
      </c>
      <c r="K371" s="21">
        <f ca="1">(计算结果!B$19+计算结果!B$20*'000300'!J371)^计算结果!B$21</f>
        <v>1.6099609011357279</v>
      </c>
      <c r="L371" s="21">
        <f t="shared" ca="1" si="27"/>
        <v>1381.2621127955294</v>
      </c>
      <c r="M371" s="31" t="str">
        <f ca="1">IF(ROW()&gt;计算结果!B$22+1,IF(L371&gt;OFFSET(L371,-计算结果!B$22,0,1,1),"买",IF(L371&lt;OFFSET(L371,-计算结果!B$22,0,1,1),"卖",M370)),IF(L371&gt;OFFSET(L371,-ROW()+1,0,1,1),"买",IF(L371&lt;OFFSET(L371,-ROW()+1,0,1,1),"卖",M370)))</f>
        <v>买</v>
      </c>
      <c r="N371" s="4" t="str">
        <f t="shared" ca="1" si="28"/>
        <v/>
      </c>
      <c r="O371" s="3">
        <f ca="1">IF(M370="买",E371/E370-1,0)-IF(N371=1,计算结果!B$17,0)</f>
        <v>8.52614319548195E-4</v>
      </c>
      <c r="P371" s="2">
        <f t="shared" ca="1" si="29"/>
        <v>1.3685866431828122</v>
      </c>
      <c r="Q371" s="3">
        <f ca="1">1-P371/MAX(P$2:P371)</f>
        <v>3.7263213578381582E-2</v>
      </c>
    </row>
    <row r="372" spans="1:17" x14ac:dyDescent="0.15">
      <c r="A372" s="1">
        <v>38917</v>
      </c>
      <c r="B372">
        <v>1370.29</v>
      </c>
      <c r="C372">
        <v>1370.29</v>
      </c>
      <c r="D372" s="21">
        <v>1330.28</v>
      </c>
      <c r="E372" s="21">
        <v>1336.64</v>
      </c>
      <c r="F372" s="42">
        <v>159.23620864</v>
      </c>
      <c r="G372" s="3">
        <f t="shared" si="25"/>
        <v>-2.677986340667815E-2</v>
      </c>
      <c r="H372" s="3">
        <f>1-E372/MAX(E$2:E372)</f>
        <v>5.8922926362183325E-2</v>
      </c>
      <c r="I372" s="21">
        <f t="shared" si="26"/>
        <v>36.779999999999973</v>
      </c>
      <c r="J372" s="21">
        <f ca="1">IF(ROW()&gt;计算结果!B$18+1,ABS(E372-OFFSET(E372,-计算结果!B$18,0,1,1))/SUM(OFFSET(I372,0,0,-计算结果!B$18,1)),ABS(E372-OFFSET(E372,-ROW()+2,0,1,1))/SUM(OFFSET(I372,0,0,-ROW()+2,1)))</f>
        <v>0.31332332833083093</v>
      </c>
      <c r="K372" s="21">
        <f ca="1">(计算结果!B$19+计算结果!B$20*'000300'!J372)^计算结果!B$21</f>
        <v>1.6819909954977477</v>
      </c>
      <c r="L372" s="21">
        <f t="shared" ca="1" si="27"/>
        <v>1306.2081208733644</v>
      </c>
      <c r="M372" s="31" t="str">
        <f ca="1">IF(ROW()&gt;计算结果!B$22+1,IF(L372&gt;OFFSET(L372,-计算结果!B$22,0,1,1),"买",IF(L372&lt;OFFSET(L372,-计算结果!B$22,0,1,1),"卖",M371)),IF(L372&gt;OFFSET(L372,-ROW()+1,0,1,1),"买",IF(L372&lt;OFFSET(L372,-ROW()+1,0,1,1),"卖",M371)))</f>
        <v>卖</v>
      </c>
      <c r="N372" s="4">
        <f t="shared" ca="1" si="28"/>
        <v>1</v>
      </c>
      <c r="O372" s="3">
        <f ca="1">IF(M371="买",E372/E371-1,0)-IF(N372=1,计算结果!B$17,0)</f>
        <v>-2.677986340667815E-2</v>
      </c>
      <c r="P372" s="2">
        <f t="shared" ca="1" si="29"/>
        <v>1.3319360798181723</v>
      </c>
      <c r="Q372" s="3">
        <f ca="1">1-P372/MAX(P$2:P372)</f>
        <v>6.3045173215336758E-2</v>
      </c>
    </row>
    <row r="373" spans="1:17" x14ac:dyDescent="0.15">
      <c r="A373" s="1">
        <v>38918</v>
      </c>
      <c r="B373">
        <v>1335.41</v>
      </c>
      <c r="C373">
        <v>1346.85</v>
      </c>
      <c r="D373" s="21">
        <v>1329.18</v>
      </c>
      <c r="E373" s="21">
        <v>1345.19</v>
      </c>
      <c r="F373" s="42">
        <v>115.05538048</v>
      </c>
      <c r="G373" s="3">
        <f t="shared" si="25"/>
        <v>6.3966363418721528E-3</v>
      </c>
      <c r="H373" s="3">
        <f>1-E373/MAX(E$2:E373)</f>
        <v>5.290319855244896E-2</v>
      </c>
      <c r="I373" s="21">
        <f t="shared" si="26"/>
        <v>8.5499999999999545</v>
      </c>
      <c r="J373" s="21">
        <f ca="1">IF(ROW()&gt;计算结果!B$18+1,ABS(E373-OFFSET(E373,-计算结果!B$18,0,1,1))/SUM(OFFSET(I373,0,0,-计算结果!B$18,1)),ABS(E373-OFFSET(E373,-ROW()+2,0,1,1))/SUM(OFFSET(I373,0,0,-ROW()+2,1)))</f>
        <v>0.45144050617359743</v>
      </c>
      <c r="K373" s="21">
        <f ca="1">(计算结果!B$19+计算结果!B$20*'000300'!J373)^计算结果!B$21</f>
        <v>1.8062964555562377</v>
      </c>
      <c r="L373" s="21">
        <f t="shared" ca="1" si="27"/>
        <v>1376.6209509707282</v>
      </c>
      <c r="M373" s="31" t="str">
        <f ca="1">IF(ROW()&gt;计算结果!B$22+1,IF(L373&gt;OFFSET(L373,-计算结果!B$22,0,1,1),"买",IF(L373&lt;OFFSET(L373,-计算结果!B$22,0,1,1),"卖",M372)),IF(L373&gt;OFFSET(L373,-ROW()+1,0,1,1),"买",IF(L373&lt;OFFSET(L373,-ROW()+1,0,1,1),"卖",M372)))</f>
        <v>买</v>
      </c>
      <c r="N373" s="4">
        <f t="shared" ca="1" si="28"/>
        <v>1</v>
      </c>
      <c r="O373" s="3">
        <f ca="1">IF(M372="买",E373/E372-1,0)-IF(N373=1,计算结果!B$17,0)</f>
        <v>0</v>
      </c>
      <c r="P373" s="2">
        <f t="shared" ca="1" si="29"/>
        <v>1.3319360798181723</v>
      </c>
      <c r="Q373" s="3">
        <f ca="1">1-P373/MAX(P$2:P373)</f>
        <v>6.3045173215336758E-2</v>
      </c>
    </row>
    <row r="374" spans="1:17" x14ac:dyDescent="0.15">
      <c r="A374" s="1">
        <v>38919</v>
      </c>
      <c r="B374">
        <v>1344.6</v>
      </c>
      <c r="C374">
        <v>1357.34</v>
      </c>
      <c r="D374" s="21">
        <v>1344.57</v>
      </c>
      <c r="E374" s="21">
        <v>1356.03</v>
      </c>
      <c r="F374" s="42">
        <v>124.42432512000001</v>
      </c>
      <c r="G374" s="3">
        <f t="shared" si="25"/>
        <v>8.058341200871233E-3</v>
      </c>
      <c r="H374" s="3">
        <f>1-E374/MAX(E$2:E374)</f>
        <v>4.5271169376130849E-2</v>
      </c>
      <c r="I374" s="21">
        <f t="shared" si="26"/>
        <v>10.839999999999918</v>
      </c>
      <c r="J374" s="21">
        <f ca="1">IF(ROW()&gt;计算结果!B$18+1,ABS(E374-OFFSET(E374,-计算结果!B$18,0,1,1))/SUM(OFFSET(I374,0,0,-计算结果!B$18,1)),ABS(E374-OFFSET(E374,-ROW()+2,0,1,1))/SUM(OFFSET(I374,0,0,-ROW()+2,1)))</f>
        <v>0.32893941226266815</v>
      </c>
      <c r="K374" s="21">
        <f ca="1">(计算结果!B$19+计算结果!B$20*'000300'!J374)^计算结果!B$21</f>
        <v>1.6960454710364012</v>
      </c>
      <c r="L374" s="21">
        <f t="shared" ca="1" si="27"/>
        <v>1341.6977618324918</v>
      </c>
      <c r="M374" s="31" t="str">
        <f ca="1">IF(ROW()&gt;计算结果!B$22+1,IF(L374&gt;OFFSET(L374,-计算结果!B$22,0,1,1),"买",IF(L374&lt;OFFSET(L374,-计算结果!B$22,0,1,1),"卖",M373)),IF(L374&gt;OFFSET(L374,-ROW()+1,0,1,1),"买",IF(L374&lt;OFFSET(L374,-ROW()+1,0,1,1),"卖",M373)))</f>
        <v>卖</v>
      </c>
      <c r="N374" s="4">
        <f t="shared" ca="1" si="28"/>
        <v>1</v>
      </c>
      <c r="O374" s="3">
        <f ca="1">IF(M373="买",E374/E373-1,0)-IF(N374=1,计算结果!B$17,0)</f>
        <v>8.058341200871233E-3</v>
      </c>
      <c r="P374" s="2">
        <f t="shared" ca="1" si="29"/>
        <v>1.3426692752070979</v>
      </c>
      <c r="Q374" s="3">
        <f ca="1">1-P374/MAX(P$2:P374)</f>
        <v>5.5494871531302836E-2</v>
      </c>
    </row>
    <row r="375" spans="1:17" x14ac:dyDescent="0.15">
      <c r="A375" s="1">
        <v>38922</v>
      </c>
      <c r="B375">
        <v>1340.28</v>
      </c>
      <c r="C375">
        <v>1359.56</v>
      </c>
      <c r="D375" s="21">
        <v>1327.9</v>
      </c>
      <c r="E375" s="21">
        <v>1358.12</v>
      </c>
      <c r="F375" s="42">
        <v>125.1772928</v>
      </c>
      <c r="G375" s="3">
        <f t="shared" si="25"/>
        <v>1.5412638363456743E-3</v>
      </c>
      <c r="H375" s="3">
        <f>1-E375/MAX(E$2:E375)</f>
        <v>4.3799680355973591E-2</v>
      </c>
      <c r="I375" s="21">
        <f t="shared" si="26"/>
        <v>2.0899999999999181</v>
      </c>
      <c r="J375" s="21">
        <f ca="1">IF(ROW()&gt;计算结果!B$18+1,ABS(E375-OFFSET(E375,-计算结果!B$18,0,1,1))/SUM(OFFSET(I375,0,0,-计算结果!B$18,1)),ABS(E375-OFFSET(E375,-ROW()+2,0,1,1))/SUM(OFFSET(I375,0,0,-ROW()+2,1)))</f>
        <v>0.32573289902280089</v>
      </c>
      <c r="K375" s="21">
        <f ca="1">(计算结果!B$19+计算结果!B$20*'000300'!J375)^计算结果!B$21</f>
        <v>1.6931596091205208</v>
      </c>
      <c r="L375" s="21">
        <f t="shared" ca="1" si="27"/>
        <v>1369.503232189074</v>
      </c>
      <c r="M375" s="31" t="str">
        <f ca="1">IF(ROW()&gt;计算结果!B$22+1,IF(L375&gt;OFFSET(L375,-计算结果!B$22,0,1,1),"买",IF(L375&lt;OFFSET(L375,-计算结果!B$22,0,1,1),"卖",M374)),IF(L375&gt;OFFSET(L375,-ROW()+1,0,1,1),"买",IF(L375&lt;OFFSET(L375,-ROW()+1,0,1,1),"卖",M374)))</f>
        <v>卖</v>
      </c>
      <c r="N375" s="4" t="str">
        <f t="shared" ca="1" si="28"/>
        <v/>
      </c>
      <c r="O375" s="3">
        <f ca="1">IF(M374="买",E375/E374-1,0)-IF(N375=1,计算结果!B$17,0)</f>
        <v>0</v>
      </c>
      <c r="P375" s="2">
        <f t="shared" ca="1" si="29"/>
        <v>1.3426692752070979</v>
      </c>
      <c r="Q375" s="3">
        <f ca="1">1-P375/MAX(P$2:P375)</f>
        <v>5.5494871531302836E-2</v>
      </c>
    </row>
    <row r="376" spans="1:17" x14ac:dyDescent="0.15">
      <c r="A376" s="1">
        <v>38923</v>
      </c>
      <c r="B376">
        <v>1359.32</v>
      </c>
      <c r="C376">
        <v>1378.84</v>
      </c>
      <c r="D376" s="21">
        <v>1359.32</v>
      </c>
      <c r="E376" s="21">
        <v>1374.17</v>
      </c>
      <c r="F376" s="42">
        <v>140.8973824</v>
      </c>
      <c r="G376" s="3">
        <f t="shared" si="25"/>
        <v>1.1817806968456468E-2</v>
      </c>
      <c r="H376" s="3">
        <f>1-E376/MAX(E$2:E376)</f>
        <v>3.2499489555244065E-2</v>
      </c>
      <c r="I376" s="21">
        <f t="shared" si="26"/>
        <v>16.050000000000182</v>
      </c>
      <c r="J376" s="21">
        <f ca="1">IF(ROW()&gt;计算结果!B$18+1,ABS(E376-OFFSET(E376,-计算结果!B$18,0,1,1))/SUM(OFFSET(I376,0,0,-计算结果!B$18,1)),ABS(E376-OFFSET(E376,-ROW()+2,0,1,1))/SUM(OFFSET(I376,0,0,-ROW()+2,1)))</f>
        <v>0.25316455696202406</v>
      </c>
      <c r="K376" s="21">
        <f ca="1">(计算结果!B$19+计算结果!B$20*'000300'!J376)^计算结果!B$21</f>
        <v>1.6278481012658217</v>
      </c>
      <c r="L376" s="21">
        <f t="shared" ca="1" si="27"/>
        <v>1377.1000213091386</v>
      </c>
      <c r="M376" s="31" t="str">
        <f ca="1">IF(ROW()&gt;计算结果!B$22+1,IF(L376&gt;OFFSET(L376,-计算结果!B$22,0,1,1),"买",IF(L376&lt;OFFSET(L376,-计算结果!B$22,0,1,1),"卖",M375)),IF(L376&gt;OFFSET(L376,-ROW()+1,0,1,1),"买",IF(L376&lt;OFFSET(L376,-ROW()+1,0,1,1),"卖",M375)))</f>
        <v>买</v>
      </c>
      <c r="N376" s="4">
        <f t="shared" ca="1" si="28"/>
        <v>1</v>
      </c>
      <c r="O376" s="3">
        <f ca="1">IF(M375="买",E376/E375-1,0)-IF(N376=1,计算结果!B$17,0)</f>
        <v>0</v>
      </c>
      <c r="P376" s="2">
        <f t="shared" ca="1" si="29"/>
        <v>1.3426692752070979</v>
      </c>
      <c r="Q376" s="3">
        <f ca="1">1-P376/MAX(P$2:P376)</f>
        <v>5.5494871531302836E-2</v>
      </c>
    </row>
    <row r="377" spans="1:17" x14ac:dyDescent="0.15">
      <c r="A377" s="1">
        <v>38924</v>
      </c>
      <c r="B377">
        <v>1377.78</v>
      </c>
      <c r="C377">
        <v>1380.8</v>
      </c>
      <c r="D377" s="21">
        <v>1367.05</v>
      </c>
      <c r="E377" s="21">
        <v>1371.3</v>
      </c>
      <c r="F377" s="42">
        <v>120.59952128</v>
      </c>
      <c r="G377" s="3">
        <f t="shared" si="25"/>
        <v>-2.0885334420051027E-3</v>
      </c>
      <c r="H377" s="3">
        <f>1-E377/MAX(E$2:E377)</f>
        <v>3.4520146726464973E-2</v>
      </c>
      <c r="I377" s="21">
        <f t="shared" si="26"/>
        <v>2.8700000000001182</v>
      </c>
      <c r="J377" s="21">
        <f ca="1">IF(ROW()&gt;计算结果!B$18+1,ABS(E377-OFFSET(E377,-计算结果!B$18,0,1,1))/SUM(OFFSET(I377,0,0,-计算结果!B$18,1)),ABS(E377-OFFSET(E377,-ROW()+2,0,1,1))/SUM(OFFSET(I377,0,0,-ROW()+2,1)))</f>
        <v>0.26967683819389709</v>
      </c>
      <c r="K377" s="21">
        <f ca="1">(计算结果!B$19+计算结果!B$20*'000300'!J377)^计算结果!B$21</f>
        <v>1.6427091543745074</v>
      </c>
      <c r="L377" s="21">
        <f t="shared" ca="1" si="27"/>
        <v>1367.5722732090494</v>
      </c>
      <c r="M377" s="31" t="str">
        <f ca="1">IF(ROW()&gt;计算结果!B$22+1,IF(L377&gt;OFFSET(L377,-计算结果!B$22,0,1,1),"买",IF(L377&lt;OFFSET(L377,-计算结果!B$22,0,1,1),"卖",M376)),IF(L377&gt;OFFSET(L377,-ROW()+1,0,1,1),"买",IF(L377&lt;OFFSET(L377,-ROW()+1,0,1,1),"卖",M376)))</f>
        <v>卖</v>
      </c>
      <c r="N377" s="4">
        <f t="shared" ca="1" si="28"/>
        <v>1</v>
      </c>
      <c r="O377" s="3">
        <f ca="1">IF(M376="买",E377/E376-1,0)-IF(N377=1,计算结果!B$17,0)</f>
        <v>-2.0885334420051027E-3</v>
      </c>
      <c r="P377" s="2">
        <f t="shared" ca="1" si="29"/>
        <v>1.3398650655242752</v>
      </c>
      <c r="Q377" s="3">
        <f ca="1">1-P377/MAX(P$2:P377)</f>
        <v>5.7467502078255017E-2</v>
      </c>
    </row>
    <row r="378" spans="1:17" x14ac:dyDescent="0.15">
      <c r="A378" s="1">
        <v>38925</v>
      </c>
      <c r="B378">
        <v>1370.75</v>
      </c>
      <c r="C378">
        <v>1379.25</v>
      </c>
      <c r="D378" s="21">
        <v>1347.29</v>
      </c>
      <c r="E378" s="21">
        <v>1355.55</v>
      </c>
      <c r="F378" s="42">
        <v>147.51695871999999</v>
      </c>
      <c r="G378" s="3">
        <f t="shared" si="25"/>
        <v>-1.1485451761102605E-2</v>
      </c>
      <c r="H378" s="3">
        <f>1-E378/MAX(E$2:E378)</f>
        <v>4.5609119007554599E-2</v>
      </c>
      <c r="I378" s="21">
        <f t="shared" si="26"/>
        <v>15.75</v>
      </c>
      <c r="J378" s="21">
        <f ca="1">IF(ROW()&gt;计算结果!B$18+1,ABS(E378-OFFSET(E378,-计算结果!B$18,0,1,1))/SUM(OFFSET(I378,0,0,-计算结果!B$18,1)),ABS(E378-OFFSET(E378,-ROW()+2,0,1,1))/SUM(OFFSET(I378,0,0,-ROW()+2,1)))</f>
        <v>7.8662897056378009E-2</v>
      </c>
      <c r="K378" s="21">
        <f ca="1">(计算结果!B$19+计算结果!B$20*'000300'!J378)^计算结果!B$21</f>
        <v>1.4707966073507401</v>
      </c>
      <c r="L378" s="21">
        <f t="shared" ca="1" si="27"/>
        <v>1349.8899545605359</v>
      </c>
      <c r="M378" s="31" t="str">
        <f ca="1">IF(ROW()&gt;计算结果!B$22+1,IF(L378&gt;OFFSET(L378,-计算结果!B$22,0,1,1),"买",IF(L378&lt;OFFSET(L378,-计算结果!B$22,0,1,1),"卖",M377)),IF(L378&gt;OFFSET(L378,-ROW()+1,0,1,1),"买",IF(L378&lt;OFFSET(L378,-ROW()+1,0,1,1),"卖",M377)))</f>
        <v>卖</v>
      </c>
      <c r="N378" s="4" t="str">
        <f t="shared" ca="1" si="28"/>
        <v/>
      </c>
      <c r="O378" s="3">
        <f ca="1">IF(M377="买",E378/E377-1,0)-IF(N378=1,计算结果!B$17,0)</f>
        <v>0</v>
      </c>
      <c r="P378" s="2">
        <f t="shared" ca="1" si="29"/>
        <v>1.3398650655242752</v>
      </c>
      <c r="Q378" s="3">
        <f ca="1">1-P378/MAX(P$2:P378)</f>
        <v>5.7467502078255017E-2</v>
      </c>
    </row>
    <row r="379" spans="1:17" x14ac:dyDescent="0.15">
      <c r="A379" s="1">
        <v>38926</v>
      </c>
      <c r="B379">
        <v>1354.92</v>
      </c>
      <c r="C379">
        <v>1359.74</v>
      </c>
      <c r="D379" s="21">
        <v>1327.66</v>
      </c>
      <c r="E379" s="21">
        <v>1341.39</v>
      </c>
      <c r="F379" s="42">
        <v>138.09393664000001</v>
      </c>
      <c r="G379" s="3">
        <f t="shared" si="25"/>
        <v>-1.0445944450591882E-2</v>
      </c>
      <c r="H379" s="3">
        <f>1-E379/MAX(E$2:E379)</f>
        <v>5.5578633134553135E-2</v>
      </c>
      <c r="I379" s="21">
        <f t="shared" si="26"/>
        <v>14.159999999999854</v>
      </c>
      <c r="J379" s="21">
        <f ca="1">IF(ROW()&gt;计算结果!B$18+1,ABS(E379-OFFSET(E379,-计算结果!B$18,0,1,1))/SUM(OFFSET(I379,0,0,-计算结果!B$18,1)),ABS(E379-OFFSET(E379,-ROW()+2,0,1,1))/SUM(OFFSET(I379,0,0,-ROW()+2,1)))</f>
        <v>0.12757335062408837</v>
      </c>
      <c r="K379" s="21">
        <f ca="1">(计算结果!B$19+计算结果!B$20*'000300'!J379)^计算结果!B$21</f>
        <v>1.5148160155616794</v>
      </c>
      <c r="L379" s="21">
        <f t="shared" ca="1" si="27"/>
        <v>1337.0140872606896</v>
      </c>
      <c r="M379" s="31" t="str">
        <f ca="1">IF(ROW()&gt;计算结果!B$22+1,IF(L379&gt;OFFSET(L379,-计算结果!B$22,0,1,1),"买",IF(L379&lt;OFFSET(L379,-计算结果!B$22,0,1,1),"卖",M378)),IF(L379&gt;OFFSET(L379,-ROW()+1,0,1,1),"买",IF(L379&lt;OFFSET(L379,-ROW()+1,0,1,1),"卖",M378)))</f>
        <v>卖</v>
      </c>
      <c r="N379" s="4" t="str">
        <f t="shared" ca="1" si="28"/>
        <v/>
      </c>
      <c r="O379" s="3">
        <f ca="1">IF(M378="买",E379/E378-1,0)-IF(N379=1,计算结果!B$17,0)</f>
        <v>0</v>
      </c>
      <c r="P379" s="2">
        <f t="shared" ca="1" si="29"/>
        <v>1.3398650655242752</v>
      </c>
      <c r="Q379" s="3">
        <f ca="1">1-P379/MAX(P$2:P379)</f>
        <v>5.7467502078255017E-2</v>
      </c>
    </row>
    <row r="380" spans="1:17" x14ac:dyDescent="0.15">
      <c r="A380" s="1">
        <v>38929</v>
      </c>
      <c r="B380">
        <v>1338.04</v>
      </c>
      <c r="C380">
        <v>1338.04</v>
      </c>
      <c r="D380" s="21">
        <v>1293.53</v>
      </c>
      <c r="E380" s="21">
        <v>1294.33</v>
      </c>
      <c r="F380" s="42">
        <v>131.15401216000001</v>
      </c>
      <c r="G380" s="3">
        <f t="shared" si="25"/>
        <v>-3.5083010906597045E-2</v>
      </c>
      <c r="H380" s="3">
        <f>1-E380/MAX(E$2:E380)</f>
        <v>8.8711778248716899E-2</v>
      </c>
      <c r="I380" s="21">
        <f t="shared" si="26"/>
        <v>47.060000000000173</v>
      </c>
      <c r="J380" s="21">
        <f ca="1">IF(ROW()&gt;计算结果!B$18+1,ABS(E380-OFFSET(E380,-计算结果!B$18,0,1,1))/SUM(OFFSET(I380,0,0,-计算结果!B$18,1)),ABS(E380-OFFSET(E380,-ROW()+2,0,1,1))/SUM(OFFSET(I380,0,0,-ROW()+2,1)))</f>
        <v>0.50167396343033732</v>
      </c>
      <c r="K380" s="21">
        <f ca="1">(计算结果!B$19+计算结果!B$20*'000300'!J380)^计算结果!B$21</f>
        <v>1.8515065670873034</v>
      </c>
      <c r="L380" s="21">
        <f t="shared" ca="1" si="27"/>
        <v>1257.9842193873951</v>
      </c>
      <c r="M380" s="31" t="str">
        <f ca="1">IF(ROW()&gt;计算结果!B$22+1,IF(L380&gt;OFFSET(L380,-计算结果!B$22,0,1,1),"买",IF(L380&lt;OFFSET(L380,-计算结果!B$22,0,1,1),"卖",M379)),IF(L380&gt;OFFSET(L380,-ROW()+1,0,1,1),"买",IF(L380&lt;OFFSET(L380,-ROW()+1,0,1,1),"卖",M379)))</f>
        <v>卖</v>
      </c>
      <c r="N380" s="4" t="str">
        <f t="shared" ca="1" si="28"/>
        <v/>
      </c>
      <c r="O380" s="3">
        <f ca="1">IF(M379="买",E380/E379-1,0)-IF(N380=1,计算结果!B$17,0)</f>
        <v>0</v>
      </c>
      <c r="P380" s="2">
        <f t="shared" ca="1" si="29"/>
        <v>1.3398650655242752</v>
      </c>
      <c r="Q380" s="3">
        <f ca="1">1-P380/MAX(P$2:P380)</f>
        <v>5.7467502078255017E-2</v>
      </c>
    </row>
    <row r="381" spans="1:17" x14ac:dyDescent="0.15">
      <c r="A381" s="1">
        <v>38930</v>
      </c>
      <c r="B381">
        <v>1292.71</v>
      </c>
      <c r="C381">
        <v>1302.8900000000001</v>
      </c>
      <c r="D381" s="21">
        <v>1278.54</v>
      </c>
      <c r="E381" s="21">
        <v>1282.06</v>
      </c>
      <c r="F381" s="42">
        <v>101.37959424</v>
      </c>
      <c r="G381" s="3">
        <f t="shared" si="25"/>
        <v>-9.4798080860367673E-3</v>
      </c>
      <c r="H381" s="3">
        <f>1-E381/MAX(E$2:E381)</f>
        <v>9.7350615701984777E-2</v>
      </c>
      <c r="I381" s="21">
        <f t="shared" si="26"/>
        <v>12.269999999999982</v>
      </c>
      <c r="J381" s="21">
        <f ca="1">IF(ROW()&gt;计算结果!B$18+1,ABS(E381-OFFSET(E381,-计算结果!B$18,0,1,1))/SUM(OFFSET(I381,0,0,-计算结果!B$18,1)),ABS(E381-OFFSET(E381,-ROW()+2,0,1,1))/SUM(OFFSET(I381,0,0,-ROW()+2,1)))</f>
        <v>0.54897247926931914</v>
      </c>
      <c r="K381" s="21">
        <f ca="1">(计算结果!B$19+计算结果!B$20*'000300'!J381)^计算结果!B$21</f>
        <v>1.8940752313423872</v>
      </c>
      <c r="L381" s="21">
        <f t="shared" ca="1" si="27"/>
        <v>1303.5855591209631</v>
      </c>
      <c r="M381" s="31" t="str">
        <f ca="1">IF(ROW()&gt;计算结果!B$22+1,IF(L381&gt;OFFSET(L381,-计算结果!B$22,0,1,1),"买",IF(L381&lt;OFFSET(L381,-计算结果!B$22,0,1,1),"卖",M380)),IF(L381&gt;OFFSET(L381,-ROW()+1,0,1,1),"买",IF(L381&lt;OFFSET(L381,-ROW()+1,0,1,1),"卖",M380)))</f>
        <v>卖</v>
      </c>
      <c r="N381" s="4" t="str">
        <f t="shared" ca="1" si="28"/>
        <v/>
      </c>
      <c r="O381" s="3">
        <f ca="1">IF(M380="买",E381/E380-1,0)-IF(N381=1,计算结果!B$17,0)</f>
        <v>0</v>
      </c>
      <c r="P381" s="2">
        <f t="shared" ca="1" si="29"/>
        <v>1.3398650655242752</v>
      </c>
      <c r="Q381" s="3">
        <f ca="1">1-P381/MAX(P$2:P381)</f>
        <v>5.7467502078255017E-2</v>
      </c>
    </row>
    <row r="382" spans="1:17" x14ac:dyDescent="0.15">
      <c r="A382" s="1">
        <v>38931</v>
      </c>
      <c r="B382">
        <v>1281.8900000000001</v>
      </c>
      <c r="C382">
        <v>1288.6099999999999</v>
      </c>
      <c r="D382" s="21">
        <v>1258.01</v>
      </c>
      <c r="E382" s="21">
        <v>1275.0899999999999</v>
      </c>
      <c r="F382" s="42">
        <v>101.80840447999999</v>
      </c>
      <c r="G382" s="3">
        <f t="shared" si="25"/>
        <v>-5.4365630313714108E-3</v>
      </c>
      <c r="H382" s="3">
        <f>1-E382/MAX(E$2:E382)</f>
        <v>0.10225792597494954</v>
      </c>
      <c r="I382" s="21">
        <f t="shared" si="26"/>
        <v>6.9700000000000273</v>
      </c>
      <c r="J382" s="21">
        <f ca="1">IF(ROW()&gt;计算结果!B$18+1,ABS(E382-OFFSET(E382,-计算结果!B$18,0,1,1))/SUM(OFFSET(I382,0,0,-计算结果!B$18,1)),ABS(E382-OFFSET(E382,-ROW()+2,0,1,1))/SUM(OFFSET(I382,0,0,-ROW()+2,1)))</f>
        <v>0.45055266817948997</v>
      </c>
      <c r="K382" s="21">
        <f ca="1">(计算结果!B$19+计算结果!B$20*'000300'!J382)^计算结果!B$21</f>
        <v>1.8054974013615408</v>
      </c>
      <c r="L382" s="21">
        <f t="shared" ca="1" si="27"/>
        <v>1252.1369011777199</v>
      </c>
      <c r="M382" s="31" t="str">
        <f ca="1">IF(ROW()&gt;计算结果!B$22+1,IF(L382&gt;OFFSET(L382,-计算结果!B$22,0,1,1),"买",IF(L382&lt;OFFSET(L382,-计算结果!B$22,0,1,1),"卖",M381)),IF(L382&gt;OFFSET(L382,-ROW()+1,0,1,1),"买",IF(L382&lt;OFFSET(L382,-ROW()+1,0,1,1),"卖",M381)))</f>
        <v>卖</v>
      </c>
      <c r="N382" s="4" t="str">
        <f t="shared" ca="1" si="28"/>
        <v/>
      </c>
      <c r="O382" s="3">
        <f ca="1">IF(M381="买",E382/E381-1,0)-IF(N382=1,计算结果!B$17,0)</f>
        <v>0</v>
      </c>
      <c r="P382" s="2">
        <f t="shared" ca="1" si="29"/>
        <v>1.3398650655242752</v>
      </c>
      <c r="Q382" s="3">
        <f ca="1">1-P382/MAX(P$2:P382)</f>
        <v>5.7467502078255017E-2</v>
      </c>
    </row>
    <row r="383" spans="1:17" x14ac:dyDescent="0.15">
      <c r="A383" s="1">
        <v>38932</v>
      </c>
      <c r="B383">
        <v>1277.6300000000001</v>
      </c>
      <c r="C383">
        <v>1281.79</v>
      </c>
      <c r="D383" s="21">
        <v>1261.69</v>
      </c>
      <c r="E383" s="21">
        <v>1271.74</v>
      </c>
      <c r="F383" s="42">
        <v>81.159920639999996</v>
      </c>
      <c r="G383" s="3">
        <f t="shared" si="25"/>
        <v>-2.6272655263549494E-3</v>
      </c>
      <c r="H383" s="3">
        <f>1-E383/MAX(E$2:E383)</f>
        <v>0.10461653277759386</v>
      </c>
      <c r="I383" s="21">
        <f t="shared" si="26"/>
        <v>3.3499999999999091</v>
      </c>
      <c r="J383" s="21">
        <f ca="1">IF(ROW()&gt;计算结果!B$18+1,ABS(E383-OFFSET(E383,-计算结果!B$18,0,1,1))/SUM(OFFSET(I383,0,0,-计算结果!B$18,1)),ABS(E383-OFFSET(E383,-ROW()+2,0,1,1))/SUM(OFFSET(I383,0,0,-ROW()+2,1)))</f>
        <v>0.55893767597595312</v>
      </c>
      <c r="K383" s="21">
        <f ca="1">(计算结果!B$19+计算结果!B$20*'000300'!J383)^计算结果!B$21</f>
        <v>1.9030439083783577</v>
      </c>
      <c r="L383" s="21">
        <f t="shared" ca="1" si="27"/>
        <v>1289.4424589767991</v>
      </c>
      <c r="M383" s="31" t="str">
        <f ca="1">IF(ROW()&gt;计算结果!B$22+1,IF(L383&gt;OFFSET(L383,-计算结果!B$22,0,1,1),"买",IF(L383&lt;OFFSET(L383,-计算结果!B$22,0,1,1),"卖",M382)),IF(L383&gt;OFFSET(L383,-ROW()+1,0,1,1),"买",IF(L383&lt;OFFSET(L383,-ROW()+1,0,1,1),"卖",M382)))</f>
        <v>卖</v>
      </c>
      <c r="N383" s="4" t="str">
        <f t="shared" ca="1" si="28"/>
        <v/>
      </c>
      <c r="O383" s="3">
        <f ca="1">IF(M382="买",E383/E382-1,0)-IF(N383=1,计算结果!B$17,0)</f>
        <v>0</v>
      </c>
      <c r="P383" s="2">
        <f t="shared" ca="1" si="29"/>
        <v>1.3398650655242752</v>
      </c>
      <c r="Q383" s="3">
        <f ca="1">1-P383/MAX(P$2:P383)</f>
        <v>5.7467502078255017E-2</v>
      </c>
    </row>
    <row r="384" spans="1:17" x14ac:dyDescent="0.15">
      <c r="A384" s="1">
        <v>38933</v>
      </c>
      <c r="B384">
        <v>1272.3599999999999</v>
      </c>
      <c r="C384">
        <v>1278.25</v>
      </c>
      <c r="D384" s="21">
        <v>1239.3800000000001</v>
      </c>
      <c r="E384" s="21">
        <v>1241.9100000000001</v>
      </c>
      <c r="F384" s="42">
        <v>97.623336960000003</v>
      </c>
      <c r="G384" s="3">
        <f t="shared" si="25"/>
        <v>-2.3456052337741951E-2</v>
      </c>
      <c r="H384" s="3">
        <f>1-E384/MAX(E$2:E384)</f>
        <v>0.12561869424711147</v>
      </c>
      <c r="I384" s="21">
        <f t="shared" si="26"/>
        <v>29.829999999999927</v>
      </c>
      <c r="J384" s="21">
        <f ca="1">IF(ROW()&gt;计算结果!B$18+1,ABS(E384-OFFSET(E384,-计算结果!B$18,0,1,1))/SUM(OFFSET(I384,0,0,-计算结果!B$18,1)),ABS(E384-OFFSET(E384,-ROW()+2,0,1,1))/SUM(OFFSET(I384,0,0,-ROW()+2,1)))</f>
        <v>0.7587765957446797</v>
      </c>
      <c r="K384" s="21">
        <f ca="1">(计算结果!B$19+计算结果!B$20*'000300'!J384)^计算结果!B$21</f>
        <v>2.0828989361702117</v>
      </c>
      <c r="L384" s="21">
        <f t="shared" ca="1" si="27"/>
        <v>1190.4371507404701</v>
      </c>
      <c r="M384" s="31" t="str">
        <f ca="1">IF(ROW()&gt;计算结果!B$22+1,IF(L384&gt;OFFSET(L384,-计算结果!B$22,0,1,1),"买",IF(L384&lt;OFFSET(L384,-计算结果!B$22,0,1,1),"卖",M383)),IF(L384&gt;OFFSET(L384,-ROW()+1,0,1,1),"买",IF(L384&lt;OFFSET(L384,-ROW()+1,0,1,1),"卖",M383)))</f>
        <v>卖</v>
      </c>
      <c r="N384" s="4" t="str">
        <f t="shared" ca="1" si="28"/>
        <v/>
      </c>
      <c r="O384" s="3">
        <f ca="1">IF(M383="买",E384/E383-1,0)-IF(N384=1,计算结果!B$17,0)</f>
        <v>0</v>
      </c>
      <c r="P384" s="2">
        <f t="shared" ca="1" si="29"/>
        <v>1.3398650655242752</v>
      </c>
      <c r="Q384" s="3">
        <f ca="1">1-P384/MAX(P$2:P384)</f>
        <v>5.7467502078255017E-2</v>
      </c>
    </row>
    <row r="385" spans="1:17" x14ac:dyDescent="0.15">
      <c r="A385" s="1">
        <v>38936</v>
      </c>
      <c r="B385">
        <v>1233.49</v>
      </c>
      <c r="C385">
        <v>1241.8499999999999</v>
      </c>
      <c r="D385" s="21">
        <v>1221.99</v>
      </c>
      <c r="E385" s="21">
        <v>1224.0999999999999</v>
      </c>
      <c r="F385" s="42">
        <v>85.157027839999998</v>
      </c>
      <c r="G385" s="3">
        <f t="shared" si="25"/>
        <v>-1.4340813746567926E-2</v>
      </c>
      <c r="H385" s="3">
        <f>1-E385/MAX(E$2:E385)</f>
        <v>0.13815803369639457</v>
      </c>
      <c r="I385" s="21">
        <f t="shared" si="26"/>
        <v>17.810000000000173</v>
      </c>
      <c r="J385" s="21">
        <f ca="1">IF(ROW()&gt;计算结果!B$18+1,ABS(E385-OFFSET(E385,-计算结果!B$18,0,1,1))/SUM(OFFSET(I385,0,0,-计算结果!B$18,1)),ABS(E385-OFFSET(E385,-ROW()+2,0,1,1))/SUM(OFFSET(I385,0,0,-ROW()+2,1)))</f>
        <v>0.80676619311341025</v>
      </c>
      <c r="K385" s="21">
        <f ca="1">(计算结果!B$19+计算结果!B$20*'000300'!J385)^计算结果!B$21</f>
        <v>2.1260895738020693</v>
      </c>
      <c r="L385" s="21">
        <f t="shared" ca="1" si="27"/>
        <v>1262.007383575627</v>
      </c>
      <c r="M385" s="31" t="str">
        <f ca="1">IF(ROW()&gt;计算结果!B$22+1,IF(L385&gt;OFFSET(L385,-计算结果!B$22,0,1,1),"买",IF(L385&lt;OFFSET(L385,-计算结果!B$22,0,1,1),"卖",M384)),IF(L385&gt;OFFSET(L385,-ROW()+1,0,1,1),"买",IF(L385&lt;OFFSET(L385,-ROW()+1,0,1,1),"卖",M384)))</f>
        <v>卖</v>
      </c>
      <c r="N385" s="4" t="str">
        <f t="shared" ca="1" si="28"/>
        <v/>
      </c>
      <c r="O385" s="3">
        <f ca="1">IF(M384="买",E385/E384-1,0)-IF(N385=1,计算结果!B$17,0)</f>
        <v>0</v>
      </c>
      <c r="P385" s="2">
        <f t="shared" ca="1" si="29"/>
        <v>1.3398650655242752</v>
      </c>
      <c r="Q385" s="3">
        <f ca="1">1-P385/MAX(P$2:P385)</f>
        <v>5.7467502078255017E-2</v>
      </c>
    </row>
    <row r="386" spans="1:17" x14ac:dyDescent="0.15">
      <c r="A386" s="1">
        <v>38937</v>
      </c>
      <c r="B386">
        <v>1225.04</v>
      </c>
      <c r="C386">
        <v>1252.3900000000001</v>
      </c>
      <c r="D386" s="21">
        <v>1225.04</v>
      </c>
      <c r="E386" s="21">
        <v>1252.3900000000001</v>
      </c>
      <c r="F386" s="42">
        <v>83.874314240000004</v>
      </c>
      <c r="G386" s="3">
        <f t="shared" si="25"/>
        <v>2.3110856956131132E-2</v>
      </c>
      <c r="H386" s="3">
        <f>1-E386/MAX(E$2:E386)</f>
        <v>0.11824012729436106</v>
      </c>
      <c r="I386" s="21">
        <f t="shared" si="26"/>
        <v>28.290000000000191</v>
      </c>
      <c r="J386" s="21">
        <f ca="1">IF(ROW()&gt;计算结果!B$18+1,ABS(E386-OFFSET(E386,-计算结果!B$18,0,1,1))/SUM(OFFSET(I386,0,0,-计算结果!B$18,1)),ABS(E386-OFFSET(E386,-ROW()+2,0,1,1))/SUM(OFFSET(I386,0,0,-ROW()+2,1)))</f>
        <v>0.6827764072662017</v>
      </c>
      <c r="K386" s="21">
        <f ca="1">(计算结果!B$19+计算结果!B$20*'000300'!J386)^计算结果!B$21</f>
        <v>2.0144987665395817</v>
      </c>
      <c r="L386" s="21">
        <f t="shared" ca="1" si="27"/>
        <v>1242.6331762251887</v>
      </c>
      <c r="M386" s="31" t="str">
        <f ca="1">IF(ROW()&gt;计算结果!B$22+1,IF(L386&gt;OFFSET(L386,-计算结果!B$22,0,1,1),"买",IF(L386&lt;OFFSET(L386,-计算结果!B$22,0,1,1),"卖",M385)),IF(L386&gt;OFFSET(L386,-ROW()+1,0,1,1),"买",IF(L386&lt;OFFSET(L386,-ROW()+1,0,1,1),"卖",M385)))</f>
        <v>卖</v>
      </c>
      <c r="N386" s="4" t="str">
        <f t="shared" ca="1" si="28"/>
        <v/>
      </c>
      <c r="O386" s="3">
        <f ca="1">IF(M385="买",E386/E385-1,0)-IF(N386=1,计算结果!B$17,0)</f>
        <v>0</v>
      </c>
      <c r="P386" s="2">
        <f t="shared" ca="1" si="29"/>
        <v>1.3398650655242752</v>
      </c>
      <c r="Q386" s="3">
        <f ca="1">1-P386/MAX(P$2:P386)</f>
        <v>5.7467502078255017E-2</v>
      </c>
    </row>
    <row r="387" spans="1:17" x14ac:dyDescent="0.15">
      <c r="A387" s="1">
        <v>38938</v>
      </c>
      <c r="B387">
        <v>1254.3699999999999</v>
      </c>
      <c r="C387">
        <v>1258.21</v>
      </c>
      <c r="D387" s="21">
        <v>1245.3900000000001</v>
      </c>
      <c r="E387" s="21">
        <v>1251.3</v>
      </c>
      <c r="F387" s="42">
        <v>74.851205120000003</v>
      </c>
      <c r="G387" s="3">
        <f t="shared" ref="G387:G450" si="30">E387/E386-1</f>
        <v>-8.7033591772545105E-4</v>
      </c>
      <c r="H387" s="3">
        <f>1-E387/MAX(E$2:E387)</f>
        <v>0.11900755458238577</v>
      </c>
      <c r="I387" s="21">
        <f t="shared" si="26"/>
        <v>1.0900000000001455</v>
      </c>
      <c r="J387" s="21">
        <f ca="1">IF(ROW()&gt;计算结果!B$18+1,ABS(E387-OFFSET(E387,-计算结果!B$18,0,1,1))/SUM(OFFSET(I387,0,0,-计算结果!B$18,1)),ABS(E387-OFFSET(E387,-ROW()+2,0,1,1))/SUM(OFFSET(I387,0,0,-ROW()+2,1)))</f>
        <v>0.67957866123003585</v>
      </c>
      <c r="K387" s="21">
        <f ca="1">(计算结果!B$19+计算结果!B$20*'000300'!J387)^计算结果!B$21</f>
        <v>2.0116207951070324</v>
      </c>
      <c r="L387" s="21">
        <f t="shared" ca="1" si="27"/>
        <v>1260.0675391581269</v>
      </c>
      <c r="M387" s="31" t="str">
        <f ca="1">IF(ROW()&gt;计算结果!B$22+1,IF(L387&gt;OFFSET(L387,-计算结果!B$22,0,1,1),"买",IF(L387&lt;OFFSET(L387,-计算结果!B$22,0,1,1),"卖",M386)),IF(L387&gt;OFFSET(L387,-ROW()+1,0,1,1),"买",IF(L387&lt;OFFSET(L387,-ROW()+1,0,1,1),"卖",M386)))</f>
        <v>卖</v>
      </c>
      <c r="N387" s="4" t="str">
        <f t="shared" ca="1" si="28"/>
        <v/>
      </c>
      <c r="O387" s="3">
        <f ca="1">IF(M386="买",E387/E386-1,0)-IF(N387=1,计算结果!B$17,0)</f>
        <v>0</v>
      </c>
      <c r="P387" s="2">
        <f t="shared" ca="1" si="29"/>
        <v>1.3398650655242752</v>
      </c>
      <c r="Q387" s="3">
        <f ca="1">1-P387/MAX(P$2:P387)</f>
        <v>5.7467502078255017E-2</v>
      </c>
    </row>
    <row r="388" spans="1:17" x14ac:dyDescent="0.15">
      <c r="A388" s="1">
        <v>38939</v>
      </c>
      <c r="B388">
        <v>1251.1600000000001</v>
      </c>
      <c r="C388">
        <v>1271.47</v>
      </c>
      <c r="D388" s="21">
        <v>1251.08</v>
      </c>
      <c r="E388" s="21">
        <v>1271.47</v>
      </c>
      <c r="F388" s="42">
        <v>100.20038656</v>
      </c>
      <c r="G388" s="3">
        <f t="shared" si="30"/>
        <v>1.6119235994565662E-2</v>
      </c>
      <c r="H388" s="3">
        <f>1-E388/MAX(E$2:E388)</f>
        <v>0.10480662944526975</v>
      </c>
      <c r="I388" s="21">
        <f t="shared" ref="I388:I451" si="31">ABS(E388-E387)</f>
        <v>20.170000000000073</v>
      </c>
      <c r="J388" s="21">
        <f ca="1">IF(ROW()&gt;计算结果!B$18+1,ABS(E388-OFFSET(E388,-计算结果!B$18,0,1,1))/SUM(OFFSET(I388,0,0,-计算结果!B$18,1)),ABS(E388-OFFSET(E388,-ROW()+2,0,1,1))/SUM(OFFSET(I388,0,0,-ROW()+2,1)))</f>
        <v>0.46453038674032993</v>
      </c>
      <c r="K388" s="21">
        <f ca="1">(计算结果!B$19+计算结果!B$20*'000300'!J388)^计算结果!B$21</f>
        <v>1.8180773480662968</v>
      </c>
      <c r="L388" s="21">
        <f t="shared" ref="L388:L451" ca="1" si="32">K388*E388+(1-K388)*L387</f>
        <v>1280.7980949269495</v>
      </c>
      <c r="M388" s="31" t="str">
        <f ca="1">IF(ROW()&gt;计算结果!B$22+1,IF(L388&gt;OFFSET(L388,-计算结果!B$22,0,1,1),"买",IF(L388&lt;OFFSET(L388,-计算结果!B$22,0,1,1),"卖",M387)),IF(L388&gt;OFFSET(L388,-ROW()+1,0,1,1),"买",IF(L388&lt;OFFSET(L388,-ROW()+1,0,1,1),"卖",M387)))</f>
        <v>卖</v>
      </c>
      <c r="N388" s="4" t="str">
        <f t="shared" ref="N388:N451" ca="1" si="33">IF(M387&lt;&gt;M388,1,"")</f>
        <v/>
      </c>
      <c r="O388" s="3">
        <f ca="1">IF(M387="买",E388/E387-1,0)-IF(N388=1,计算结果!B$17,0)</f>
        <v>0</v>
      </c>
      <c r="P388" s="2">
        <f t="shared" ref="P388:P451" ca="1" si="34">IFERROR(P387*(1+O388),P387)</f>
        <v>1.3398650655242752</v>
      </c>
      <c r="Q388" s="3">
        <f ca="1">1-P388/MAX(P$2:P388)</f>
        <v>5.7467502078255017E-2</v>
      </c>
    </row>
    <row r="389" spans="1:17" x14ac:dyDescent="0.15">
      <c r="A389" s="1">
        <v>38940</v>
      </c>
      <c r="B389">
        <v>1273.27</v>
      </c>
      <c r="C389">
        <v>1277.97</v>
      </c>
      <c r="D389" s="21">
        <v>1265.52</v>
      </c>
      <c r="E389" s="21">
        <v>1275.6500000000001</v>
      </c>
      <c r="F389" s="42">
        <v>90.33367552</v>
      </c>
      <c r="G389" s="3">
        <f t="shared" si="30"/>
        <v>3.2875333275657059E-3</v>
      </c>
      <c r="H389" s="3">
        <f>1-E389/MAX(E$2:E389)</f>
        <v>0.10186365140495512</v>
      </c>
      <c r="I389" s="21">
        <f t="shared" si="31"/>
        <v>4.1800000000000637</v>
      </c>
      <c r="J389" s="21">
        <f ca="1">IF(ROW()&gt;计算结果!B$18+1,ABS(E389-OFFSET(E389,-计算结果!B$18,0,1,1))/SUM(OFFSET(I389,0,0,-计算结果!B$18,1)),ABS(E389-OFFSET(E389,-ROW()+2,0,1,1))/SUM(OFFSET(I389,0,0,-ROW()+2,1)))</f>
        <v>0.38439948544029795</v>
      </c>
      <c r="K389" s="21">
        <f ca="1">(计算结果!B$19+计算结果!B$20*'000300'!J389)^计算结果!B$21</f>
        <v>1.7459595368962681</v>
      </c>
      <c r="L389" s="21">
        <f t="shared" ca="1" si="32"/>
        <v>1271.809729492395</v>
      </c>
      <c r="M389" s="31" t="str">
        <f ca="1">IF(ROW()&gt;计算结果!B$22+1,IF(L389&gt;OFFSET(L389,-计算结果!B$22,0,1,1),"买",IF(L389&lt;OFFSET(L389,-计算结果!B$22,0,1,1),"卖",M388)),IF(L389&gt;OFFSET(L389,-ROW()+1,0,1,1),"买",IF(L389&lt;OFFSET(L389,-ROW()+1,0,1,1),"卖",M388)))</f>
        <v>卖</v>
      </c>
      <c r="N389" s="4" t="str">
        <f t="shared" ca="1" si="33"/>
        <v/>
      </c>
      <c r="O389" s="3">
        <f ca="1">IF(M388="买",E389/E388-1,0)-IF(N389=1,计算结果!B$17,0)</f>
        <v>0</v>
      </c>
      <c r="P389" s="2">
        <f t="shared" ca="1" si="34"/>
        <v>1.3398650655242752</v>
      </c>
      <c r="Q389" s="3">
        <f ca="1">1-P389/MAX(P$2:P389)</f>
        <v>5.7467502078255017E-2</v>
      </c>
    </row>
    <row r="390" spans="1:17" x14ac:dyDescent="0.15">
      <c r="A390" s="1">
        <v>38943</v>
      </c>
      <c r="B390">
        <v>1275.1400000000001</v>
      </c>
      <c r="C390">
        <v>1279.31</v>
      </c>
      <c r="D390" s="21">
        <v>1241.95</v>
      </c>
      <c r="E390" s="21">
        <v>1245.72</v>
      </c>
      <c r="F390" s="42">
        <v>98.705305600000003</v>
      </c>
      <c r="G390" s="3">
        <f t="shared" si="30"/>
        <v>-2.3462548504683989E-2</v>
      </c>
      <c r="H390" s="3">
        <f>1-E390/MAX(E$2:E390)</f>
        <v>0.12293621904768604</v>
      </c>
      <c r="I390" s="21">
        <f t="shared" si="31"/>
        <v>29.930000000000064</v>
      </c>
      <c r="J390" s="21">
        <f ca="1">IF(ROW()&gt;计算结果!B$18+1,ABS(E390-OFFSET(E390,-计算结果!B$18,0,1,1))/SUM(OFFSET(I390,0,0,-计算结果!B$18,1)),ABS(E390-OFFSET(E390,-ROW()+2,0,1,1))/SUM(OFFSET(I390,0,0,-ROW()+2,1)))</f>
        <v>0.31587497563194311</v>
      </c>
      <c r="K390" s="21">
        <f ca="1">(计算结果!B$19+计算结果!B$20*'000300'!J390)^计算结果!B$21</f>
        <v>1.6842874780687487</v>
      </c>
      <c r="L390" s="21">
        <f t="shared" ca="1" si="32"/>
        <v>1227.8671248021531</v>
      </c>
      <c r="M390" s="31" t="str">
        <f ca="1">IF(ROW()&gt;计算结果!B$22+1,IF(L390&gt;OFFSET(L390,-计算结果!B$22,0,1,1),"买",IF(L390&lt;OFFSET(L390,-计算结果!B$22,0,1,1),"卖",M389)),IF(L390&gt;OFFSET(L390,-ROW()+1,0,1,1),"买",IF(L390&lt;OFFSET(L390,-ROW()+1,0,1,1),"卖",M389)))</f>
        <v>卖</v>
      </c>
      <c r="N390" s="4" t="str">
        <f t="shared" ca="1" si="33"/>
        <v/>
      </c>
      <c r="O390" s="3">
        <f ca="1">IF(M389="买",E390/E389-1,0)-IF(N390=1,计算结果!B$17,0)</f>
        <v>0</v>
      </c>
      <c r="P390" s="2">
        <f t="shared" ca="1" si="34"/>
        <v>1.3398650655242752</v>
      </c>
      <c r="Q390" s="3">
        <f ca="1">1-P390/MAX(P$2:P390)</f>
        <v>5.7467502078255017E-2</v>
      </c>
    </row>
    <row r="391" spans="1:17" x14ac:dyDescent="0.15">
      <c r="A391" s="1">
        <v>38944</v>
      </c>
      <c r="B391">
        <v>1243.1600000000001</v>
      </c>
      <c r="C391">
        <v>1265.8599999999999</v>
      </c>
      <c r="D391" s="21">
        <v>1239.9100000000001</v>
      </c>
      <c r="E391" s="21">
        <v>1265.8599999999999</v>
      </c>
      <c r="F391" s="42">
        <v>85.925038079999993</v>
      </c>
      <c r="G391" s="3">
        <f t="shared" si="30"/>
        <v>1.616735703047234E-2</v>
      </c>
      <c r="H391" s="3">
        <f>1-E391/MAX(E$2:E391)</f>
        <v>0.10875641576253403</v>
      </c>
      <c r="I391" s="21">
        <f t="shared" si="31"/>
        <v>20.139999999999873</v>
      </c>
      <c r="J391" s="21">
        <f ca="1">IF(ROW()&gt;计算结果!B$18+1,ABS(E391-OFFSET(E391,-计算结果!B$18,0,1,1))/SUM(OFFSET(I391,0,0,-计算结果!B$18,1)),ABS(E391-OFFSET(E391,-ROW()+2,0,1,1))/SUM(OFFSET(I391,0,0,-ROW()+2,1)))</f>
        <v>0.10014836795252226</v>
      </c>
      <c r="K391" s="21">
        <f ca="1">(计算结果!B$19+计算结果!B$20*'000300'!J391)^计算结果!B$21</f>
        <v>1.4901335311572699</v>
      </c>
      <c r="L391" s="21">
        <f t="shared" ca="1" si="32"/>
        <v>1284.4815820795379</v>
      </c>
      <c r="M391" s="31" t="str">
        <f ca="1">IF(ROW()&gt;计算结果!B$22+1,IF(L391&gt;OFFSET(L391,-计算结果!B$22,0,1,1),"买",IF(L391&lt;OFFSET(L391,-计算结果!B$22,0,1,1),"卖",M390)),IF(L391&gt;OFFSET(L391,-ROW()+1,0,1,1),"买",IF(L391&lt;OFFSET(L391,-ROW()+1,0,1,1),"卖",M390)))</f>
        <v>卖</v>
      </c>
      <c r="N391" s="4" t="str">
        <f t="shared" ca="1" si="33"/>
        <v/>
      </c>
      <c r="O391" s="3">
        <f ca="1">IF(M390="买",E391/E390-1,0)-IF(N391=1,计算结果!B$17,0)</f>
        <v>0</v>
      </c>
      <c r="P391" s="2">
        <f t="shared" ca="1" si="34"/>
        <v>1.3398650655242752</v>
      </c>
      <c r="Q391" s="3">
        <f ca="1">1-P391/MAX(P$2:P391)</f>
        <v>5.7467502078255017E-2</v>
      </c>
    </row>
    <row r="392" spans="1:17" x14ac:dyDescent="0.15">
      <c r="A392" s="1">
        <v>38945</v>
      </c>
      <c r="B392">
        <v>1266.82</v>
      </c>
      <c r="C392">
        <v>1283.57</v>
      </c>
      <c r="D392" s="21">
        <v>1262.54</v>
      </c>
      <c r="E392" s="21">
        <v>1283.57</v>
      </c>
      <c r="F392" s="42">
        <v>122.67020288000001</v>
      </c>
      <c r="G392" s="3">
        <f t="shared" si="30"/>
        <v>1.3990488679632929E-2</v>
      </c>
      <c r="H392" s="3">
        <f>1-E392/MAX(E$2:E392)</f>
        <v>9.628748248646446E-2</v>
      </c>
      <c r="I392" s="21">
        <f t="shared" si="31"/>
        <v>17.710000000000036</v>
      </c>
      <c r="J392" s="21">
        <f ca="1">IF(ROW()&gt;计算结果!B$18+1,ABS(E392-OFFSET(E392,-计算结果!B$18,0,1,1))/SUM(OFFSET(I392,0,0,-计算结果!B$18,1)),ABS(E392-OFFSET(E392,-ROW()+2,0,1,1))/SUM(OFFSET(I392,0,0,-ROW()+2,1)))</f>
        <v>4.9159420289855045E-2</v>
      </c>
      <c r="K392" s="21">
        <f ca="1">(计算结果!B$19+计算结果!B$20*'000300'!J392)^计算结果!B$21</f>
        <v>1.4442434782608695</v>
      </c>
      <c r="L392" s="21">
        <f t="shared" ca="1" si="32"/>
        <v>1283.1650356062655</v>
      </c>
      <c r="M392" s="31" t="str">
        <f ca="1">IF(ROW()&gt;计算结果!B$22+1,IF(L392&gt;OFFSET(L392,-计算结果!B$22,0,1,1),"买",IF(L392&lt;OFFSET(L392,-计算结果!B$22,0,1,1),"卖",M391)),IF(L392&gt;OFFSET(L392,-ROW()+1,0,1,1),"买",IF(L392&lt;OFFSET(L392,-ROW()+1,0,1,1),"卖",M391)))</f>
        <v>卖</v>
      </c>
      <c r="N392" s="4" t="str">
        <f t="shared" ca="1" si="33"/>
        <v/>
      </c>
      <c r="O392" s="3">
        <f ca="1">IF(M391="买",E392/E391-1,0)-IF(N392=1,计算结果!B$17,0)</f>
        <v>0</v>
      </c>
      <c r="P392" s="2">
        <f t="shared" ca="1" si="34"/>
        <v>1.3398650655242752</v>
      </c>
      <c r="Q392" s="3">
        <f ca="1">1-P392/MAX(P$2:P392)</f>
        <v>5.7467502078255017E-2</v>
      </c>
    </row>
    <row r="393" spans="1:17" x14ac:dyDescent="0.15">
      <c r="A393" s="1">
        <v>38946</v>
      </c>
      <c r="B393">
        <v>1280.28</v>
      </c>
      <c r="C393">
        <v>1280.28</v>
      </c>
      <c r="D393" s="21">
        <v>1263.93</v>
      </c>
      <c r="E393" s="21">
        <v>1271.6300000000001</v>
      </c>
      <c r="F393" s="42">
        <v>88.438661120000006</v>
      </c>
      <c r="G393" s="3">
        <f t="shared" si="30"/>
        <v>-9.3021806368175364E-3</v>
      </c>
      <c r="H393" s="3">
        <f>1-E393/MAX(E$2:E393)</f>
        <v>0.10469397956812843</v>
      </c>
      <c r="I393" s="21">
        <f t="shared" si="31"/>
        <v>11.939999999999827</v>
      </c>
      <c r="J393" s="21">
        <f ca="1">IF(ROW()&gt;计算结果!B$18+1,ABS(E393-OFFSET(E393,-计算结果!B$18,0,1,1))/SUM(OFFSET(I393,0,0,-计算结果!B$18,1)),ABS(E393-OFFSET(E393,-ROW()+2,0,1,1))/SUM(OFFSET(I393,0,0,-ROW()+2,1)))</f>
        <v>6.0743276823623459E-4</v>
      </c>
      <c r="K393" s="21">
        <f ca="1">(计算结果!B$19+计算结果!B$20*'000300'!J393)^计算结果!B$21</f>
        <v>1.4005466894914125</v>
      </c>
      <c r="L393" s="21">
        <f t="shared" ca="1" si="32"/>
        <v>1267.0096796747448</v>
      </c>
      <c r="M393" s="31" t="str">
        <f ca="1">IF(ROW()&gt;计算结果!B$22+1,IF(L393&gt;OFFSET(L393,-计算结果!B$22,0,1,1),"买",IF(L393&lt;OFFSET(L393,-计算结果!B$22,0,1,1),"卖",M392)),IF(L393&gt;OFFSET(L393,-ROW()+1,0,1,1),"买",IF(L393&lt;OFFSET(L393,-ROW()+1,0,1,1),"卖",M392)))</f>
        <v>卖</v>
      </c>
      <c r="N393" s="4" t="str">
        <f t="shared" ca="1" si="33"/>
        <v/>
      </c>
      <c r="O393" s="3">
        <f ca="1">IF(M392="买",E393/E392-1,0)-IF(N393=1,计算结果!B$17,0)</f>
        <v>0</v>
      </c>
      <c r="P393" s="2">
        <f t="shared" ca="1" si="34"/>
        <v>1.3398650655242752</v>
      </c>
      <c r="Q393" s="3">
        <f ca="1">1-P393/MAX(P$2:P393)</f>
        <v>5.7467502078255017E-2</v>
      </c>
    </row>
    <row r="394" spans="1:17" x14ac:dyDescent="0.15">
      <c r="A394" s="1">
        <v>38947</v>
      </c>
      <c r="B394">
        <v>1270.22</v>
      </c>
      <c r="C394">
        <v>1280.83</v>
      </c>
      <c r="D394" s="21">
        <v>1265.82</v>
      </c>
      <c r="E394" s="21">
        <v>1267.8699999999999</v>
      </c>
      <c r="F394" s="42">
        <v>79.513410559999997</v>
      </c>
      <c r="G394" s="3">
        <f t="shared" si="30"/>
        <v>-2.9568349283991546E-3</v>
      </c>
      <c r="H394" s="3">
        <f>1-E394/MAX(E$2:E394)</f>
        <v>0.10734125168094744</v>
      </c>
      <c r="I394" s="21">
        <f t="shared" si="31"/>
        <v>3.7600000000002183</v>
      </c>
      <c r="J394" s="21">
        <f ca="1">IF(ROW()&gt;计算结果!B$18+1,ABS(E394-OFFSET(E394,-计算结果!B$18,0,1,1))/SUM(OFFSET(I394,0,0,-计算结果!B$18,1)),ABS(E394-OFFSET(E394,-ROW()+2,0,1,1))/SUM(OFFSET(I394,0,0,-ROW()+2,1)))</f>
        <v>0.16746226293381306</v>
      </c>
      <c r="K394" s="21">
        <f ca="1">(计算结果!B$19+计算结果!B$20*'000300'!J394)^计算结果!B$21</f>
        <v>1.5507160366404316</v>
      </c>
      <c r="L394" s="21">
        <f t="shared" ca="1" si="32"/>
        <v>1268.3437921997656</v>
      </c>
      <c r="M394" s="31" t="str">
        <f ca="1">IF(ROW()&gt;计算结果!B$22+1,IF(L394&gt;OFFSET(L394,-计算结果!B$22,0,1,1),"买",IF(L394&lt;OFFSET(L394,-计算结果!B$22,0,1,1),"卖",M393)),IF(L394&gt;OFFSET(L394,-ROW()+1,0,1,1),"买",IF(L394&lt;OFFSET(L394,-ROW()+1,0,1,1),"卖",M393)))</f>
        <v>卖</v>
      </c>
      <c r="N394" s="4" t="str">
        <f t="shared" ca="1" si="33"/>
        <v/>
      </c>
      <c r="O394" s="3">
        <f ca="1">IF(M393="买",E394/E393-1,0)-IF(N394=1,计算结果!B$17,0)</f>
        <v>0</v>
      </c>
      <c r="P394" s="2">
        <f t="shared" ca="1" si="34"/>
        <v>1.3398650655242752</v>
      </c>
      <c r="Q394" s="3">
        <f ca="1">1-P394/MAX(P$2:P394)</f>
        <v>5.7467502078255017E-2</v>
      </c>
    </row>
    <row r="395" spans="1:17" x14ac:dyDescent="0.15">
      <c r="A395" s="1">
        <v>38950</v>
      </c>
      <c r="B395">
        <v>1235.43</v>
      </c>
      <c r="C395">
        <v>1270.67</v>
      </c>
      <c r="D395" s="21">
        <v>1229.17</v>
      </c>
      <c r="E395" s="21">
        <v>1270.56</v>
      </c>
      <c r="F395" s="42">
        <v>86.616309759999993</v>
      </c>
      <c r="G395" s="3">
        <f t="shared" si="30"/>
        <v>2.1216686253322514E-3</v>
      </c>
      <c r="H395" s="3">
        <f>1-E395/MAX(E$2:E395)</f>
        <v>0.10544732562151049</v>
      </c>
      <c r="I395" s="21">
        <f t="shared" si="31"/>
        <v>2.6900000000000546</v>
      </c>
      <c r="J395" s="21">
        <f ca="1">IF(ROW()&gt;计算结果!B$18+1,ABS(E395-OFFSET(E395,-计算结果!B$18,0,1,1))/SUM(OFFSET(I395,0,0,-计算结果!B$18,1)),ABS(E395-OFFSET(E395,-ROW()+2,0,1,1))/SUM(OFFSET(I395,0,0,-ROW()+2,1)))</f>
        <v>0.33209435310936281</v>
      </c>
      <c r="K395" s="21">
        <f ca="1">(计算结果!B$19+计算结果!B$20*'000300'!J395)^计算结果!B$21</f>
        <v>1.6988849177984264</v>
      </c>
      <c r="L395" s="21">
        <f t="shared" ca="1" si="32"/>
        <v>1272.1088742062907</v>
      </c>
      <c r="M395" s="31" t="str">
        <f ca="1">IF(ROW()&gt;计算结果!B$22+1,IF(L395&gt;OFFSET(L395,-计算结果!B$22,0,1,1),"买",IF(L395&lt;OFFSET(L395,-计算结果!B$22,0,1,1),"卖",M394)),IF(L395&gt;OFFSET(L395,-ROW()+1,0,1,1),"买",IF(L395&lt;OFFSET(L395,-ROW()+1,0,1,1),"卖",M394)))</f>
        <v>卖</v>
      </c>
      <c r="N395" s="4" t="str">
        <f t="shared" ca="1" si="33"/>
        <v/>
      </c>
      <c r="O395" s="3">
        <f ca="1">IF(M394="买",E395/E394-1,0)-IF(N395=1,计算结果!B$17,0)</f>
        <v>0</v>
      </c>
      <c r="P395" s="2">
        <f t="shared" ca="1" si="34"/>
        <v>1.3398650655242752</v>
      </c>
      <c r="Q395" s="3">
        <f ca="1">1-P395/MAX(P$2:P395)</f>
        <v>5.7467502078255017E-2</v>
      </c>
    </row>
    <row r="396" spans="1:17" x14ac:dyDescent="0.15">
      <c r="A396" s="1">
        <v>38951</v>
      </c>
      <c r="B396">
        <v>1270.0999999999999</v>
      </c>
      <c r="C396">
        <v>1289.02</v>
      </c>
      <c r="D396" s="21">
        <v>1269.0999999999999</v>
      </c>
      <c r="E396" s="21">
        <v>1285.27</v>
      </c>
      <c r="F396" s="42">
        <v>112.24121344</v>
      </c>
      <c r="G396" s="3">
        <f t="shared" si="30"/>
        <v>1.1577572094194633E-2</v>
      </c>
      <c r="H396" s="3">
        <f>1-E396/MAX(E$2:E396)</f>
        <v>9.5090577541838806E-2</v>
      </c>
      <c r="I396" s="21">
        <f t="shared" si="31"/>
        <v>14.710000000000036</v>
      </c>
      <c r="J396" s="21">
        <f ca="1">IF(ROW()&gt;计算结果!B$18+1,ABS(E396-OFFSET(E396,-计算结果!B$18,0,1,1))/SUM(OFFSET(I396,0,0,-计算结果!B$18,1)),ABS(E396-OFFSET(E396,-ROW()+2,0,1,1))/SUM(OFFSET(I396,0,0,-ROW()+2,1)))</f>
        <v>0.26029132362254415</v>
      </c>
      <c r="K396" s="21">
        <f ca="1">(计算结果!B$19+计算结果!B$20*'000300'!J396)^计算结果!B$21</f>
        <v>1.6342621912602897</v>
      </c>
      <c r="L396" s="21">
        <f t="shared" ca="1" si="32"/>
        <v>1293.6176044853703</v>
      </c>
      <c r="M396" s="31" t="str">
        <f ca="1">IF(ROW()&gt;计算结果!B$22+1,IF(L396&gt;OFFSET(L396,-计算结果!B$22,0,1,1),"买",IF(L396&lt;OFFSET(L396,-计算结果!B$22,0,1,1),"卖",M395)),IF(L396&gt;OFFSET(L396,-ROW()+1,0,1,1),"买",IF(L396&lt;OFFSET(L396,-ROW()+1,0,1,1),"卖",M395)))</f>
        <v>卖</v>
      </c>
      <c r="N396" s="4" t="str">
        <f t="shared" ca="1" si="33"/>
        <v/>
      </c>
      <c r="O396" s="3">
        <f ca="1">IF(M395="买",E396/E395-1,0)-IF(N396=1,计算结果!B$17,0)</f>
        <v>0</v>
      </c>
      <c r="P396" s="2">
        <f t="shared" ca="1" si="34"/>
        <v>1.3398650655242752</v>
      </c>
      <c r="Q396" s="3">
        <f ca="1">1-P396/MAX(P$2:P396)</f>
        <v>5.7467502078255017E-2</v>
      </c>
    </row>
    <row r="397" spans="1:17" x14ac:dyDescent="0.15">
      <c r="A397" s="1">
        <v>38952</v>
      </c>
      <c r="B397">
        <v>1284.82</v>
      </c>
      <c r="C397">
        <v>1294.82</v>
      </c>
      <c r="D397" s="21">
        <v>1282.8399999999999</v>
      </c>
      <c r="E397" s="21">
        <v>1285.68</v>
      </c>
      <c r="F397" s="42">
        <v>122.15590912</v>
      </c>
      <c r="G397" s="3">
        <f t="shared" si="30"/>
        <v>3.1899912080746162E-4</v>
      </c>
      <c r="H397" s="3">
        <f>1-E397/MAX(E$2:E397)</f>
        <v>9.4801912231664343E-2</v>
      </c>
      <c r="I397" s="21">
        <f t="shared" si="31"/>
        <v>0.41000000000008185</v>
      </c>
      <c r="J397" s="21">
        <f ca="1">IF(ROW()&gt;计算结果!B$18+1,ABS(E397-OFFSET(E397,-计算结果!B$18,0,1,1))/SUM(OFFSET(I397,0,0,-计算结果!B$18,1)),ABS(E397-OFFSET(E397,-ROW()+2,0,1,1))/SUM(OFFSET(I397,0,0,-ROW()+2,1)))</f>
        <v>0.27363896848137553</v>
      </c>
      <c r="K397" s="21">
        <f ca="1">(计算结果!B$19+计算结果!B$20*'000300'!J397)^计算结果!B$21</f>
        <v>1.6462750716332379</v>
      </c>
      <c r="L397" s="21">
        <f t="shared" ca="1" si="32"/>
        <v>1280.550124092621</v>
      </c>
      <c r="M397" s="31" t="str">
        <f ca="1">IF(ROW()&gt;计算结果!B$22+1,IF(L397&gt;OFFSET(L397,-计算结果!B$22,0,1,1),"买",IF(L397&lt;OFFSET(L397,-计算结果!B$22,0,1,1),"卖",M396)),IF(L397&gt;OFFSET(L397,-ROW()+1,0,1,1),"买",IF(L397&lt;OFFSET(L397,-ROW()+1,0,1,1),"卖",M396)))</f>
        <v>卖</v>
      </c>
      <c r="N397" s="4" t="str">
        <f t="shared" ca="1" si="33"/>
        <v/>
      </c>
      <c r="O397" s="3">
        <f ca="1">IF(M396="买",E397/E396-1,0)-IF(N397=1,计算结果!B$17,0)</f>
        <v>0</v>
      </c>
      <c r="P397" s="2">
        <f t="shared" ca="1" si="34"/>
        <v>1.3398650655242752</v>
      </c>
      <c r="Q397" s="3">
        <f ca="1">1-P397/MAX(P$2:P397)</f>
        <v>5.7467502078255017E-2</v>
      </c>
    </row>
    <row r="398" spans="1:17" x14ac:dyDescent="0.15">
      <c r="A398" s="1">
        <v>38953</v>
      </c>
      <c r="B398">
        <v>1284.83</v>
      </c>
      <c r="C398">
        <v>1292.4000000000001</v>
      </c>
      <c r="D398" s="21">
        <v>1274.56</v>
      </c>
      <c r="E398" s="21">
        <v>1292.4000000000001</v>
      </c>
      <c r="F398" s="42">
        <v>94.166056960000006</v>
      </c>
      <c r="G398" s="3">
        <f t="shared" si="30"/>
        <v>5.226806048161281E-3</v>
      </c>
      <c r="H398" s="3">
        <f>1-E398/MAX(E$2:E398)</f>
        <v>9.0070617391732832E-2</v>
      </c>
      <c r="I398" s="21">
        <f t="shared" si="31"/>
        <v>6.7200000000000273</v>
      </c>
      <c r="J398" s="21">
        <f ca="1">IF(ROW()&gt;计算结果!B$18+1,ABS(E398-OFFSET(E398,-计算结果!B$18,0,1,1))/SUM(OFFSET(I398,0,0,-计算结果!B$18,1)),ABS(E398-OFFSET(E398,-ROW()+2,0,1,1))/SUM(OFFSET(I398,0,0,-ROW()+2,1)))</f>
        <v>0.18655851680185409</v>
      </c>
      <c r="K398" s="21">
        <f ca="1">(计算结果!B$19+计算结果!B$20*'000300'!J398)^计算结果!B$21</f>
        <v>1.5679026651216685</v>
      </c>
      <c r="L398" s="21">
        <f t="shared" ca="1" si="32"/>
        <v>1299.1295761091617</v>
      </c>
      <c r="M398" s="31" t="str">
        <f ca="1">IF(ROW()&gt;计算结果!B$22+1,IF(L398&gt;OFFSET(L398,-计算结果!B$22,0,1,1),"买",IF(L398&lt;OFFSET(L398,-计算结果!B$22,0,1,1),"卖",M397)),IF(L398&gt;OFFSET(L398,-ROW()+1,0,1,1),"买",IF(L398&lt;OFFSET(L398,-ROW()+1,0,1,1),"卖",M397)))</f>
        <v>卖</v>
      </c>
      <c r="N398" s="4" t="str">
        <f t="shared" ca="1" si="33"/>
        <v/>
      </c>
      <c r="O398" s="3">
        <f ca="1">IF(M397="买",E398/E397-1,0)-IF(N398=1,计算结果!B$17,0)</f>
        <v>0</v>
      </c>
      <c r="P398" s="2">
        <f t="shared" ca="1" si="34"/>
        <v>1.3398650655242752</v>
      </c>
      <c r="Q398" s="3">
        <f ca="1">1-P398/MAX(P$2:P398)</f>
        <v>5.7467502078255017E-2</v>
      </c>
    </row>
    <row r="399" spans="1:17" x14ac:dyDescent="0.15">
      <c r="A399" s="1">
        <v>38954</v>
      </c>
      <c r="B399">
        <v>1293.5</v>
      </c>
      <c r="C399">
        <v>1301.75</v>
      </c>
      <c r="D399" s="21">
        <v>1292.45</v>
      </c>
      <c r="E399" s="21">
        <v>1295.44</v>
      </c>
      <c r="F399" s="42">
        <v>115.86280447999999</v>
      </c>
      <c r="G399" s="3">
        <f t="shared" si="30"/>
        <v>2.3522129371711387E-3</v>
      </c>
      <c r="H399" s="3">
        <f>1-E399/MAX(E$2:E399)</f>
        <v>8.7930269726049448E-2</v>
      </c>
      <c r="I399" s="21">
        <f t="shared" si="31"/>
        <v>3.0399999999999636</v>
      </c>
      <c r="J399" s="21">
        <f ca="1">IF(ROW()&gt;计算结果!B$18+1,ABS(E399-OFFSET(E399,-计算结果!B$18,0,1,1))/SUM(OFFSET(I399,0,0,-计算结果!B$18,1)),ABS(E399-OFFSET(E399,-ROW()+2,0,1,1))/SUM(OFFSET(I399,0,0,-ROW()+2,1)))</f>
        <v>0.17820801440792375</v>
      </c>
      <c r="K399" s="21">
        <f ca="1">(计算结果!B$19+计算结果!B$20*'000300'!J399)^计算结果!B$21</f>
        <v>1.5603872129671312</v>
      </c>
      <c r="L399" s="21">
        <f t="shared" ca="1" si="32"/>
        <v>1293.3724087271569</v>
      </c>
      <c r="M399" s="31" t="str">
        <f ca="1">IF(ROW()&gt;计算结果!B$22+1,IF(L399&gt;OFFSET(L399,-计算结果!B$22,0,1,1),"买",IF(L399&lt;OFFSET(L399,-计算结果!B$22,0,1,1),"卖",M398)),IF(L399&gt;OFFSET(L399,-ROW()+1,0,1,1),"买",IF(L399&lt;OFFSET(L399,-ROW()+1,0,1,1),"卖",M398)))</f>
        <v>卖</v>
      </c>
      <c r="N399" s="4" t="str">
        <f t="shared" ca="1" si="33"/>
        <v/>
      </c>
      <c r="O399" s="3">
        <f ca="1">IF(M398="买",E399/E398-1,0)-IF(N399=1,计算结果!B$17,0)</f>
        <v>0</v>
      </c>
      <c r="P399" s="2">
        <f t="shared" ca="1" si="34"/>
        <v>1.3398650655242752</v>
      </c>
      <c r="Q399" s="3">
        <f ca="1">1-P399/MAX(P$2:P399)</f>
        <v>5.7467502078255017E-2</v>
      </c>
    </row>
    <row r="400" spans="1:17" x14ac:dyDescent="0.15">
      <c r="A400" s="1">
        <v>38957</v>
      </c>
      <c r="B400">
        <v>1298.46</v>
      </c>
      <c r="C400">
        <v>1325.89</v>
      </c>
      <c r="D400" s="21">
        <v>1298.3599999999999</v>
      </c>
      <c r="E400" s="21">
        <v>1325.89</v>
      </c>
      <c r="F400" s="42">
        <v>166.40986111999999</v>
      </c>
      <c r="G400" s="3">
        <f t="shared" si="30"/>
        <v>2.3505527079602295E-2</v>
      </c>
      <c r="H400" s="3">
        <f>1-E400/MAX(E$2:E400)</f>
        <v>6.6491589982609511E-2</v>
      </c>
      <c r="I400" s="21">
        <f t="shared" si="31"/>
        <v>30.450000000000045</v>
      </c>
      <c r="J400" s="21">
        <f ca="1">IF(ROW()&gt;计算结果!B$18+1,ABS(E400-OFFSET(E400,-计算结果!B$18,0,1,1))/SUM(OFFSET(I400,0,0,-计算结果!B$18,1)),ABS(E400-OFFSET(E400,-ROW()+2,0,1,1))/SUM(OFFSET(I400,0,0,-ROW()+2,1)))</f>
        <v>0.7185623375459349</v>
      </c>
      <c r="K400" s="21">
        <f ca="1">(计算结果!B$19+计算结果!B$20*'000300'!J400)^计算结果!B$21</f>
        <v>2.0467061037913412</v>
      </c>
      <c r="L400" s="21">
        <f t="shared" ca="1" si="32"/>
        <v>1359.9263612658772</v>
      </c>
      <c r="M400" s="31" t="str">
        <f ca="1">IF(ROW()&gt;计算结果!B$22+1,IF(L400&gt;OFFSET(L400,-计算结果!B$22,0,1,1),"买",IF(L400&lt;OFFSET(L400,-计算结果!B$22,0,1,1),"卖",M399)),IF(L400&gt;OFFSET(L400,-ROW()+1,0,1,1),"买",IF(L400&lt;OFFSET(L400,-ROW()+1,0,1,1),"卖",M399)))</f>
        <v>买</v>
      </c>
      <c r="N400" s="4">
        <f t="shared" ca="1" si="33"/>
        <v>1</v>
      </c>
      <c r="O400" s="3">
        <f ca="1">IF(M399="买",E400/E399-1,0)-IF(N400=1,计算结果!B$17,0)</f>
        <v>0</v>
      </c>
      <c r="P400" s="2">
        <f t="shared" ca="1" si="34"/>
        <v>1.3398650655242752</v>
      </c>
      <c r="Q400" s="3">
        <f ca="1">1-P400/MAX(P$2:P400)</f>
        <v>5.7467502078255017E-2</v>
      </c>
    </row>
    <row r="401" spans="1:17" x14ac:dyDescent="0.15">
      <c r="A401" s="1">
        <v>38958</v>
      </c>
      <c r="B401">
        <v>1328.61</v>
      </c>
      <c r="C401">
        <v>1349.2</v>
      </c>
      <c r="D401" s="21">
        <v>1327</v>
      </c>
      <c r="E401" s="21">
        <v>1330.16</v>
      </c>
      <c r="F401" s="42">
        <v>205.58598144000001</v>
      </c>
      <c r="G401" s="3">
        <f t="shared" si="30"/>
        <v>3.2204783202225418E-3</v>
      </c>
      <c r="H401" s="3">
        <f>1-E401/MAX(E$2:E401)</f>
        <v>6.3485246386403071E-2</v>
      </c>
      <c r="I401" s="21">
        <f t="shared" si="31"/>
        <v>4.2699999999999818</v>
      </c>
      <c r="J401" s="21">
        <f ca="1">IF(ROW()&gt;计算结果!B$18+1,ABS(E401-OFFSET(E401,-计算结果!B$18,0,1,1))/SUM(OFFSET(I401,0,0,-计算结果!B$18,1)),ABS(E401-OFFSET(E401,-ROW()+2,0,1,1))/SUM(OFFSET(I401,0,0,-ROW()+2,1)))</f>
        <v>0.67189132706374088</v>
      </c>
      <c r="K401" s="21">
        <f ca="1">(计算结果!B$19+计算结果!B$20*'000300'!J401)^计算结果!B$21</f>
        <v>2.0047021943573666</v>
      </c>
      <c r="L401" s="21">
        <f t="shared" ca="1" si="32"/>
        <v>1300.2536715181391</v>
      </c>
      <c r="M401" s="31" t="str">
        <f ca="1">IF(ROW()&gt;计算结果!B$22+1,IF(L401&gt;OFFSET(L401,-计算结果!B$22,0,1,1),"买",IF(L401&lt;OFFSET(L401,-计算结果!B$22,0,1,1),"卖",M400)),IF(L401&gt;OFFSET(L401,-ROW()+1,0,1,1),"买",IF(L401&lt;OFFSET(L401,-ROW()+1,0,1,1),"卖",M400)))</f>
        <v>卖</v>
      </c>
      <c r="N401" s="4">
        <f t="shared" ca="1" si="33"/>
        <v>1</v>
      </c>
      <c r="O401" s="3">
        <f ca="1">IF(M400="买",E401/E400-1,0)-IF(N401=1,计算结果!B$17,0)</f>
        <v>3.2204783202225418E-3</v>
      </c>
      <c r="P401" s="2">
        <f t="shared" ca="1" si="34"/>
        <v>1.3441800719198196</v>
      </c>
      <c r="Q401" s="3">
        <f ca="1">1-P401/MAX(P$2:P401)</f>
        <v>5.443209660259285E-2</v>
      </c>
    </row>
    <row r="402" spans="1:17" x14ac:dyDescent="0.15">
      <c r="A402" s="1">
        <v>38959</v>
      </c>
      <c r="B402">
        <v>1328.37</v>
      </c>
      <c r="C402">
        <v>1336.39</v>
      </c>
      <c r="D402" s="21">
        <v>1319.82</v>
      </c>
      <c r="E402" s="21">
        <v>1334.67</v>
      </c>
      <c r="F402" s="42">
        <v>129.94582528000001</v>
      </c>
      <c r="G402" s="3">
        <f t="shared" si="30"/>
        <v>3.3905695555422888E-3</v>
      </c>
      <c r="H402" s="3">
        <f>1-E402/MAX(E$2:E402)</f>
        <v>6.0309927974484756E-2</v>
      </c>
      <c r="I402" s="21">
        <f t="shared" si="31"/>
        <v>4.5099999999999909</v>
      </c>
      <c r="J402" s="21">
        <f ca="1">IF(ROW()&gt;计算结果!B$18+1,ABS(E402-OFFSET(E402,-计算结果!B$18,0,1,1))/SUM(OFFSET(I402,0,0,-计算结果!B$18,1)),ABS(E402-OFFSET(E402,-ROW()+2,0,1,1))/SUM(OFFSET(I402,0,0,-ROW()+2,1)))</f>
        <v>0.61939393939393939</v>
      </c>
      <c r="K402" s="21">
        <f ca="1">(计算结果!B$19+计算结果!B$20*'000300'!J402)^计算结果!B$21</f>
        <v>1.9574545454545453</v>
      </c>
      <c r="L402" s="21">
        <f t="shared" ca="1" si="32"/>
        <v>1367.6220701428147</v>
      </c>
      <c r="M402" s="31" t="str">
        <f ca="1">IF(ROW()&gt;计算结果!B$22+1,IF(L402&gt;OFFSET(L402,-计算结果!B$22,0,1,1),"买",IF(L402&lt;OFFSET(L402,-计算结果!B$22,0,1,1),"卖",M401)),IF(L402&gt;OFFSET(L402,-ROW()+1,0,1,1),"买",IF(L402&lt;OFFSET(L402,-ROW()+1,0,1,1),"卖",M401)))</f>
        <v>买</v>
      </c>
      <c r="N402" s="4">
        <f t="shared" ca="1" si="33"/>
        <v>1</v>
      </c>
      <c r="O402" s="3">
        <f ca="1">IF(M401="买",E402/E401-1,0)-IF(N402=1,计算结果!B$17,0)</f>
        <v>0</v>
      </c>
      <c r="P402" s="2">
        <f t="shared" ca="1" si="34"/>
        <v>1.3441800719198196</v>
      </c>
      <c r="Q402" s="3">
        <f ca="1">1-P402/MAX(P$2:P402)</f>
        <v>5.443209660259285E-2</v>
      </c>
    </row>
    <row r="403" spans="1:17" x14ac:dyDescent="0.15">
      <c r="A403" s="1">
        <v>38960</v>
      </c>
      <c r="B403">
        <v>1335.59</v>
      </c>
      <c r="C403">
        <v>1342.79</v>
      </c>
      <c r="D403" s="21">
        <v>1331.29</v>
      </c>
      <c r="E403" s="21">
        <v>1338.69</v>
      </c>
      <c r="F403" s="42">
        <v>139.3200128</v>
      </c>
      <c r="G403" s="3">
        <f t="shared" si="30"/>
        <v>3.0119804895591962E-3</v>
      </c>
      <c r="H403" s="3">
        <f>1-E403/MAX(E$2:E403)</f>
        <v>5.7479599811311344E-2</v>
      </c>
      <c r="I403" s="21">
        <f t="shared" si="31"/>
        <v>4.0199999999999818</v>
      </c>
      <c r="J403" s="21">
        <f ca="1">IF(ROW()&gt;计算结果!B$18+1,ABS(E403-OFFSET(E403,-计算结果!B$18,0,1,1))/SUM(OFFSET(I403,0,0,-计算结果!B$18,1)),ABS(E403-OFFSET(E403,-ROW()+2,0,1,1))/SUM(OFFSET(I403,0,0,-ROW()+2,1)))</f>
        <v>0.89916867792973454</v>
      </c>
      <c r="K403" s="21">
        <f ca="1">(计算结果!B$19+计算结果!B$20*'000300'!J403)^计算结果!B$21</f>
        <v>2.2092518101367609</v>
      </c>
      <c r="L403" s="21">
        <f t="shared" ca="1" si="32"/>
        <v>1303.7038418087975</v>
      </c>
      <c r="M403" s="31" t="str">
        <f ca="1">IF(ROW()&gt;计算结果!B$22+1,IF(L403&gt;OFFSET(L403,-计算结果!B$22,0,1,1),"买",IF(L403&lt;OFFSET(L403,-计算结果!B$22,0,1,1),"卖",M402)),IF(L403&gt;OFFSET(L403,-ROW()+1,0,1,1),"买",IF(L403&lt;OFFSET(L403,-ROW()+1,0,1,1),"卖",M402)))</f>
        <v>买</v>
      </c>
      <c r="N403" s="4" t="str">
        <f t="shared" ca="1" si="33"/>
        <v/>
      </c>
      <c r="O403" s="3">
        <f ca="1">IF(M402="买",E403/E402-1,0)-IF(N403=1,计算结果!B$17,0)</f>
        <v>3.0119804895591962E-3</v>
      </c>
      <c r="P403" s="2">
        <f t="shared" ca="1" si="34"/>
        <v>1.3482287160708963</v>
      </c>
      <c r="Q403" s="3">
        <f ca="1">1-P403/MAX(P$2:P403)</f>
        <v>5.1584064526006501E-2</v>
      </c>
    </row>
    <row r="404" spans="1:17" x14ac:dyDescent="0.15">
      <c r="A404" s="1">
        <v>38961</v>
      </c>
      <c r="B404">
        <v>1339.31</v>
      </c>
      <c r="C404">
        <v>1340.13</v>
      </c>
      <c r="D404" s="21">
        <v>1314.57</v>
      </c>
      <c r="E404" s="21">
        <v>1318.1</v>
      </c>
      <c r="F404" s="42">
        <v>148.32251904</v>
      </c>
      <c r="G404" s="3">
        <f t="shared" si="30"/>
        <v>-1.5380708005587662E-2</v>
      </c>
      <c r="H404" s="3">
        <f>1-E404/MAX(E$2:E404)</f>
        <v>7.1976230875923197E-2</v>
      </c>
      <c r="I404" s="21">
        <f t="shared" si="31"/>
        <v>20.590000000000146</v>
      </c>
      <c r="J404" s="21">
        <f ca="1">IF(ROW()&gt;计算结果!B$18+1,ABS(E404-OFFSET(E404,-计算结果!B$18,0,1,1))/SUM(OFFSET(I404,0,0,-计算结果!B$18,1)),ABS(E404-OFFSET(E404,-ROW()+2,0,1,1))/SUM(OFFSET(I404,0,0,-ROW()+2,1)))</f>
        <v>0.54950224264303515</v>
      </c>
      <c r="K404" s="21">
        <f ca="1">(计算结果!B$19+计算结果!B$20*'000300'!J404)^计算结果!B$21</f>
        <v>1.8945520183787314</v>
      </c>
      <c r="L404" s="21">
        <f t="shared" ca="1" si="32"/>
        <v>1330.9781123668397</v>
      </c>
      <c r="M404" s="31" t="str">
        <f ca="1">IF(ROW()&gt;计算结果!B$22+1,IF(L404&gt;OFFSET(L404,-计算结果!B$22,0,1,1),"买",IF(L404&lt;OFFSET(L404,-计算结果!B$22,0,1,1),"卖",M403)),IF(L404&gt;OFFSET(L404,-ROW()+1,0,1,1),"买",IF(L404&lt;OFFSET(L404,-ROW()+1,0,1,1),"卖",M403)))</f>
        <v>买</v>
      </c>
      <c r="N404" s="4" t="str">
        <f t="shared" ca="1" si="33"/>
        <v/>
      </c>
      <c r="O404" s="3">
        <f ca="1">IF(M403="买",E404/E403-1,0)-IF(N404=1,计算结果!B$17,0)</f>
        <v>-1.5380708005587662E-2</v>
      </c>
      <c r="P404" s="2">
        <f t="shared" ca="1" si="34"/>
        <v>1.3274920038642615</v>
      </c>
      <c r="Q404" s="3">
        <f ca="1">1-P404/MAX(P$2:P404)</f>
        <v>6.6171373097378305E-2</v>
      </c>
    </row>
    <row r="405" spans="1:17" x14ac:dyDescent="0.15">
      <c r="A405" s="1">
        <v>38964</v>
      </c>
      <c r="B405">
        <v>1315.71</v>
      </c>
      <c r="C405">
        <v>1337.24</v>
      </c>
      <c r="D405" s="21">
        <v>1315.61</v>
      </c>
      <c r="E405" s="21">
        <v>1337.24</v>
      </c>
      <c r="F405" s="42">
        <v>124.70373376000001</v>
      </c>
      <c r="G405" s="3">
        <f t="shared" si="30"/>
        <v>1.4520901297321975E-2</v>
      </c>
      <c r="H405" s="3">
        <f>1-E405/MAX(E$2:E405)</f>
        <v>5.8500489322903748E-2</v>
      </c>
      <c r="I405" s="21">
        <f t="shared" si="31"/>
        <v>19.1400000000001</v>
      </c>
      <c r="J405" s="21">
        <f ca="1">IF(ROW()&gt;计算结果!B$18+1,ABS(E405-OFFSET(E405,-计算结果!B$18,0,1,1))/SUM(OFFSET(I405,0,0,-计算结果!B$18,1)),ABS(E405-OFFSET(E405,-ROW()+2,0,1,1))/SUM(OFFSET(I405,0,0,-ROW()+2,1)))</f>
        <v>0.6182087891711463</v>
      </c>
      <c r="K405" s="21">
        <f ca="1">(计算结果!B$19+计算结果!B$20*'000300'!J405)^计算结果!B$21</f>
        <v>1.9563879102540316</v>
      </c>
      <c r="L405" s="21">
        <f t="shared" ca="1" si="32"/>
        <v>1343.2287936277239</v>
      </c>
      <c r="M405" s="31" t="str">
        <f ca="1">IF(ROW()&gt;计算结果!B$22+1,IF(L405&gt;OFFSET(L405,-计算结果!B$22,0,1,1),"买",IF(L405&lt;OFFSET(L405,-计算结果!B$22,0,1,1),"卖",M404)),IF(L405&gt;OFFSET(L405,-ROW()+1,0,1,1),"买",IF(L405&lt;OFFSET(L405,-ROW()+1,0,1,1),"卖",M404)))</f>
        <v>买</v>
      </c>
      <c r="N405" s="4" t="str">
        <f t="shared" ca="1" si="33"/>
        <v/>
      </c>
      <c r="O405" s="3">
        <f ca="1">IF(M404="买",E405/E404-1,0)-IF(N405=1,计算结果!B$17,0)</f>
        <v>1.4520901297321975E-2</v>
      </c>
      <c r="P405" s="2">
        <f t="shared" ca="1" si="34"/>
        <v>1.3467683842253586</v>
      </c>
      <c r="Q405" s="3">
        <f ca="1">1-P405/MAX(P$2:P405)</f>
        <v>5.2611339777511645E-2</v>
      </c>
    </row>
    <row r="406" spans="1:17" x14ac:dyDescent="0.15">
      <c r="A406" s="1">
        <v>38965</v>
      </c>
      <c r="B406">
        <v>1339.59</v>
      </c>
      <c r="C406">
        <v>1345.71</v>
      </c>
      <c r="D406" s="21">
        <v>1334.72</v>
      </c>
      <c r="E406" s="21">
        <v>1340.68</v>
      </c>
      <c r="F406" s="42">
        <v>159.5966976</v>
      </c>
      <c r="G406" s="3">
        <f t="shared" si="30"/>
        <v>2.5724626843348641E-3</v>
      </c>
      <c r="H406" s="3">
        <f>1-E406/MAX(E$2:E406)</f>
        <v>5.6078516964367386E-2</v>
      </c>
      <c r="I406" s="21">
        <f t="shared" si="31"/>
        <v>3.4400000000000546</v>
      </c>
      <c r="J406" s="21">
        <f ca="1">IF(ROW()&gt;计算结果!B$18+1,ABS(E406-OFFSET(E406,-计算结果!B$18,0,1,1))/SUM(OFFSET(I406,0,0,-计算结果!B$18,1)),ABS(E406-OFFSET(E406,-ROW()+2,0,1,1))/SUM(OFFSET(I406,0,0,-ROW()+2,1)))</f>
        <v>0.57366186975877287</v>
      </c>
      <c r="K406" s="21">
        <f ca="1">(计算结果!B$19+计算结果!B$20*'000300'!J406)^计算结果!B$21</f>
        <v>1.9162956827828954</v>
      </c>
      <c r="L406" s="21">
        <f t="shared" ca="1" si="32"/>
        <v>1338.3445514026121</v>
      </c>
      <c r="M406" s="31" t="str">
        <f ca="1">IF(ROW()&gt;计算结果!B$22+1,IF(L406&gt;OFFSET(L406,-计算结果!B$22,0,1,1),"买",IF(L406&lt;OFFSET(L406,-计算结果!B$22,0,1,1),"卖",M405)),IF(L406&gt;OFFSET(L406,-ROW()+1,0,1,1),"买",IF(L406&lt;OFFSET(L406,-ROW()+1,0,1,1),"卖",M405)))</f>
        <v>买</v>
      </c>
      <c r="N406" s="4" t="str">
        <f t="shared" ca="1" si="33"/>
        <v/>
      </c>
      <c r="O406" s="3">
        <f ca="1">IF(M405="买",E406/E405-1,0)-IF(N406=1,计算结果!B$17,0)</f>
        <v>2.5724626843348641E-3</v>
      </c>
      <c r="P406" s="2">
        <f t="shared" ca="1" si="34"/>
        <v>1.3502328956382204</v>
      </c>
      <c r="Q406" s="3">
        <f ca="1">1-P406/MAX(P$2:P406)</f>
        <v>5.0174217801527199E-2</v>
      </c>
    </row>
    <row r="407" spans="1:17" x14ac:dyDescent="0.15">
      <c r="A407" s="1">
        <v>38966</v>
      </c>
      <c r="B407">
        <v>1341.4</v>
      </c>
      <c r="C407">
        <v>1346.37</v>
      </c>
      <c r="D407" s="21">
        <v>1331.85</v>
      </c>
      <c r="E407" s="21">
        <v>1346.37</v>
      </c>
      <c r="F407" s="42">
        <v>137.99604224000001</v>
      </c>
      <c r="G407" s="3">
        <f t="shared" si="30"/>
        <v>4.2441149267533618E-3</v>
      </c>
      <c r="H407" s="3">
        <f>1-E407/MAX(E$2:E407)</f>
        <v>5.2072405708532554E-2</v>
      </c>
      <c r="I407" s="21">
        <f t="shared" si="31"/>
        <v>5.6899999999998272</v>
      </c>
      <c r="J407" s="21">
        <f ca="1">IF(ROW()&gt;计算结果!B$18+1,ABS(E407-OFFSET(E407,-计算结果!B$18,0,1,1))/SUM(OFFSET(I407,0,0,-计算结果!B$18,1)),ABS(E407-OFFSET(E407,-ROW()+2,0,1,1))/SUM(OFFSET(I407,0,0,-ROW()+2,1)))</f>
        <v>0.59575930106998876</v>
      </c>
      <c r="K407" s="21">
        <f ca="1">(计算结果!B$19+计算结果!B$20*'000300'!J407)^计算结果!B$21</f>
        <v>1.9361833709629899</v>
      </c>
      <c r="L407" s="21">
        <f t="shared" ca="1" si="32"/>
        <v>1353.8832915213927</v>
      </c>
      <c r="M407" s="31" t="str">
        <f ca="1">IF(ROW()&gt;计算结果!B$22+1,IF(L407&gt;OFFSET(L407,-计算结果!B$22,0,1,1),"买",IF(L407&lt;OFFSET(L407,-计算结果!B$22,0,1,1),"卖",M406)),IF(L407&gt;OFFSET(L407,-ROW()+1,0,1,1),"买",IF(L407&lt;OFFSET(L407,-ROW()+1,0,1,1),"卖",M406)))</f>
        <v>买</v>
      </c>
      <c r="N407" s="4" t="str">
        <f t="shared" ca="1" si="33"/>
        <v/>
      </c>
      <c r="O407" s="3">
        <f ca="1">IF(M406="买",E407/E406-1,0)-IF(N407=1,计算结果!B$17,0)</f>
        <v>4.2441149267533618E-3</v>
      </c>
      <c r="P407" s="2">
        <f t="shared" ca="1" si="34"/>
        <v>1.355963439225192</v>
      </c>
      <c r="Q407" s="3">
        <f ca="1">1-P407/MAX(P$2:P407)</f>
        <v>4.614304802148339E-2</v>
      </c>
    </row>
    <row r="408" spans="1:17" x14ac:dyDescent="0.15">
      <c r="A408" s="1">
        <v>38967</v>
      </c>
      <c r="B408">
        <v>1348.17</v>
      </c>
      <c r="C408">
        <v>1348.28</v>
      </c>
      <c r="D408" s="21">
        <v>1323.98</v>
      </c>
      <c r="E408" s="21">
        <v>1328.38</v>
      </c>
      <c r="F408" s="42">
        <v>130.54999552000001</v>
      </c>
      <c r="G408" s="3">
        <f t="shared" si="30"/>
        <v>-1.3361854467939582E-2</v>
      </c>
      <c r="H408" s="3">
        <f>1-E408/MAX(E$2:E408)</f>
        <v>6.4738476269599166E-2</v>
      </c>
      <c r="I408" s="21">
        <f t="shared" si="31"/>
        <v>17.989999999999782</v>
      </c>
      <c r="J408" s="21">
        <f ca="1">IF(ROW()&gt;计算结果!B$18+1,ABS(E408-OFFSET(E408,-计算结果!B$18,0,1,1))/SUM(OFFSET(I408,0,0,-计算结果!B$18,1)),ABS(E408-OFFSET(E408,-ROW()+2,0,1,1))/SUM(OFFSET(I408,0,0,-ROW()+2,1)))</f>
        <v>0.31801308113841309</v>
      </c>
      <c r="K408" s="21">
        <f ca="1">(计算结果!B$19+计算结果!B$20*'000300'!J408)^计算结果!B$21</f>
        <v>1.6862117730245716</v>
      </c>
      <c r="L408" s="21">
        <f t="shared" ca="1" si="32"/>
        <v>1310.8793411071426</v>
      </c>
      <c r="M408" s="31" t="str">
        <f ca="1">IF(ROW()&gt;计算结果!B$22+1,IF(L408&gt;OFFSET(L408,-计算结果!B$22,0,1,1),"买",IF(L408&lt;OFFSET(L408,-计算结果!B$22,0,1,1),"卖",M407)),IF(L408&gt;OFFSET(L408,-ROW()+1,0,1,1),"买",IF(L408&lt;OFFSET(L408,-ROW()+1,0,1,1),"卖",M407)))</f>
        <v>买</v>
      </c>
      <c r="N408" s="4" t="str">
        <f t="shared" ca="1" si="33"/>
        <v/>
      </c>
      <c r="O408" s="3">
        <f ca="1">IF(M407="买",E408/E407-1,0)-IF(N408=1,计算结果!B$17,0)</f>
        <v>-1.3361854467939582E-2</v>
      </c>
      <c r="P408" s="2">
        <f t="shared" ca="1" si="34"/>
        <v>1.3378452530864182</v>
      </c>
      <c r="Q408" s="3">
        <f ca="1">1-P408/MAX(P$2:P408)</f>
        <v>5.888834579705271E-2</v>
      </c>
    </row>
    <row r="409" spans="1:17" x14ac:dyDescent="0.15">
      <c r="A409" s="1">
        <v>38968</v>
      </c>
      <c r="B409">
        <v>1327.56</v>
      </c>
      <c r="C409">
        <v>1334.73</v>
      </c>
      <c r="D409" s="21">
        <v>1326.25</v>
      </c>
      <c r="E409" s="21">
        <v>1332.15</v>
      </c>
      <c r="F409" s="42">
        <v>101.57794303999999</v>
      </c>
      <c r="G409" s="3">
        <f t="shared" si="30"/>
        <v>2.8380433309744824E-3</v>
      </c>
      <c r="H409" s="3">
        <f>1-E409/MAX(E$2:E409)</f>
        <v>6.2084163539459003E-2</v>
      </c>
      <c r="I409" s="21">
        <f t="shared" si="31"/>
        <v>3.7699999999999818</v>
      </c>
      <c r="J409" s="21">
        <f ca="1">IF(ROW()&gt;计算结果!B$18+1,ABS(E409-OFFSET(E409,-计算结果!B$18,0,1,1))/SUM(OFFSET(I409,0,0,-计算结果!B$18,1)),ABS(E409-OFFSET(E409,-ROW()+2,0,1,1))/SUM(OFFSET(I409,0,0,-ROW()+2,1)))</f>
        <v>0.32238517607798428</v>
      </c>
      <c r="K409" s="21">
        <f ca="1">(计算结果!B$19+计算结果!B$20*'000300'!J409)^计算结果!B$21</f>
        <v>1.6901466584701859</v>
      </c>
      <c r="L409" s="21">
        <f t="shared" ca="1" si="32"/>
        <v>1346.8298741583649</v>
      </c>
      <c r="M409" s="31" t="str">
        <f ca="1">IF(ROW()&gt;计算结果!B$22+1,IF(L409&gt;OFFSET(L409,-计算结果!B$22,0,1,1),"买",IF(L409&lt;OFFSET(L409,-计算结果!B$22,0,1,1),"卖",M408)),IF(L409&gt;OFFSET(L409,-ROW()+1,0,1,1),"买",IF(L409&lt;OFFSET(L409,-ROW()+1,0,1,1),"卖",M408)))</f>
        <v>买</v>
      </c>
      <c r="N409" s="4" t="str">
        <f t="shared" ca="1" si="33"/>
        <v/>
      </c>
      <c r="O409" s="3">
        <f ca="1">IF(M408="买",E409/E408-1,0)-IF(N409=1,计算结果!B$17,0)</f>
        <v>2.8380433309744824E-3</v>
      </c>
      <c r="P409" s="2">
        <f t="shared" ca="1" si="34"/>
        <v>1.341642115884816</v>
      </c>
      <c r="Q409" s="3">
        <f ca="1">1-P409/MAX(P$2:P409)</f>
        <v>5.6217430143139735E-2</v>
      </c>
    </row>
    <row r="410" spans="1:17" x14ac:dyDescent="0.15">
      <c r="A410" s="1">
        <v>38971</v>
      </c>
      <c r="B410">
        <v>1331.89</v>
      </c>
      <c r="C410">
        <v>1338.76</v>
      </c>
      <c r="D410" s="21">
        <v>1319.21</v>
      </c>
      <c r="E410" s="21">
        <v>1338.76</v>
      </c>
      <c r="F410" s="42">
        <v>128.39285760000001</v>
      </c>
      <c r="G410" s="3">
        <f t="shared" si="30"/>
        <v>4.9619036895243163E-3</v>
      </c>
      <c r="H410" s="3">
        <f>1-E410/MAX(E$2:E410)</f>
        <v>5.7430315490062167E-2</v>
      </c>
      <c r="I410" s="21">
        <f t="shared" si="31"/>
        <v>6.6099999999999</v>
      </c>
      <c r="J410" s="21">
        <f ca="1">IF(ROW()&gt;计算结果!B$18+1,ABS(E410-OFFSET(E410,-计算结果!B$18,0,1,1))/SUM(OFFSET(I410,0,0,-计算结果!B$18,1)),ABS(E410-OFFSET(E410,-ROW()+2,0,1,1))/SUM(OFFSET(I410,0,0,-ROW()+2,1)))</f>
        <v>0.14295234921692687</v>
      </c>
      <c r="K410" s="21">
        <f ca="1">(计算结果!B$19+计算结果!B$20*'000300'!J410)^计算结果!B$21</f>
        <v>1.5286571142952341</v>
      </c>
      <c r="L410" s="21">
        <f t="shared" ca="1" si="32"/>
        <v>1334.4938036147132</v>
      </c>
      <c r="M410" s="31" t="str">
        <f ca="1">IF(ROW()&gt;计算结果!B$22+1,IF(L410&gt;OFFSET(L410,-计算结果!B$22,0,1,1),"买",IF(L410&lt;OFFSET(L410,-计算结果!B$22,0,1,1),"卖",M409)),IF(L410&gt;OFFSET(L410,-ROW()+1,0,1,1),"买",IF(L410&lt;OFFSET(L410,-ROW()+1,0,1,1),"卖",M409)))</f>
        <v>买</v>
      </c>
      <c r="N410" s="4" t="str">
        <f t="shared" ca="1" si="33"/>
        <v/>
      </c>
      <c r="O410" s="3">
        <f ca="1">IF(M409="买",E410/E409-1,0)-IF(N410=1,计算结果!B$17,0)</f>
        <v>4.9619036895243163E-3</v>
      </c>
      <c r="P410" s="2">
        <f t="shared" ca="1" si="34"/>
        <v>1.348299214849646</v>
      </c>
      <c r="Q410" s="3">
        <f ca="1">1-P410/MAX(P$2:P410)</f>
        <v>5.1534471927658254E-2</v>
      </c>
    </row>
    <row r="411" spans="1:17" x14ac:dyDescent="0.15">
      <c r="A411" s="1">
        <v>38972</v>
      </c>
      <c r="B411">
        <v>1338.81</v>
      </c>
      <c r="C411">
        <v>1350.53</v>
      </c>
      <c r="D411" s="21">
        <v>1337.3</v>
      </c>
      <c r="E411" s="21">
        <v>1347.64</v>
      </c>
      <c r="F411" s="42">
        <v>157.87257855999999</v>
      </c>
      <c r="G411" s="3">
        <f t="shared" si="30"/>
        <v>6.6330036750426036E-3</v>
      </c>
      <c r="H411" s="3">
        <f>1-E411/MAX(E$2:E411)</f>
        <v>5.117824730872389E-2</v>
      </c>
      <c r="I411" s="21">
        <f t="shared" si="31"/>
        <v>8.8800000000001091</v>
      </c>
      <c r="J411" s="21">
        <f ca="1">IF(ROW()&gt;计算结果!B$18+1,ABS(E411-OFFSET(E411,-计算结果!B$18,0,1,1))/SUM(OFFSET(I411,0,0,-计算结果!B$18,1)),ABS(E411-OFFSET(E411,-ROW()+2,0,1,1))/SUM(OFFSET(I411,0,0,-ROW()+2,1)))</f>
        <v>0.18469991546914669</v>
      </c>
      <c r="K411" s="21">
        <f ca="1">(计算结果!B$19+计算结果!B$20*'000300'!J411)^计算结果!B$21</f>
        <v>1.5662299239222319</v>
      </c>
      <c r="L411" s="21">
        <f t="shared" ca="1" si="32"/>
        <v>1355.0837697791076</v>
      </c>
      <c r="M411" s="31" t="str">
        <f ca="1">IF(ROW()&gt;计算结果!B$22+1,IF(L411&gt;OFFSET(L411,-计算结果!B$22,0,1,1),"买",IF(L411&lt;OFFSET(L411,-计算结果!B$22,0,1,1),"卖",M410)),IF(L411&gt;OFFSET(L411,-ROW()+1,0,1,1),"买",IF(L411&lt;OFFSET(L411,-ROW()+1,0,1,1),"卖",M410)))</f>
        <v>买</v>
      </c>
      <c r="N411" s="4" t="str">
        <f t="shared" ca="1" si="33"/>
        <v/>
      </c>
      <c r="O411" s="3">
        <f ca="1">IF(M410="买",E411/E410-1,0)-IF(N411=1,计算结果!B$17,0)</f>
        <v>6.6330036750426036E-3</v>
      </c>
      <c r="P411" s="2">
        <f t="shared" ca="1" si="34"/>
        <v>1.3572424884968008</v>
      </c>
      <c r="Q411" s="3">
        <f ca="1">1-P411/MAX(P$2:P411)</f>
        <v>4.5243296594303151E-2</v>
      </c>
    </row>
    <row r="412" spans="1:17" x14ac:dyDescent="0.15">
      <c r="A412" s="1">
        <v>38973</v>
      </c>
      <c r="B412">
        <v>1348.85</v>
      </c>
      <c r="C412">
        <v>1356.86</v>
      </c>
      <c r="D412" s="21">
        <v>1337.46</v>
      </c>
      <c r="E412" s="21">
        <v>1338.39</v>
      </c>
      <c r="F412" s="42">
        <v>187.01750272000001</v>
      </c>
      <c r="G412" s="3">
        <f t="shared" si="30"/>
        <v>-6.8638508800570319E-3</v>
      </c>
      <c r="H412" s="3">
        <f>1-E412/MAX(E$2:E412)</f>
        <v>5.7690818330951132E-2</v>
      </c>
      <c r="I412" s="21">
        <f t="shared" si="31"/>
        <v>9.25</v>
      </c>
      <c r="J412" s="21">
        <f ca="1">IF(ROW()&gt;计算结果!B$18+1,ABS(E412-OFFSET(E412,-计算结果!B$18,0,1,1))/SUM(OFFSET(I412,0,0,-计算结果!B$18,1)),ABS(E412-OFFSET(E412,-ROW()+2,0,1,1))/SUM(OFFSET(I412,0,0,-ROW()+2,1)))</f>
        <v>3.7432078889112819E-2</v>
      </c>
      <c r="K412" s="21">
        <f ca="1">(计算结果!B$19+计算结果!B$20*'000300'!J412)^计算结果!B$21</f>
        <v>1.4336888710002014</v>
      </c>
      <c r="L412" s="21">
        <f t="shared" ca="1" si="32"/>
        <v>1331.1500978317617</v>
      </c>
      <c r="M412" s="31" t="str">
        <f ca="1">IF(ROW()&gt;计算结果!B$22+1,IF(L412&gt;OFFSET(L412,-计算结果!B$22,0,1,1),"买",IF(L412&lt;OFFSET(L412,-计算结果!B$22,0,1,1),"卖",M411)),IF(L412&gt;OFFSET(L412,-ROW()+1,0,1,1),"买",IF(L412&lt;OFFSET(L412,-ROW()+1,0,1,1),"卖",M411)))</f>
        <v>买</v>
      </c>
      <c r="N412" s="4" t="str">
        <f t="shared" ca="1" si="33"/>
        <v/>
      </c>
      <c r="O412" s="3">
        <f ca="1">IF(M411="买",E412/E411-1,0)-IF(N412=1,计算结果!B$17,0)</f>
        <v>-6.8638508800570319E-3</v>
      </c>
      <c r="P412" s="2">
        <f t="shared" ca="1" si="34"/>
        <v>1.3479265784476813</v>
      </c>
      <c r="Q412" s="3">
        <f ca="1">1-P412/MAX(P$2:P412)</f>
        <v>5.1796604233214749E-2</v>
      </c>
    </row>
    <row r="413" spans="1:17" x14ac:dyDescent="0.15">
      <c r="A413" s="1">
        <v>38974</v>
      </c>
      <c r="B413">
        <v>1338.35</v>
      </c>
      <c r="C413">
        <v>1345.59</v>
      </c>
      <c r="D413" s="21">
        <v>1323.8</v>
      </c>
      <c r="E413" s="21">
        <v>1338.28</v>
      </c>
      <c r="F413" s="42">
        <v>136.79517695999999</v>
      </c>
      <c r="G413" s="3">
        <f t="shared" si="30"/>
        <v>-8.2188300869034947E-5</v>
      </c>
      <c r="H413" s="3">
        <f>1-E413/MAX(E$2:E413)</f>
        <v>5.7768265121485807E-2</v>
      </c>
      <c r="I413" s="21">
        <f t="shared" si="31"/>
        <v>0.11000000000012733</v>
      </c>
      <c r="J413" s="21">
        <f ca="1">IF(ROW()&gt;计算结果!B$18+1,ABS(E413-OFFSET(E413,-计算结果!B$18,0,1,1))/SUM(OFFSET(I413,0,0,-计算结果!B$18,1)),ABS(E413-OFFSET(E413,-ROW()+2,0,1,1))/SUM(OFFSET(I413,0,0,-ROW()+2,1)))</f>
        <v>4.29454278831132E-3</v>
      </c>
      <c r="K413" s="21">
        <f ca="1">(计算结果!B$19+计算结果!B$20*'000300'!J413)^计算结果!B$21</f>
        <v>1.4038650885094801</v>
      </c>
      <c r="L413" s="21">
        <f t="shared" ca="1" si="32"/>
        <v>1341.1595185702395</v>
      </c>
      <c r="M413" s="31" t="str">
        <f ca="1">IF(ROW()&gt;计算结果!B$22+1,IF(L413&gt;OFFSET(L413,-计算结果!B$22,0,1,1),"买",IF(L413&lt;OFFSET(L413,-计算结果!B$22,0,1,1),"卖",M412)),IF(L413&gt;OFFSET(L413,-ROW()+1,0,1,1),"买",IF(L413&lt;OFFSET(L413,-ROW()+1,0,1,1),"卖",M412)))</f>
        <v>买</v>
      </c>
      <c r="N413" s="4" t="str">
        <f t="shared" ca="1" si="33"/>
        <v/>
      </c>
      <c r="O413" s="3">
        <f ca="1">IF(M412="买",E413/E412-1,0)-IF(N413=1,计算结果!B$17,0)</f>
        <v>-8.2188300869034947E-5</v>
      </c>
      <c r="P413" s="2">
        <f t="shared" ca="1" si="34"/>
        <v>1.3478157946525025</v>
      </c>
      <c r="Q413" s="3">
        <f ca="1">1-P413/MAX(P$2:P413)</f>
        <v>5.1874535459190962E-2</v>
      </c>
    </row>
    <row r="414" spans="1:17" x14ac:dyDescent="0.15">
      <c r="A414" s="1">
        <v>38975</v>
      </c>
      <c r="B414">
        <v>1338.41</v>
      </c>
      <c r="C414">
        <v>1362.4</v>
      </c>
      <c r="D414" s="21">
        <v>1338.14</v>
      </c>
      <c r="E414" s="21">
        <v>1362.32</v>
      </c>
      <c r="F414" s="42">
        <v>195.94629119999999</v>
      </c>
      <c r="G414" s="3">
        <f t="shared" si="30"/>
        <v>1.7963355949427662E-2</v>
      </c>
      <c r="H414" s="3">
        <f>1-E414/MAX(E$2:E414)</f>
        <v>4.0842621081016328E-2</v>
      </c>
      <c r="I414" s="21">
        <f t="shared" si="31"/>
        <v>24.039999999999964</v>
      </c>
      <c r="J414" s="21">
        <f ca="1">IF(ROW()&gt;计算结果!B$18+1,ABS(E414-OFFSET(E414,-计算结果!B$18,0,1,1))/SUM(OFFSET(I414,0,0,-计算结果!B$18,1)),ABS(E414-OFFSET(E414,-ROW()+2,0,1,1))/SUM(OFFSET(I414,0,0,-ROW()+2,1)))</f>
        <v>0.44702790133441261</v>
      </c>
      <c r="K414" s="21">
        <f ca="1">(计算结果!B$19+计算结果!B$20*'000300'!J414)^计算结果!B$21</f>
        <v>1.8023251112009713</v>
      </c>
      <c r="L414" s="21">
        <f t="shared" ca="1" si="32"/>
        <v>1379.2975856161984</v>
      </c>
      <c r="M414" s="31" t="str">
        <f ca="1">IF(ROW()&gt;计算结果!B$22+1,IF(L414&gt;OFFSET(L414,-计算结果!B$22,0,1,1),"买",IF(L414&lt;OFFSET(L414,-计算结果!B$22,0,1,1),"卖",M413)),IF(L414&gt;OFFSET(L414,-ROW()+1,0,1,1),"买",IF(L414&lt;OFFSET(L414,-ROW()+1,0,1,1),"卖",M413)))</f>
        <v>买</v>
      </c>
      <c r="N414" s="4" t="str">
        <f t="shared" ca="1" si="33"/>
        <v/>
      </c>
      <c r="O414" s="3">
        <f ca="1">IF(M413="买",E414/E413-1,0)-IF(N414=1,计算结果!B$17,0)</f>
        <v>1.7963355949427662E-2</v>
      </c>
      <c r="P414" s="2">
        <f t="shared" ca="1" si="34"/>
        <v>1.372027089526106</v>
      </c>
      <c r="Q414" s="3">
        <f ca="1">1-P414/MAX(P$2:P414)</f>
        <v>3.4843020254928025E-2</v>
      </c>
    </row>
    <row r="415" spans="1:17" x14ac:dyDescent="0.15">
      <c r="A415" s="1">
        <v>38978</v>
      </c>
      <c r="B415">
        <v>1367.65</v>
      </c>
      <c r="C415">
        <v>1375.58</v>
      </c>
      <c r="D415" s="21">
        <v>1362.14</v>
      </c>
      <c r="E415" s="21">
        <v>1375.56</v>
      </c>
      <c r="F415" s="42">
        <v>181.87622400000001</v>
      </c>
      <c r="G415" s="3">
        <f t="shared" si="30"/>
        <v>9.718715133008482E-3</v>
      </c>
      <c r="H415" s="3">
        <f>1-E415/MAX(E$2:E415)</f>
        <v>3.1520843747579796E-2</v>
      </c>
      <c r="I415" s="21">
        <f t="shared" si="31"/>
        <v>13.240000000000009</v>
      </c>
      <c r="J415" s="21">
        <f ca="1">IF(ROW()&gt;计算结果!B$18+1,ABS(E415-OFFSET(E415,-计算结果!B$18,0,1,1))/SUM(OFFSET(I415,0,0,-计算结果!B$18,1)),ABS(E415-OFFSET(E415,-ROW()+2,0,1,1))/SUM(OFFSET(I415,0,0,-ROW()+2,1)))</f>
        <v>0.41195441840464458</v>
      </c>
      <c r="K415" s="21">
        <f ca="1">(计算结果!B$19+计算结果!B$20*'000300'!J415)^计算结果!B$21</f>
        <v>1.77075897656418</v>
      </c>
      <c r="L415" s="21">
        <f t="shared" ca="1" si="32"/>
        <v>1372.6792223356376</v>
      </c>
      <c r="M415" s="31" t="str">
        <f ca="1">IF(ROW()&gt;计算结果!B$22+1,IF(L415&gt;OFFSET(L415,-计算结果!B$22,0,1,1),"买",IF(L415&lt;OFFSET(L415,-计算结果!B$22,0,1,1),"卖",M414)),IF(L415&gt;OFFSET(L415,-ROW()+1,0,1,1),"买",IF(L415&lt;OFFSET(L415,-ROW()+1,0,1,1),"卖",M414)))</f>
        <v>买</v>
      </c>
      <c r="N415" s="4" t="str">
        <f t="shared" ca="1" si="33"/>
        <v/>
      </c>
      <c r="O415" s="3">
        <f ca="1">IF(M414="买",E415/E414-1,0)-IF(N415=1,计算结果!B$17,0)</f>
        <v>9.718715133008482E-3</v>
      </c>
      <c r="P415" s="2">
        <f t="shared" ca="1" si="34"/>
        <v>1.3853614299639809</v>
      </c>
      <c r="Q415" s="3">
        <f ca="1">1-P415/MAX(P$2:P415)</f>
        <v>2.5462934510150914E-2</v>
      </c>
    </row>
    <row r="416" spans="1:17" x14ac:dyDescent="0.15">
      <c r="A416" s="1">
        <v>38979</v>
      </c>
      <c r="B416">
        <v>1377.72</v>
      </c>
      <c r="C416">
        <v>1385.62</v>
      </c>
      <c r="D416" s="21">
        <v>1371.43</v>
      </c>
      <c r="E416" s="21">
        <v>1378.31</v>
      </c>
      <c r="F416" s="42">
        <v>159.428608</v>
      </c>
      <c r="G416" s="3">
        <f t="shared" si="30"/>
        <v>1.9991857861525464E-3</v>
      </c>
      <c r="H416" s="3">
        <f>1-E416/MAX(E$2:E416)</f>
        <v>2.9584673984214938E-2</v>
      </c>
      <c r="I416" s="21">
        <f t="shared" si="31"/>
        <v>2.75</v>
      </c>
      <c r="J416" s="21">
        <f ca="1">IF(ROW()&gt;计算结果!B$18+1,ABS(E416-OFFSET(E416,-计算结果!B$18,0,1,1))/SUM(OFFSET(I416,0,0,-计算结果!B$18,1)),ABS(E416-OFFSET(E416,-ROW()+2,0,1,1))/SUM(OFFSET(I416,0,0,-ROW()+2,1)))</f>
        <v>0.40755983970540455</v>
      </c>
      <c r="K416" s="21">
        <f ca="1">(计算结果!B$19+计算结果!B$20*'000300'!J416)^计算结果!B$21</f>
        <v>1.766803855734864</v>
      </c>
      <c r="L416" s="21">
        <f t="shared" ca="1" si="32"/>
        <v>1382.6277020238188</v>
      </c>
      <c r="M416" s="31" t="str">
        <f ca="1">IF(ROW()&gt;计算结果!B$22+1,IF(L416&gt;OFFSET(L416,-计算结果!B$22,0,1,1),"买",IF(L416&lt;OFFSET(L416,-计算结果!B$22,0,1,1),"卖",M415)),IF(L416&gt;OFFSET(L416,-ROW()+1,0,1,1),"买",IF(L416&lt;OFFSET(L416,-ROW()+1,0,1,1),"卖",M415)))</f>
        <v>买</v>
      </c>
      <c r="N416" s="4" t="str">
        <f t="shared" ca="1" si="33"/>
        <v/>
      </c>
      <c r="O416" s="3">
        <f ca="1">IF(M415="买",E416/E415-1,0)-IF(N416=1,计算结果!B$17,0)</f>
        <v>1.9991857861525464E-3</v>
      </c>
      <c r="P416" s="2">
        <f t="shared" ca="1" si="34"/>
        <v>1.3881310248434489</v>
      </c>
      <c r="Q416" s="3">
        <f ca="1">1-P416/MAX(P$2:P416)</f>
        <v>2.3514653860744805E-2</v>
      </c>
    </row>
    <row r="417" spans="1:17" x14ac:dyDescent="0.15">
      <c r="A417" s="1">
        <v>38980</v>
      </c>
      <c r="B417">
        <v>1376.12</v>
      </c>
      <c r="C417">
        <v>1381.81</v>
      </c>
      <c r="D417" s="21">
        <v>1365.72</v>
      </c>
      <c r="E417" s="21">
        <v>1378.46</v>
      </c>
      <c r="F417" s="42">
        <v>140.17240064000001</v>
      </c>
      <c r="G417" s="3">
        <f t="shared" si="30"/>
        <v>1.0882892818031564E-4</v>
      </c>
      <c r="H417" s="3">
        <f>1-E417/MAX(E$2:E417)</f>
        <v>2.9479064724394988E-2</v>
      </c>
      <c r="I417" s="21">
        <f t="shared" si="31"/>
        <v>0.15000000000009095</v>
      </c>
      <c r="J417" s="21">
        <f ca="1">IF(ROW()&gt;计算结果!B$18+1,ABS(E417-OFFSET(E417,-计算结果!B$18,0,1,1))/SUM(OFFSET(I417,0,0,-计算结果!B$18,1)),ABS(E417-OFFSET(E417,-ROW()+2,0,1,1))/SUM(OFFSET(I417,0,0,-ROW()+2,1)))</f>
        <v>0.36974305795598755</v>
      </c>
      <c r="K417" s="21">
        <f ca="1">(计算结果!B$19+计算结果!B$20*'000300'!J417)^计算结果!B$21</f>
        <v>1.7327687521603887</v>
      </c>
      <c r="L417" s="21">
        <f t="shared" ca="1" si="32"/>
        <v>1375.4060381886302</v>
      </c>
      <c r="M417" s="31" t="str">
        <f ca="1">IF(ROW()&gt;计算结果!B$22+1,IF(L417&gt;OFFSET(L417,-计算结果!B$22,0,1,1),"买",IF(L417&lt;OFFSET(L417,-计算结果!B$22,0,1,1),"卖",M416)),IF(L417&gt;OFFSET(L417,-ROW()+1,0,1,1),"买",IF(L417&lt;OFFSET(L417,-ROW()+1,0,1,1),"卖",M416)))</f>
        <v>买</v>
      </c>
      <c r="N417" s="4" t="str">
        <f t="shared" ca="1" si="33"/>
        <v/>
      </c>
      <c r="O417" s="3">
        <f ca="1">IF(M416="买",E417/E416-1,0)-IF(N417=1,计算结果!B$17,0)</f>
        <v>1.0882892818031564E-4</v>
      </c>
      <c r="P417" s="2">
        <f t="shared" ca="1" si="34"/>
        <v>1.3882820936550564</v>
      </c>
      <c r="Q417" s="3">
        <f ca="1">1-P417/MAX(P$2:P417)</f>
        <v>2.3408384007140626E-2</v>
      </c>
    </row>
    <row r="418" spans="1:17" x14ac:dyDescent="0.15">
      <c r="A418" s="1">
        <v>38981</v>
      </c>
      <c r="B418">
        <v>1378.46</v>
      </c>
      <c r="C418">
        <v>1390.62</v>
      </c>
      <c r="D418" s="21">
        <v>1378.46</v>
      </c>
      <c r="E418" s="21">
        <v>1387.37</v>
      </c>
      <c r="F418" s="42">
        <v>160.26131455999999</v>
      </c>
      <c r="G418" s="3">
        <f t="shared" si="30"/>
        <v>6.4637348925611349E-3</v>
      </c>
      <c r="H418" s="3">
        <f>1-E418/MAX(E$2:E418)</f>
        <v>2.320587469109292E-2</v>
      </c>
      <c r="I418" s="21">
        <f t="shared" si="31"/>
        <v>8.9099999999998545</v>
      </c>
      <c r="J418" s="21">
        <f ca="1">IF(ROW()&gt;计算结果!B$18+1,ABS(E418-OFFSET(E418,-计算结果!B$18,0,1,1))/SUM(OFFSET(I418,0,0,-计算结果!B$18,1)),ABS(E418-OFFSET(E418,-ROW()+2,0,1,1))/SUM(OFFSET(I418,0,0,-ROW()+2,1)))</f>
        <v>0.75910436237292178</v>
      </c>
      <c r="K418" s="21">
        <f ca="1">(计算结果!B$19+计算结果!B$20*'000300'!J418)^计算结果!B$21</f>
        <v>2.0831939261356296</v>
      </c>
      <c r="L418" s="21">
        <f t="shared" ca="1" si="32"/>
        <v>1400.3292907665941</v>
      </c>
      <c r="M418" s="31" t="str">
        <f ca="1">IF(ROW()&gt;计算结果!B$22+1,IF(L418&gt;OFFSET(L418,-计算结果!B$22,0,1,1),"买",IF(L418&lt;OFFSET(L418,-计算结果!B$22,0,1,1),"卖",M417)),IF(L418&gt;OFFSET(L418,-ROW()+1,0,1,1),"买",IF(L418&lt;OFFSET(L418,-ROW()+1,0,1,1),"卖",M417)))</f>
        <v>买</v>
      </c>
      <c r="N418" s="4" t="str">
        <f t="shared" ca="1" si="33"/>
        <v/>
      </c>
      <c r="O418" s="3">
        <f ca="1">IF(M417="买",E418/E417-1,0)-IF(N418=1,计算结果!B$17,0)</f>
        <v>6.4637348925611349E-3</v>
      </c>
      <c r="P418" s="2">
        <f t="shared" ca="1" si="34"/>
        <v>1.3972555810645324</v>
      </c>
      <c r="Q418" s="3">
        <f ca="1">1-P418/MAX(P$2:P418)</f>
        <v>1.7095954703064908E-2</v>
      </c>
    </row>
    <row r="419" spans="1:17" x14ac:dyDescent="0.15">
      <c r="A419" s="1">
        <v>38982</v>
      </c>
      <c r="B419">
        <v>1389.87</v>
      </c>
      <c r="C419">
        <v>1393.53</v>
      </c>
      <c r="D419" s="21">
        <v>1373.94</v>
      </c>
      <c r="E419" s="21">
        <v>1374.85</v>
      </c>
      <c r="F419" s="42">
        <v>181.73169664</v>
      </c>
      <c r="G419" s="3">
        <f t="shared" si="30"/>
        <v>-9.0242689405133358E-3</v>
      </c>
      <c r="H419" s="3">
        <f>1-E419/MAX(E$2:E419)</f>
        <v>3.2020727577394048E-2</v>
      </c>
      <c r="I419" s="21">
        <f t="shared" si="31"/>
        <v>12.519999999999982</v>
      </c>
      <c r="J419" s="21">
        <f ca="1">IF(ROW()&gt;计算结果!B$18+1,ABS(E419-OFFSET(E419,-计算结果!B$18,0,1,1))/SUM(OFFSET(I419,0,0,-计算结果!B$18,1)),ABS(E419-OFFSET(E419,-ROW()+2,0,1,1))/SUM(OFFSET(I419,0,0,-ROW()+2,1)))</f>
        <v>0.49386999768678924</v>
      </c>
      <c r="K419" s="21">
        <f ca="1">(计算结果!B$19+计算结果!B$20*'000300'!J419)^计算结果!B$21</f>
        <v>1.8444829979181101</v>
      </c>
      <c r="L419" s="21">
        <f t="shared" ca="1" si="32"/>
        <v>1353.333172148599</v>
      </c>
      <c r="M419" s="31" t="str">
        <f ca="1">IF(ROW()&gt;计算结果!B$22+1,IF(L419&gt;OFFSET(L419,-计算结果!B$22,0,1,1),"买",IF(L419&lt;OFFSET(L419,-计算结果!B$22,0,1,1),"卖",M418)),IF(L419&gt;OFFSET(L419,-ROW()+1,0,1,1),"买",IF(L419&lt;OFFSET(L419,-ROW()+1,0,1,1),"卖",M418)))</f>
        <v>买</v>
      </c>
      <c r="N419" s="4" t="str">
        <f t="shared" ca="1" si="33"/>
        <v/>
      </c>
      <c r="O419" s="3">
        <f ca="1">IF(M418="买",E419/E418-1,0)-IF(N419=1,计算结果!B$17,0)</f>
        <v>-9.0242689405133358E-3</v>
      </c>
      <c r="P419" s="2">
        <f t="shared" ca="1" si="34"/>
        <v>1.3846463709223729</v>
      </c>
      <c r="Q419" s="3">
        <f ca="1">1-P419/MAX(P$2:P419)</f>
        <v>2.5965945150542957E-2</v>
      </c>
    </row>
    <row r="420" spans="1:17" x14ac:dyDescent="0.15">
      <c r="A420" s="1">
        <v>38985</v>
      </c>
      <c r="B420">
        <v>1372.81</v>
      </c>
      <c r="C420">
        <v>1383.77</v>
      </c>
      <c r="D420" s="21">
        <v>1361.61</v>
      </c>
      <c r="E420" s="21">
        <v>1372.4</v>
      </c>
      <c r="F420" s="42">
        <v>154.93804032</v>
      </c>
      <c r="G420" s="3">
        <f t="shared" si="30"/>
        <v>-1.7820125831907729E-3</v>
      </c>
      <c r="H420" s="3">
        <f>1-E420/MAX(E$2:E420)</f>
        <v>3.3745678821118896E-2</v>
      </c>
      <c r="I420" s="21">
        <f t="shared" si="31"/>
        <v>2.4499999999998181</v>
      </c>
      <c r="J420" s="21">
        <f ca="1">IF(ROW()&gt;计算结果!B$18+1,ABS(E420-OFFSET(E420,-计算结果!B$18,0,1,1))/SUM(OFFSET(I420,0,0,-计算结果!B$18,1)),ABS(E420-OFFSET(E420,-ROW()+2,0,1,1))/SUM(OFFSET(I420,0,0,-ROW()+2,1)))</f>
        <v>0.40874848116646562</v>
      </c>
      <c r="K420" s="21">
        <f ca="1">(计算结果!B$19+计算结果!B$20*'000300'!J420)^计算结果!B$21</f>
        <v>1.767873633049819</v>
      </c>
      <c r="L420" s="21">
        <f t="shared" ca="1" si="32"/>
        <v>1387.0409143729912</v>
      </c>
      <c r="M420" s="31" t="str">
        <f ca="1">IF(ROW()&gt;计算结果!B$22+1,IF(L420&gt;OFFSET(L420,-计算结果!B$22,0,1,1),"买",IF(L420&lt;OFFSET(L420,-计算结果!B$22,0,1,1),"卖",M419)),IF(L420&gt;OFFSET(L420,-ROW()+1,0,1,1),"买",IF(L420&lt;OFFSET(L420,-ROW()+1,0,1,1),"卖",M419)))</f>
        <v>买</v>
      </c>
      <c r="N420" s="4" t="str">
        <f t="shared" ca="1" si="33"/>
        <v/>
      </c>
      <c r="O420" s="3">
        <f ca="1">IF(M419="买",E420/E419-1,0)-IF(N420=1,计算结果!B$17,0)</f>
        <v>-1.7820125831907729E-3</v>
      </c>
      <c r="P420" s="2">
        <f t="shared" ca="1" si="34"/>
        <v>1.3821789136661198</v>
      </c>
      <c r="Q420" s="3">
        <f ca="1">1-P420/MAX(P$2:P420)</f>
        <v>2.770168609274104E-2</v>
      </c>
    </row>
    <row r="421" spans="1:17" x14ac:dyDescent="0.15">
      <c r="A421" s="1">
        <v>38986</v>
      </c>
      <c r="B421">
        <v>1370.86</v>
      </c>
      <c r="C421">
        <v>1371.58</v>
      </c>
      <c r="D421" s="21">
        <v>1351.18</v>
      </c>
      <c r="E421" s="21">
        <v>1357.65</v>
      </c>
      <c r="F421" s="42">
        <v>119.53759232</v>
      </c>
      <c r="G421" s="3">
        <f t="shared" si="30"/>
        <v>-1.0747595453220682E-2</v>
      </c>
      <c r="H421" s="3">
        <f>1-E421/MAX(E$2:E421)</f>
        <v>4.4130589370075857E-2</v>
      </c>
      <c r="I421" s="21">
        <f t="shared" si="31"/>
        <v>14.75</v>
      </c>
      <c r="J421" s="21">
        <f ca="1">IF(ROW()&gt;计算结果!B$18+1,ABS(E421-OFFSET(E421,-计算结果!B$18,0,1,1))/SUM(OFFSET(I421,0,0,-计算结果!B$18,1)),ABS(E421-OFFSET(E421,-ROW()+2,0,1,1))/SUM(OFFSET(I421,0,0,-ROW()+2,1)))</f>
        <v>0.11353067936940012</v>
      </c>
      <c r="K421" s="21">
        <f ca="1">(计算结果!B$19+计算结果!B$20*'000300'!J421)^计算结果!B$21</f>
        <v>1.5021776114324601</v>
      </c>
      <c r="L421" s="21">
        <f t="shared" ca="1" si="32"/>
        <v>1342.8905408223554</v>
      </c>
      <c r="M421" s="31" t="str">
        <f ca="1">IF(ROW()&gt;计算结果!B$22+1,IF(L421&gt;OFFSET(L421,-计算结果!B$22,0,1,1),"买",IF(L421&lt;OFFSET(L421,-计算结果!B$22,0,1,1),"卖",M420)),IF(L421&gt;OFFSET(L421,-ROW()+1,0,1,1),"买",IF(L421&lt;OFFSET(L421,-ROW()+1,0,1,1),"卖",M420)))</f>
        <v>买</v>
      </c>
      <c r="N421" s="4" t="str">
        <f t="shared" ca="1" si="33"/>
        <v/>
      </c>
      <c r="O421" s="3">
        <f ca="1">IF(M420="买",E421/E420-1,0)-IF(N421=1,计算结果!B$17,0)</f>
        <v>-1.0747595453220682E-2</v>
      </c>
      <c r="P421" s="2">
        <f t="shared" ca="1" si="34"/>
        <v>1.3673238138580643</v>
      </c>
      <c r="Q421" s="3">
        <f ca="1">1-P421/MAX(P$2:P421)</f>
        <v>3.8151555030464745E-2</v>
      </c>
    </row>
    <row r="422" spans="1:17" x14ac:dyDescent="0.15">
      <c r="A422" s="1">
        <v>38987</v>
      </c>
      <c r="B422">
        <v>1357.28</v>
      </c>
      <c r="C422">
        <v>1371.12</v>
      </c>
      <c r="D422" s="21">
        <v>1355.39</v>
      </c>
      <c r="E422" s="21">
        <v>1371.12</v>
      </c>
      <c r="F422" s="42">
        <v>108.97805312</v>
      </c>
      <c r="G422" s="3">
        <f t="shared" si="30"/>
        <v>9.9215556292120421E-3</v>
      </c>
      <c r="H422" s="3">
        <f>1-E422/MAX(E$2:E422)</f>
        <v>3.4646877838248935E-2</v>
      </c>
      <c r="I422" s="21">
        <f t="shared" si="31"/>
        <v>13.4699999999998</v>
      </c>
      <c r="J422" s="21">
        <f ca="1">IF(ROW()&gt;计算结果!B$18+1,ABS(E422-OFFSET(E422,-计算结果!B$18,0,1,1))/SUM(OFFSET(I422,0,0,-计算结果!B$18,1)),ABS(E422-OFFSET(E422,-ROW()+2,0,1,1))/SUM(OFFSET(I422,0,0,-ROW()+2,1)))</f>
        <v>0.35425911895226664</v>
      </c>
      <c r="K422" s="21">
        <f ca="1">(计算结果!B$19+计算结果!B$20*'000300'!J422)^计算结果!B$21</f>
        <v>1.71883320705704</v>
      </c>
      <c r="L422" s="21">
        <f t="shared" ca="1" si="32"/>
        <v>1391.4122726741516</v>
      </c>
      <c r="M422" s="31" t="str">
        <f ca="1">IF(ROW()&gt;计算结果!B$22+1,IF(L422&gt;OFFSET(L422,-计算结果!B$22,0,1,1),"买",IF(L422&lt;OFFSET(L422,-计算结果!B$22,0,1,1),"卖",M421)),IF(L422&gt;OFFSET(L422,-ROW()+1,0,1,1),"买",IF(L422&lt;OFFSET(L422,-ROW()+1,0,1,1),"卖",M421)))</f>
        <v>买</v>
      </c>
      <c r="N422" s="4" t="str">
        <f t="shared" ca="1" si="33"/>
        <v/>
      </c>
      <c r="O422" s="3">
        <f ca="1">IF(M421="买",E422/E421-1,0)-IF(N422=1,计算结果!B$17,0)</f>
        <v>9.9215556292120421E-3</v>
      </c>
      <c r="P422" s="2">
        <f t="shared" ca="1" si="34"/>
        <v>1.3808897931404034</v>
      </c>
      <c r="Q422" s="3">
        <f ca="1">1-P422/MAX(P$2:P422)</f>
        <v>2.8608522176828521E-2</v>
      </c>
    </row>
    <row r="423" spans="1:17" x14ac:dyDescent="0.15">
      <c r="A423" s="1">
        <v>38988</v>
      </c>
      <c r="B423">
        <v>1372.13</v>
      </c>
      <c r="C423">
        <v>1389.56</v>
      </c>
      <c r="D423" s="21">
        <v>1369.4</v>
      </c>
      <c r="E423" s="21">
        <v>1387</v>
      </c>
      <c r="F423" s="42">
        <v>140.70853632000001</v>
      </c>
      <c r="G423" s="3">
        <f t="shared" si="30"/>
        <v>1.1581772565494086E-2</v>
      </c>
      <c r="H423" s="3">
        <f>1-E423/MAX(E$2:E423)</f>
        <v>2.3466377531981997E-2</v>
      </c>
      <c r="I423" s="21">
        <f t="shared" si="31"/>
        <v>15.880000000000109</v>
      </c>
      <c r="J423" s="21">
        <f ca="1">IF(ROW()&gt;计算结果!B$18+1,ABS(E423-OFFSET(E423,-计算结果!B$18,0,1,1))/SUM(OFFSET(I423,0,0,-计算结果!B$18,1)),ABS(E423-OFFSET(E423,-ROW()+2,0,1,1))/SUM(OFFSET(I423,0,0,-ROW()+2,1)))</f>
        <v>0.45044378698225035</v>
      </c>
      <c r="K423" s="21">
        <f ca="1">(计算结果!B$19+计算结果!B$20*'000300'!J423)^计算结果!B$21</f>
        <v>1.8053994082840252</v>
      </c>
      <c r="L423" s="21">
        <f t="shared" ca="1" si="32"/>
        <v>1383.4463581990506</v>
      </c>
      <c r="M423" s="31" t="str">
        <f ca="1">IF(ROW()&gt;计算结果!B$22+1,IF(L423&gt;OFFSET(L423,-计算结果!B$22,0,1,1),"买",IF(L423&lt;OFFSET(L423,-计算结果!B$22,0,1,1),"卖",M422)),IF(L423&gt;OFFSET(L423,-ROW()+1,0,1,1),"买",IF(L423&lt;OFFSET(L423,-ROW()+1,0,1,1),"卖",M422)))</f>
        <v>买</v>
      </c>
      <c r="N423" s="4" t="str">
        <f t="shared" ca="1" si="33"/>
        <v/>
      </c>
      <c r="O423" s="3">
        <f ca="1">IF(M422="买",E423/E422-1,0)-IF(N423=1,计算结果!B$17,0)</f>
        <v>1.1581772565494086E-2</v>
      </c>
      <c r="P423" s="2">
        <f t="shared" ca="1" si="34"/>
        <v>1.3968829446625677</v>
      </c>
      <c r="Q423" s="3">
        <f ca="1">1-P423/MAX(P$2:P423)</f>
        <v>1.7358087008621403E-2</v>
      </c>
    </row>
    <row r="424" spans="1:17" x14ac:dyDescent="0.15">
      <c r="A424" s="1">
        <v>38989</v>
      </c>
      <c r="B424">
        <v>1389.07</v>
      </c>
      <c r="C424">
        <v>1405.56</v>
      </c>
      <c r="D424" s="21">
        <v>1389.04</v>
      </c>
      <c r="E424" s="21">
        <v>1403.27</v>
      </c>
      <c r="F424" s="42">
        <v>173.47639296</v>
      </c>
      <c r="G424" s="3">
        <f t="shared" si="30"/>
        <v>1.1730353280461348E-2</v>
      </c>
      <c r="H424" s="3">
        <f>1-E424/MAX(E$2:E424)</f>
        <v>1.2011293150183344E-2</v>
      </c>
      <c r="I424" s="21">
        <f t="shared" si="31"/>
        <v>16.269999999999982</v>
      </c>
      <c r="J424" s="21">
        <f ca="1">IF(ROW()&gt;计算结果!B$18+1,ABS(E424-OFFSET(E424,-计算结果!B$18,0,1,1))/SUM(OFFSET(I424,0,0,-计算结果!B$18,1)),ABS(E424-OFFSET(E424,-ROW()+2,0,1,1))/SUM(OFFSET(I424,0,0,-ROW()+2,1)))</f>
        <v>0.40790915429823876</v>
      </c>
      <c r="K424" s="21">
        <f ca="1">(计算结果!B$19+计算结果!B$20*'000300'!J424)^计算结果!B$21</f>
        <v>1.7671182388684148</v>
      </c>
      <c r="L424" s="21">
        <f t="shared" ca="1" si="32"/>
        <v>1418.4770771863027</v>
      </c>
      <c r="M424" s="31" t="str">
        <f ca="1">IF(ROW()&gt;计算结果!B$22+1,IF(L424&gt;OFFSET(L424,-计算结果!B$22,0,1,1),"买",IF(L424&lt;OFFSET(L424,-计算结果!B$22,0,1,1),"卖",M423)),IF(L424&gt;OFFSET(L424,-ROW()+1,0,1,1),"买",IF(L424&lt;OFFSET(L424,-ROW()+1,0,1,1),"卖",M423)))</f>
        <v>买</v>
      </c>
      <c r="N424" s="4" t="str">
        <f t="shared" ca="1" si="33"/>
        <v/>
      </c>
      <c r="O424" s="3">
        <f ca="1">IF(M423="买",E424/E423-1,0)-IF(N424=1,计算结果!B$17,0)</f>
        <v>1.1730353280461348E-2</v>
      </c>
      <c r="P424" s="2">
        <f t="shared" ca="1" si="34"/>
        <v>1.4132688750949107</v>
      </c>
      <c r="Q424" s="3">
        <f ca="1">1-P424/MAX(P$2:P424)</f>
        <v>5.8313502210441959E-3</v>
      </c>
    </row>
    <row r="425" spans="1:17" x14ac:dyDescent="0.15">
      <c r="A425" s="1">
        <v>38999</v>
      </c>
      <c r="B425">
        <v>1420.36</v>
      </c>
      <c r="C425">
        <v>1436.07</v>
      </c>
      <c r="D425" s="21">
        <v>1418.21</v>
      </c>
      <c r="E425" s="21">
        <v>1436.07</v>
      </c>
      <c r="F425" s="42">
        <v>237.62249728</v>
      </c>
      <c r="G425" s="3">
        <f t="shared" si="30"/>
        <v>2.3373976497751636E-2</v>
      </c>
      <c r="H425" s="3">
        <f>1-E425/MAX(E$2:E425)</f>
        <v>0</v>
      </c>
      <c r="I425" s="21">
        <f t="shared" si="31"/>
        <v>32.799999999999955</v>
      </c>
      <c r="J425" s="21">
        <f ca="1">IF(ROW()&gt;计算结果!B$18+1,ABS(E425-OFFSET(E425,-计算结果!B$18,0,1,1))/SUM(OFFSET(I425,0,0,-计算结果!B$18,1)),ABS(E425-OFFSET(E425,-ROW()+2,0,1,1))/SUM(OFFSET(I425,0,0,-ROW()+2,1)))</f>
        <v>0.50446019174656276</v>
      </c>
      <c r="K425" s="21">
        <f ca="1">(计算结果!B$19+计算结果!B$20*'000300'!J425)^计算结果!B$21</f>
        <v>1.8540141725719064</v>
      </c>
      <c r="L425" s="21">
        <f t="shared" ca="1" si="32"/>
        <v>1451.094605419861</v>
      </c>
      <c r="M425" s="31" t="str">
        <f ca="1">IF(ROW()&gt;计算结果!B$22+1,IF(L425&gt;OFFSET(L425,-计算结果!B$22,0,1,1),"买",IF(L425&lt;OFFSET(L425,-计算结果!B$22,0,1,1),"卖",M424)),IF(L425&gt;OFFSET(L425,-ROW()+1,0,1,1),"买",IF(L425&lt;OFFSET(L425,-ROW()+1,0,1,1),"卖",M424)))</f>
        <v>买</v>
      </c>
      <c r="N425" s="4" t="str">
        <f t="shared" ca="1" si="33"/>
        <v/>
      </c>
      <c r="O425" s="3">
        <f ca="1">IF(M424="买",E425/E424-1,0)-IF(N425=1,计算结果!B$17,0)</f>
        <v>2.3373976497751636E-2</v>
      </c>
      <c r="P425" s="2">
        <f t="shared" ca="1" si="34"/>
        <v>1.4463025885663832</v>
      </c>
      <c r="Q425" s="3">
        <f ca="1">1-P425/MAX(P$2:P425)</f>
        <v>0</v>
      </c>
    </row>
    <row r="426" spans="1:17" x14ac:dyDescent="0.15">
      <c r="A426" s="1">
        <v>39000</v>
      </c>
      <c r="B426">
        <v>1437.69</v>
      </c>
      <c r="C426">
        <v>1443.5</v>
      </c>
      <c r="D426" s="21">
        <v>1426.97</v>
      </c>
      <c r="E426" s="21">
        <v>1437.24</v>
      </c>
      <c r="F426" s="42">
        <v>240.24748031999999</v>
      </c>
      <c r="G426" s="3">
        <f t="shared" si="30"/>
        <v>8.1472351626321604E-4</v>
      </c>
      <c r="H426" s="3">
        <f>1-E426/MAX(E$2:E426)</f>
        <v>0</v>
      </c>
      <c r="I426" s="21">
        <f t="shared" si="31"/>
        <v>1.1700000000000728</v>
      </c>
      <c r="J426" s="21">
        <f ca="1">IF(ROW()&gt;计算结果!B$18+1,ABS(E426-OFFSET(E426,-计算结果!B$18,0,1,1))/SUM(OFFSET(I426,0,0,-计算结果!B$18,1)),ABS(E426-OFFSET(E426,-ROW()+2,0,1,1))/SUM(OFFSET(I426,0,0,-ROW()+2,1)))</f>
        <v>0.49784573794035847</v>
      </c>
      <c r="K426" s="21">
        <f ca="1">(计算结果!B$19+计算结果!B$20*'000300'!J426)^计算结果!B$21</f>
        <v>1.8480611641463225</v>
      </c>
      <c r="L426" s="21">
        <f t="shared" ca="1" si="32"/>
        <v>1425.490447198845</v>
      </c>
      <c r="M426" s="31" t="str">
        <f ca="1">IF(ROW()&gt;计算结果!B$22+1,IF(L426&gt;OFFSET(L426,-计算结果!B$22,0,1,1),"买",IF(L426&lt;OFFSET(L426,-计算结果!B$22,0,1,1),"卖",M425)),IF(L426&gt;OFFSET(L426,-ROW()+1,0,1,1),"买",IF(L426&lt;OFFSET(L426,-ROW()+1,0,1,1),"卖",M425)))</f>
        <v>买</v>
      </c>
      <c r="N426" s="4" t="str">
        <f t="shared" ca="1" si="33"/>
        <v/>
      </c>
      <c r="O426" s="3">
        <f ca="1">IF(M425="买",E426/E425-1,0)-IF(N426=1,计算结果!B$17,0)</f>
        <v>8.1472351626321604E-4</v>
      </c>
      <c r="P426" s="2">
        <f t="shared" ca="1" si="34"/>
        <v>1.4474809252969205</v>
      </c>
      <c r="Q426" s="3">
        <f ca="1">1-P426/MAX(P$2:P426)</f>
        <v>0</v>
      </c>
    </row>
    <row r="427" spans="1:17" x14ac:dyDescent="0.15">
      <c r="A427" s="1">
        <v>39001</v>
      </c>
      <c r="B427">
        <v>1436.68</v>
      </c>
      <c r="C427">
        <v>1440.21</v>
      </c>
      <c r="D427" s="21">
        <v>1421.81</v>
      </c>
      <c r="E427" s="21">
        <v>1435.91</v>
      </c>
      <c r="F427" s="42">
        <v>185.92012288000001</v>
      </c>
      <c r="G427" s="3">
        <f t="shared" si="30"/>
        <v>-9.2538476524439695E-4</v>
      </c>
      <c r="H427" s="3">
        <f>1-E427/MAX(E$2:E427)</f>
        <v>9.2538476524439695E-4</v>
      </c>
      <c r="I427" s="21">
        <f t="shared" si="31"/>
        <v>1.3299999999999272</v>
      </c>
      <c r="J427" s="21">
        <f ca="1">IF(ROW()&gt;计算结果!B$18+1,ABS(E427-OFFSET(E427,-计算结果!B$18,0,1,1))/SUM(OFFSET(I427,0,0,-计算结果!B$18,1)),ABS(E427-OFFSET(E427,-ROW()+2,0,1,1))/SUM(OFFSET(I427,0,0,-ROW()+2,1)))</f>
        <v>0.48055207026349045</v>
      </c>
      <c r="K427" s="21">
        <f ca="1">(计算结果!B$19+计算结果!B$20*'000300'!J427)^计算结果!B$21</f>
        <v>1.8324968632371412</v>
      </c>
      <c r="L427" s="21">
        <f t="shared" ca="1" si="32"/>
        <v>1444.5842450232954</v>
      </c>
      <c r="M427" s="31" t="str">
        <f ca="1">IF(ROW()&gt;计算结果!B$22+1,IF(L427&gt;OFFSET(L427,-计算结果!B$22,0,1,1),"买",IF(L427&lt;OFFSET(L427,-计算结果!B$22,0,1,1),"卖",M426)),IF(L427&gt;OFFSET(L427,-ROW()+1,0,1,1),"买",IF(L427&lt;OFFSET(L427,-ROW()+1,0,1,1),"卖",M426)))</f>
        <v>买</v>
      </c>
      <c r="N427" s="4" t="str">
        <f t="shared" ca="1" si="33"/>
        <v/>
      </c>
      <c r="O427" s="3">
        <f ca="1">IF(M426="买",E427/E426-1,0)-IF(N427=1,计算结果!B$17,0)</f>
        <v>-9.2538476524439695E-4</v>
      </c>
      <c r="P427" s="2">
        <f t="shared" ca="1" si="34"/>
        <v>1.4461414485006689</v>
      </c>
      <c r="Q427" s="3">
        <f ca="1">1-P427/MAX(P$2:P427)</f>
        <v>9.2538476524439695E-4</v>
      </c>
    </row>
    <row r="428" spans="1:17" x14ac:dyDescent="0.15">
      <c r="A428" s="1">
        <v>39002</v>
      </c>
      <c r="B428">
        <v>1436.2</v>
      </c>
      <c r="C428">
        <v>1438.8</v>
      </c>
      <c r="D428" s="21">
        <v>1423.63</v>
      </c>
      <c r="E428" s="21">
        <v>1426.5</v>
      </c>
      <c r="F428" s="42">
        <v>210.48270848000001</v>
      </c>
      <c r="G428" s="3">
        <f t="shared" si="30"/>
        <v>-6.5533355154571149E-3</v>
      </c>
      <c r="H428" s="3">
        <f>1-E428/MAX(E$2:E428)</f>
        <v>7.4726559238540435E-3</v>
      </c>
      <c r="I428" s="21">
        <f t="shared" si="31"/>
        <v>9.4100000000000819</v>
      </c>
      <c r="J428" s="21">
        <f ca="1">IF(ROW()&gt;计算结果!B$18+1,ABS(E428-OFFSET(E428,-计算结果!B$18,0,1,1))/SUM(OFFSET(I428,0,0,-计算结果!B$18,1)),ABS(E428-OFFSET(E428,-ROW()+2,0,1,1))/SUM(OFFSET(I428,0,0,-ROW()+2,1)))</f>
        <v>0.32594752186589088</v>
      </c>
      <c r="K428" s="21">
        <f ca="1">(计算结果!B$19+计算结果!B$20*'000300'!J428)^计算结果!B$21</f>
        <v>1.6933527696793016</v>
      </c>
      <c r="L428" s="21">
        <f t="shared" ca="1" si="32"/>
        <v>1413.961238625539</v>
      </c>
      <c r="M428" s="31" t="str">
        <f ca="1">IF(ROW()&gt;计算结果!B$22+1,IF(L428&gt;OFFSET(L428,-计算结果!B$22,0,1,1),"买",IF(L428&lt;OFFSET(L428,-计算结果!B$22,0,1,1),"卖",M427)),IF(L428&gt;OFFSET(L428,-ROW()+1,0,1,1),"买",IF(L428&lt;OFFSET(L428,-ROW()+1,0,1,1),"卖",M427)))</f>
        <v>买</v>
      </c>
      <c r="N428" s="4" t="str">
        <f t="shared" ca="1" si="33"/>
        <v/>
      </c>
      <c r="O428" s="3">
        <f ca="1">IF(M427="买",E428/E427-1,0)-IF(N428=1,计算结果!B$17,0)</f>
        <v>-6.5533355154571149E-3</v>
      </c>
      <c r="P428" s="2">
        <f t="shared" ca="1" si="34"/>
        <v>1.4366643983858349</v>
      </c>
      <c r="Q428" s="3">
        <f ca="1">1-P428/MAX(P$2:P428)</f>
        <v>7.4726559238539325E-3</v>
      </c>
    </row>
    <row r="429" spans="1:17" x14ac:dyDescent="0.15">
      <c r="A429" s="1">
        <v>39003</v>
      </c>
      <c r="B429">
        <v>1424.3</v>
      </c>
      <c r="C429">
        <v>1436.1</v>
      </c>
      <c r="D429" s="21">
        <v>1420.96</v>
      </c>
      <c r="E429" s="21">
        <v>1430.88</v>
      </c>
      <c r="F429" s="42">
        <v>167.70803712</v>
      </c>
      <c r="G429" s="3">
        <f t="shared" si="30"/>
        <v>3.0704521556257358E-3</v>
      </c>
      <c r="H429" s="3">
        <f>1-E429/MAX(E$2:E429)</f>
        <v>4.4251482007179321E-3</v>
      </c>
      <c r="I429" s="21">
        <f t="shared" si="31"/>
        <v>4.3800000000001091</v>
      </c>
      <c r="J429" s="21">
        <f ca="1">IF(ROW()&gt;计算结果!B$18+1,ABS(E429-OFFSET(E429,-计算结果!B$18,0,1,1))/SUM(OFFSET(I429,0,0,-计算结果!B$18,1)),ABS(E429-OFFSET(E429,-ROW()+2,0,1,1))/SUM(OFFSET(I429,0,0,-ROW()+2,1)))</f>
        <v>0.50067018139576691</v>
      </c>
      <c r="K429" s="21">
        <f ca="1">(计算结果!B$19+计算结果!B$20*'000300'!J429)^计算结果!B$21</f>
        <v>1.8506031632561901</v>
      </c>
      <c r="L429" s="21">
        <f t="shared" ca="1" si="32"/>
        <v>1445.2711519434934</v>
      </c>
      <c r="M429" s="31" t="str">
        <f ca="1">IF(ROW()&gt;计算结果!B$22+1,IF(L429&gt;OFFSET(L429,-计算结果!B$22,0,1,1),"买",IF(L429&lt;OFFSET(L429,-计算结果!B$22,0,1,1),"卖",M428)),IF(L429&gt;OFFSET(L429,-ROW()+1,0,1,1),"买",IF(L429&lt;OFFSET(L429,-ROW()+1,0,1,1),"卖",M428)))</f>
        <v>买</v>
      </c>
      <c r="N429" s="4" t="str">
        <f t="shared" ca="1" si="33"/>
        <v/>
      </c>
      <c r="O429" s="3">
        <f ca="1">IF(M428="买",E429/E428-1,0)-IF(N429=1,计算结果!B$17,0)</f>
        <v>3.0704521556257358E-3</v>
      </c>
      <c r="P429" s="2">
        <f t="shared" ca="1" si="34"/>
        <v>1.4410756076847695</v>
      </c>
      <c r="Q429" s="3">
        <f ca="1">1-P429/MAX(P$2:P429)</f>
        <v>4.4251482007178211E-3</v>
      </c>
    </row>
    <row r="430" spans="1:17" x14ac:dyDescent="0.15">
      <c r="A430" s="1">
        <v>39006</v>
      </c>
      <c r="B430">
        <v>1432.31</v>
      </c>
      <c r="C430">
        <v>1434.53</v>
      </c>
      <c r="D430" s="21">
        <v>1415.49</v>
      </c>
      <c r="E430" s="21">
        <v>1418.52</v>
      </c>
      <c r="F430" s="42">
        <v>173.41290495999999</v>
      </c>
      <c r="G430" s="3">
        <f t="shared" si="30"/>
        <v>-8.6380409258638435E-3</v>
      </c>
      <c r="H430" s="3">
        <f>1-E430/MAX(E$2:E430)</f>
        <v>1.3024964515321091E-2</v>
      </c>
      <c r="I430" s="21">
        <f t="shared" si="31"/>
        <v>12.360000000000127</v>
      </c>
      <c r="J430" s="21">
        <f ca="1">IF(ROW()&gt;计算结果!B$18+1,ABS(E430-OFFSET(E430,-计算结果!B$18,0,1,1))/SUM(OFFSET(I430,0,0,-计算结果!B$18,1)),ABS(E430-OFFSET(E430,-ROW()+2,0,1,1))/SUM(OFFSET(I430,0,0,-ROW()+2,1)))</f>
        <v>0.378591364307994</v>
      </c>
      <c r="K430" s="21">
        <f ca="1">(计算结果!B$19+计算结果!B$20*'000300'!J430)^计算结果!B$21</f>
        <v>1.7407322278771944</v>
      </c>
      <c r="L430" s="21">
        <f t="shared" ca="1" si="32"/>
        <v>1398.7045596226149</v>
      </c>
      <c r="M430" s="31" t="str">
        <f ca="1">IF(ROW()&gt;计算结果!B$22+1,IF(L430&gt;OFFSET(L430,-计算结果!B$22,0,1,1),"买",IF(L430&lt;OFFSET(L430,-计算结果!B$22,0,1,1),"卖",M429)),IF(L430&gt;OFFSET(L430,-ROW()+1,0,1,1),"买",IF(L430&lt;OFFSET(L430,-ROW()+1,0,1,1),"卖",M429)))</f>
        <v>买</v>
      </c>
      <c r="N430" s="4" t="str">
        <f t="shared" ca="1" si="33"/>
        <v/>
      </c>
      <c r="O430" s="3">
        <f ca="1">IF(M429="买",E430/E429-1,0)-IF(N430=1,计算结果!B$17,0)</f>
        <v>-8.6380409258638435E-3</v>
      </c>
      <c r="P430" s="2">
        <f t="shared" ca="1" si="34"/>
        <v>1.4286275376083244</v>
      </c>
      <c r="Q430" s="3">
        <f ca="1">1-P430/MAX(P$2:P430)</f>
        <v>1.3024964515320758E-2</v>
      </c>
    </row>
    <row r="431" spans="1:17" x14ac:dyDescent="0.15">
      <c r="A431" s="1">
        <v>39007</v>
      </c>
      <c r="B431">
        <v>1416.95</v>
      </c>
      <c r="C431">
        <v>1426.29</v>
      </c>
      <c r="D431" s="21">
        <v>1410.67</v>
      </c>
      <c r="E431" s="21">
        <v>1414.45</v>
      </c>
      <c r="F431" s="42">
        <v>151.51116288</v>
      </c>
      <c r="G431" s="3">
        <f t="shared" si="30"/>
        <v>-2.8691876039815822E-3</v>
      </c>
      <c r="H431" s="3">
        <f>1-E431/MAX(E$2:E431)</f>
        <v>1.5856781052572932E-2</v>
      </c>
      <c r="I431" s="21">
        <f t="shared" si="31"/>
        <v>4.0699999999999363</v>
      </c>
      <c r="J431" s="21">
        <f ca="1">IF(ROW()&gt;计算结果!B$18+1,ABS(E431-OFFSET(E431,-计算结果!B$18,0,1,1))/SUM(OFFSET(I431,0,0,-计算结果!B$18,1)),ABS(E431-OFFSET(E431,-ROW()+2,0,1,1))/SUM(OFFSET(I431,0,0,-ROW()+2,1)))</f>
        <v>0.51106712254813658</v>
      </c>
      <c r="K431" s="21">
        <f ca="1">(计算结果!B$19+计算结果!B$20*'000300'!J431)^计算结果!B$21</f>
        <v>1.8599604102933229</v>
      </c>
      <c r="L431" s="21">
        <f t="shared" ca="1" si="32"/>
        <v>1427.9904553671854</v>
      </c>
      <c r="M431" s="31" t="str">
        <f ca="1">IF(ROW()&gt;计算结果!B$22+1,IF(L431&gt;OFFSET(L431,-计算结果!B$22,0,1,1),"买",IF(L431&lt;OFFSET(L431,-计算结果!B$22,0,1,1),"卖",M430)),IF(L431&gt;OFFSET(L431,-ROW()+1,0,1,1),"买",IF(L431&lt;OFFSET(L431,-ROW()+1,0,1,1),"卖",M430)))</f>
        <v>买</v>
      </c>
      <c r="N431" s="4" t="str">
        <f t="shared" ca="1" si="33"/>
        <v/>
      </c>
      <c r="O431" s="3">
        <f ca="1">IF(M430="买",E431/E430-1,0)-IF(N431=1,计算结果!B$17,0)</f>
        <v>-2.8691876039815822E-3</v>
      </c>
      <c r="P431" s="2">
        <f t="shared" ca="1" si="34"/>
        <v>1.4245285371867118</v>
      </c>
      <c r="Q431" s="3">
        <f ca="1">1-P431/MAX(P$2:P431)</f>
        <v>1.5856781052572821E-2</v>
      </c>
    </row>
    <row r="432" spans="1:17" x14ac:dyDescent="0.15">
      <c r="A432" s="1">
        <v>39008</v>
      </c>
      <c r="B432">
        <v>1413.91</v>
      </c>
      <c r="C432">
        <v>1437.59</v>
      </c>
      <c r="D432" s="21">
        <v>1413.55</v>
      </c>
      <c r="E432" s="21">
        <v>1437.59</v>
      </c>
      <c r="F432" s="42">
        <v>150.15405568</v>
      </c>
      <c r="G432" s="3">
        <f t="shared" si="30"/>
        <v>1.6359715790589924E-2</v>
      </c>
      <c r="H432" s="3">
        <f>1-E432/MAX(E$2:E432)</f>
        <v>0</v>
      </c>
      <c r="I432" s="21">
        <f t="shared" si="31"/>
        <v>23.139999999999873</v>
      </c>
      <c r="J432" s="21">
        <f ca="1">IF(ROW()&gt;计算结果!B$18+1,ABS(E432-OFFSET(E432,-计算结果!B$18,0,1,1))/SUM(OFFSET(I432,0,0,-计算结果!B$18,1)),ABS(E432-OFFSET(E432,-ROW()+2,0,1,1))/SUM(OFFSET(I432,0,0,-ROW()+2,1)))</f>
        <v>0.55020279778164005</v>
      </c>
      <c r="K432" s="21">
        <f ca="1">(计算结果!B$19+计算结果!B$20*'000300'!J432)^计算结果!B$21</f>
        <v>1.895182518003476</v>
      </c>
      <c r="L432" s="21">
        <f t="shared" ca="1" si="32"/>
        <v>1446.1833445360896</v>
      </c>
      <c r="M432" s="31" t="str">
        <f ca="1">IF(ROW()&gt;计算结果!B$22+1,IF(L432&gt;OFFSET(L432,-计算结果!B$22,0,1,1),"买",IF(L432&lt;OFFSET(L432,-计算结果!B$22,0,1,1),"卖",M431)),IF(L432&gt;OFFSET(L432,-ROW()+1,0,1,1),"买",IF(L432&lt;OFFSET(L432,-ROW()+1,0,1,1),"卖",M431)))</f>
        <v>买</v>
      </c>
      <c r="N432" s="4" t="str">
        <f t="shared" ca="1" si="33"/>
        <v/>
      </c>
      <c r="O432" s="3">
        <f ca="1">IF(M431="买",E432/E431-1,0)-IF(N432=1,计算结果!B$17,0)</f>
        <v>1.6359715790589924E-2</v>
      </c>
      <c r="P432" s="2">
        <f t="shared" ca="1" si="34"/>
        <v>1.4478334191906712</v>
      </c>
      <c r="Q432" s="3">
        <f ca="1">1-P432/MAX(P$2:P432)</f>
        <v>0</v>
      </c>
    </row>
    <row r="433" spans="1:17" x14ac:dyDescent="0.15">
      <c r="A433" s="1">
        <v>39009</v>
      </c>
      <c r="B433">
        <v>1438.84</v>
      </c>
      <c r="C433">
        <v>1445.62</v>
      </c>
      <c r="D433" s="21">
        <v>1433.94</v>
      </c>
      <c r="E433" s="21">
        <v>1439.38</v>
      </c>
      <c r="F433" s="42">
        <v>144.41181184000001</v>
      </c>
      <c r="G433" s="3">
        <f t="shared" si="30"/>
        <v>1.2451394347485767E-3</v>
      </c>
      <c r="H433" s="3">
        <f>1-E433/MAX(E$2:E433)</f>
        <v>0</v>
      </c>
      <c r="I433" s="21">
        <f t="shared" si="31"/>
        <v>1.790000000000191</v>
      </c>
      <c r="J433" s="21">
        <f ca="1">IF(ROW()&gt;计算结果!B$18+1,ABS(E433-OFFSET(E433,-计算结果!B$18,0,1,1))/SUM(OFFSET(I433,0,0,-计算结果!B$18,1)),ABS(E433-OFFSET(E433,-ROW()+2,0,1,1))/SUM(OFFSET(I433,0,0,-ROW()+2,1)))</f>
        <v>0.49081709145427271</v>
      </c>
      <c r="K433" s="21">
        <f ca="1">(计算结果!B$19+计算结果!B$20*'000300'!J433)^计算结果!B$21</f>
        <v>1.8417353823088454</v>
      </c>
      <c r="L433" s="21">
        <f t="shared" ca="1" si="32"/>
        <v>1433.6533841859357</v>
      </c>
      <c r="M433" s="31" t="str">
        <f ca="1">IF(ROW()&gt;计算结果!B$22+1,IF(L433&gt;OFFSET(L433,-计算结果!B$22,0,1,1),"买",IF(L433&lt;OFFSET(L433,-计算结果!B$22,0,1,1),"卖",M432)),IF(L433&gt;OFFSET(L433,-ROW()+1,0,1,1),"买",IF(L433&lt;OFFSET(L433,-ROW()+1,0,1,1),"卖",M432)))</f>
        <v>买</v>
      </c>
      <c r="N433" s="4" t="str">
        <f t="shared" ca="1" si="33"/>
        <v/>
      </c>
      <c r="O433" s="3">
        <f ca="1">IF(M432="买",E433/E432-1,0)-IF(N433=1,计算结果!B$17,0)</f>
        <v>1.2451394347485767E-3</v>
      </c>
      <c r="P433" s="2">
        <f t="shared" ca="1" si="34"/>
        <v>1.4496361736758523</v>
      </c>
      <c r="Q433" s="3">
        <f ca="1">1-P433/MAX(P$2:P433)</f>
        <v>0</v>
      </c>
    </row>
    <row r="434" spans="1:17" x14ac:dyDescent="0.15">
      <c r="A434" s="1">
        <v>39010</v>
      </c>
      <c r="B434">
        <v>1440.67</v>
      </c>
      <c r="C434">
        <v>1447.95</v>
      </c>
      <c r="D434" s="21">
        <v>1436.65</v>
      </c>
      <c r="E434" s="21">
        <v>1440.18</v>
      </c>
      <c r="F434" s="42">
        <v>165.26648320000001</v>
      </c>
      <c r="G434" s="3">
        <f t="shared" si="30"/>
        <v>5.5579485611856327E-4</v>
      </c>
      <c r="H434" s="3">
        <f>1-E434/MAX(E$2:E434)</f>
        <v>0</v>
      </c>
      <c r="I434" s="21">
        <f t="shared" si="31"/>
        <v>0.79999999999995453</v>
      </c>
      <c r="J434" s="21">
        <f ca="1">IF(ROW()&gt;计算结果!B$18+1,ABS(E434-OFFSET(E434,-计算结果!B$18,0,1,1))/SUM(OFFSET(I434,0,0,-计算结果!B$18,1)),ABS(E434-OFFSET(E434,-ROW()+2,0,1,1))/SUM(OFFSET(I434,0,0,-ROW()+2,1)))</f>
        <v>0.40449315068493141</v>
      </c>
      <c r="K434" s="21">
        <f ca="1">(计算结果!B$19+计算结果!B$20*'000300'!J434)^计算结果!B$21</f>
        <v>1.7640438356164383</v>
      </c>
      <c r="L434" s="21">
        <f t="shared" ca="1" si="32"/>
        <v>1445.1666205801725</v>
      </c>
      <c r="M434" s="31" t="str">
        <f ca="1">IF(ROW()&gt;计算结果!B$22+1,IF(L434&gt;OFFSET(L434,-计算结果!B$22,0,1,1),"买",IF(L434&lt;OFFSET(L434,-计算结果!B$22,0,1,1),"卖",M433)),IF(L434&gt;OFFSET(L434,-ROW()+1,0,1,1),"买",IF(L434&lt;OFFSET(L434,-ROW()+1,0,1,1),"卖",M433)))</f>
        <v>买</v>
      </c>
      <c r="N434" s="4" t="str">
        <f t="shared" ca="1" si="33"/>
        <v/>
      </c>
      <c r="O434" s="3">
        <f ca="1">IF(M433="买",E434/E433-1,0)-IF(N434=1,计算结果!B$17,0)</f>
        <v>5.5579485611856327E-4</v>
      </c>
      <c r="P434" s="2">
        <f t="shared" ca="1" si="34"/>
        <v>1.4504418740044247</v>
      </c>
      <c r="Q434" s="3">
        <f ca="1">1-P434/MAX(P$2:P434)</f>
        <v>0</v>
      </c>
    </row>
    <row r="435" spans="1:17" x14ac:dyDescent="0.15">
      <c r="A435" s="1">
        <v>39013</v>
      </c>
      <c r="B435">
        <v>1439.54</v>
      </c>
      <c r="C435">
        <v>1444.92</v>
      </c>
      <c r="D435" s="21">
        <v>1403.01</v>
      </c>
      <c r="E435" s="21">
        <v>1408.71</v>
      </c>
      <c r="F435" s="42">
        <v>177.10776319999999</v>
      </c>
      <c r="G435" s="3">
        <f t="shared" si="30"/>
        <v>-2.1851435237262073E-2</v>
      </c>
      <c r="H435" s="3">
        <f>1-E435/MAX(E$2:E435)</f>
        <v>2.1851435237262073E-2</v>
      </c>
      <c r="I435" s="21">
        <f t="shared" si="31"/>
        <v>31.470000000000027</v>
      </c>
      <c r="J435" s="21">
        <f ca="1">IF(ROW()&gt;计算结果!B$18+1,ABS(E435-OFFSET(E435,-计算结果!B$18,0,1,1))/SUM(OFFSET(I435,0,0,-计算结果!B$18,1)),ABS(E435-OFFSET(E435,-ROW()+2,0,1,1))/SUM(OFFSET(I435,0,0,-ROW()+2,1)))</f>
        <v>0.30427046263344981</v>
      </c>
      <c r="K435" s="21">
        <f ca="1">(计算结果!B$19+计算结果!B$20*'000300'!J435)^计算结果!B$21</f>
        <v>1.6738434163701048</v>
      </c>
      <c r="L435" s="21">
        <f t="shared" ca="1" si="32"/>
        <v>1384.1439462389478</v>
      </c>
      <c r="M435" s="31" t="str">
        <f ca="1">IF(ROW()&gt;计算结果!B$22+1,IF(L435&gt;OFFSET(L435,-计算结果!B$22,0,1,1),"买",IF(L435&lt;OFFSET(L435,-计算结果!B$22,0,1,1),"卖",M434)),IF(L435&gt;OFFSET(L435,-ROW()+1,0,1,1),"买",IF(L435&lt;OFFSET(L435,-ROW()+1,0,1,1),"卖",M434)))</f>
        <v>买</v>
      </c>
      <c r="N435" s="4" t="str">
        <f t="shared" ca="1" si="33"/>
        <v/>
      </c>
      <c r="O435" s="3">
        <f ca="1">IF(M434="买",E435/E434-1,0)-IF(N435=1,计算结果!B$17,0)</f>
        <v>-2.1851435237262073E-2</v>
      </c>
      <c r="P435" s="2">
        <f t="shared" ca="1" si="34"/>
        <v>1.4187476373292041</v>
      </c>
      <c r="Q435" s="3">
        <f ca="1">1-P435/MAX(P$2:P435)</f>
        <v>2.1851435237262073E-2</v>
      </c>
    </row>
    <row r="436" spans="1:17" x14ac:dyDescent="0.15">
      <c r="A436" s="1">
        <v>39014</v>
      </c>
      <c r="B436">
        <v>1408.58</v>
      </c>
      <c r="C436">
        <v>1440.05</v>
      </c>
      <c r="D436" s="21">
        <v>1408.58</v>
      </c>
      <c r="E436" s="21">
        <v>1440.05</v>
      </c>
      <c r="F436" s="42">
        <v>161.51232512000001</v>
      </c>
      <c r="G436" s="3">
        <f t="shared" si="30"/>
        <v>2.224730427128363E-2</v>
      </c>
      <c r="H436" s="3">
        <f>1-E436/MAX(E$2:E436)</f>
        <v>9.0266494466084701E-5</v>
      </c>
      <c r="I436" s="21">
        <f t="shared" si="31"/>
        <v>31.339999999999918</v>
      </c>
      <c r="J436" s="21">
        <f ca="1">IF(ROW()&gt;计算结果!B$18+1,ABS(E436-OFFSET(E436,-计算结果!B$18,0,1,1))/SUM(OFFSET(I436,0,0,-计算结果!B$18,1)),ABS(E436-OFFSET(E436,-ROW()+2,0,1,1))/SUM(OFFSET(I436,0,0,-ROW()+2,1)))</f>
        <v>2.3399117328669682E-2</v>
      </c>
      <c r="K436" s="21">
        <f ca="1">(计算结果!B$19+计算结果!B$20*'000300'!J436)^计算结果!B$21</f>
        <v>1.4210592055958027</v>
      </c>
      <c r="L436" s="21">
        <f t="shared" ca="1" si="32"/>
        <v>1463.5897585846246</v>
      </c>
      <c r="M436" s="31" t="str">
        <f ca="1">IF(ROW()&gt;计算结果!B$22+1,IF(L436&gt;OFFSET(L436,-计算结果!B$22,0,1,1),"买",IF(L436&lt;OFFSET(L436,-计算结果!B$22,0,1,1),"卖",M435)),IF(L436&gt;OFFSET(L436,-ROW()+1,0,1,1),"买",IF(L436&lt;OFFSET(L436,-ROW()+1,0,1,1),"卖",M435)))</f>
        <v>买</v>
      </c>
      <c r="N436" s="4" t="str">
        <f t="shared" ca="1" si="33"/>
        <v/>
      </c>
      <c r="O436" s="3">
        <f ca="1">IF(M435="买",E436/E435-1,0)-IF(N436=1,计算结果!B$17,0)</f>
        <v>2.224730427128363E-2</v>
      </c>
      <c r="P436" s="2">
        <f t="shared" ca="1" si="34"/>
        <v>1.4503109477010316</v>
      </c>
      <c r="Q436" s="3">
        <f ca="1">1-P436/MAX(P$2:P436)</f>
        <v>9.0266494465973679E-5</v>
      </c>
    </row>
    <row r="437" spans="1:17" x14ac:dyDescent="0.15">
      <c r="A437" s="1">
        <v>39015</v>
      </c>
      <c r="B437">
        <v>1443.11</v>
      </c>
      <c r="C437">
        <v>1459.73</v>
      </c>
      <c r="D437" s="21">
        <v>1434.81</v>
      </c>
      <c r="E437" s="21">
        <v>1446.82</v>
      </c>
      <c r="F437" s="42">
        <v>211.77151488000001</v>
      </c>
      <c r="G437" s="3">
        <f t="shared" si="30"/>
        <v>4.7012256518870199E-3</v>
      </c>
      <c r="H437" s="3">
        <f>1-E437/MAX(E$2:E437)</f>
        <v>0</v>
      </c>
      <c r="I437" s="21">
        <f t="shared" si="31"/>
        <v>6.7699999999999818</v>
      </c>
      <c r="J437" s="21">
        <f ca="1">IF(ROW()&gt;计算结果!B$18+1,ABS(E437-OFFSET(E437,-计算结果!B$18,0,1,1))/SUM(OFFSET(I437,0,0,-计算结果!B$18,1)),ABS(E437-OFFSET(E437,-ROW()+2,0,1,1))/SUM(OFFSET(I437,0,0,-ROW()+2,1)))</f>
        <v>8.6911495260095895E-2</v>
      </c>
      <c r="K437" s="21">
        <f ca="1">(计算结果!B$19+计算结果!B$20*'000300'!J437)^计算结果!B$21</f>
        <v>1.4782203457340861</v>
      </c>
      <c r="L437" s="21">
        <f t="shared" ca="1" si="32"/>
        <v>1438.8003602517838</v>
      </c>
      <c r="M437" s="31" t="str">
        <f ca="1">IF(ROW()&gt;计算结果!B$22+1,IF(L437&gt;OFFSET(L437,-计算结果!B$22,0,1,1),"买",IF(L437&lt;OFFSET(L437,-计算结果!B$22,0,1,1),"卖",M436)),IF(L437&gt;OFFSET(L437,-ROW()+1,0,1,1),"买",IF(L437&lt;OFFSET(L437,-ROW()+1,0,1,1),"卖",M436)))</f>
        <v>买</v>
      </c>
      <c r="N437" s="4" t="str">
        <f t="shared" ca="1" si="33"/>
        <v/>
      </c>
      <c r="O437" s="3">
        <f ca="1">IF(M436="买",E437/E436-1,0)-IF(N437=1,计算结果!B$17,0)</f>
        <v>4.7012256518870199E-3</v>
      </c>
      <c r="P437" s="2">
        <f t="shared" ca="1" si="34"/>
        <v>1.4571291867315763</v>
      </c>
      <c r="Q437" s="3">
        <f ca="1">1-P437/MAX(P$2:P437)</f>
        <v>0</v>
      </c>
    </row>
    <row r="438" spans="1:17" x14ac:dyDescent="0.15">
      <c r="A438" s="1">
        <v>39016</v>
      </c>
      <c r="B438">
        <v>1447.09</v>
      </c>
      <c r="C438">
        <v>1457.37</v>
      </c>
      <c r="D438" s="21">
        <v>1435.28</v>
      </c>
      <c r="E438" s="21">
        <v>1456.09</v>
      </c>
      <c r="F438" s="42">
        <v>213.00293632</v>
      </c>
      <c r="G438" s="3">
        <f t="shared" si="30"/>
        <v>6.4071550020043944E-3</v>
      </c>
      <c r="H438" s="3">
        <f>1-E438/MAX(E$2:E438)</f>
        <v>0</v>
      </c>
      <c r="I438" s="21">
        <f t="shared" si="31"/>
        <v>9.2699999999999818</v>
      </c>
      <c r="J438" s="21">
        <f ca="1">IF(ROW()&gt;计算结果!B$18+1,ABS(E438-OFFSET(E438,-计算结果!B$18,0,1,1))/SUM(OFFSET(I438,0,0,-计算结果!B$18,1)),ABS(E438-OFFSET(E438,-ROW()+2,0,1,1))/SUM(OFFSET(I438,0,0,-ROW()+2,1)))</f>
        <v>0.23598373076002788</v>
      </c>
      <c r="K438" s="21">
        <f ca="1">(计算结果!B$19+计算结果!B$20*'000300'!J438)^计算结果!B$21</f>
        <v>1.612385357684025</v>
      </c>
      <c r="L438" s="21">
        <f t="shared" ca="1" si="32"/>
        <v>1466.6779222214391</v>
      </c>
      <c r="M438" s="31" t="str">
        <f ca="1">IF(ROW()&gt;计算结果!B$22+1,IF(L438&gt;OFFSET(L438,-计算结果!B$22,0,1,1),"买",IF(L438&lt;OFFSET(L438,-计算结果!B$22,0,1,1),"卖",M437)),IF(L438&gt;OFFSET(L438,-ROW()+1,0,1,1),"买",IF(L438&lt;OFFSET(L438,-ROW()+1,0,1,1),"卖",M437)))</f>
        <v>买</v>
      </c>
      <c r="N438" s="4" t="str">
        <f t="shared" ca="1" si="33"/>
        <v/>
      </c>
      <c r="O438" s="3">
        <f ca="1">IF(M437="买",E438/E437-1,0)-IF(N438=1,计算结果!B$17,0)</f>
        <v>6.4071550020043944E-3</v>
      </c>
      <c r="P438" s="2">
        <f t="shared" ca="1" si="34"/>
        <v>1.4664652392889101</v>
      </c>
      <c r="Q438" s="3">
        <f ca="1">1-P438/MAX(P$2:P438)</f>
        <v>0</v>
      </c>
    </row>
    <row r="439" spans="1:17" x14ac:dyDescent="0.15">
      <c r="A439" s="1">
        <v>39017</v>
      </c>
      <c r="B439">
        <v>1455.98</v>
      </c>
      <c r="C439">
        <v>1460.45</v>
      </c>
      <c r="D439" s="21">
        <v>1433.35</v>
      </c>
      <c r="E439" s="21">
        <v>1439.05</v>
      </c>
      <c r="F439" s="42">
        <v>214.96188928000001</v>
      </c>
      <c r="G439" s="3">
        <f t="shared" si="30"/>
        <v>-1.1702573329945287E-2</v>
      </c>
      <c r="H439" s="3">
        <f>1-E439/MAX(E$2:E439)</f>
        <v>1.1702573329945287E-2</v>
      </c>
      <c r="I439" s="21">
        <f t="shared" si="31"/>
        <v>17.039999999999964</v>
      </c>
      <c r="J439" s="21">
        <f ca="1">IF(ROW()&gt;计算结果!B$18+1,ABS(E439-OFFSET(E439,-计算结果!B$18,0,1,1))/SUM(OFFSET(I439,0,0,-计算结果!B$18,1)),ABS(E439-OFFSET(E439,-ROW()+2,0,1,1))/SUM(OFFSET(I439,0,0,-ROW()+2,1)))</f>
        <v>5.9181455994203901E-2</v>
      </c>
      <c r="K439" s="21">
        <f ca="1">(计算结果!B$19+计算结果!B$20*'000300'!J439)^计算结果!B$21</f>
        <v>1.4532633103947834</v>
      </c>
      <c r="L439" s="21">
        <f t="shared" ca="1" si="32"/>
        <v>1426.5272765145808</v>
      </c>
      <c r="M439" s="31" t="str">
        <f ca="1">IF(ROW()&gt;计算结果!B$22+1,IF(L439&gt;OFFSET(L439,-计算结果!B$22,0,1,1),"买",IF(L439&lt;OFFSET(L439,-计算结果!B$22,0,1,1),"卖",M438)),IF(L439&gt;OFFSET(L439,-ROW()+1,0,1,1),"买",IF(L439&lt;OFFSET(L439,-ROW()+1,0,1,1),"卖",M438)))</f>
        <v>买</v>
      </c>
      <c r="N439" s="4" t="str">
        <f t="shared" ca="1" si="33"/>
        <v/>
      </c>
      <c r="O439" s="3">
        <f ca="1">IF(M438="买",E439/E438-1,0)-IF(N439=1,计算结果!B$17,0)</f>
        <v>-1.1702573329945287E-2</v>
      </c>
      <c r="P439" s="2">
        <f t="shared" ca="1" si="34"/>
        <v>1.4493038222903158</v>
      </c>
      <c r="Q439" s="3">
        <f ca="1">1-P439/MAX(P$2:P439)</f>
        <v>1.1702573329945287E-2</v>
      </c>
    </row>
    <row r="440" spans="1:17" x14ac:dyDescent="0.15">
      <c r="A440" s="1">
        <v>39020</v>
      </c>
      <c r="B440">
        <v>1436.66</v>
      </c>
      <c r="C440">
        <v>1446.24</v>
      </c>
      <c r="D440" s="21">
        <v>1428.33</v>
      </c>
      <c r="E440" s="21">
        <v>1446.24</v>
      </c>
      <c r="F440" s="42">
        <v>198.74455552000001</v>
      </c>
      <c r="G440" s="3">
        <f t="shared" si="30"/>
        <v>4.9963517598416995E-3</v>
      </c>
      <c r="H440" s="3">
        <f>1-E440/MAX(E$2:E440)</f>
        <v>6.7646917429553532E-3</v>
      </c>
      <c r="I440" s="21">
        <f t="shared" si="31"/>
        <v>7.1900000000000546</v>
      </c>
      <c r="J440" s="21">
        <f ca="1">IF(ROW()&gt;计算结果!B$18+1,ABS(E440-OFFSET(E440,-计算结果!B$18,0,1,1))/SUM(OFFSET(I440,0,0,-计算结果!B$18,1)),ABS(E440-OFFSET(E440,-ROW()+2,0,1,1))/SUM(OFFSET(I440,0,0,-ROW()+2,1)))</f>
        <v>0.20860927152317921</v>
      </c>
      <c r="K440" s="21">
        <f ca="1">(计算结果!B$19+计算结果!B$20*'000300'!J440)^计算结果!B$21</f>
        <v>1.5877483443708611</v>
      </c>
      <c r="L440" s="21">
        <f t="shared" ca="1" si="32"/>
        <v>1457.826120591596</v>
      </c>
      <c r="M440" s="31" t="str">
        <f ca="1">IF(ROW()&gt;计算结果!B$22+1,IF(L440&gt;OFFSET(L440,-计算结果!B$22,0,1,1),"买",IF(L440&lt;OFFSET(L440,-计算结果!B$22,0,1,1),"卖",M439)),IF(L440&gt;OFFSET(L440,-ROW()+1,0,1,1),"买",IF(L440&lt;OFFSET(L440,-ROW()+1,0,1,1),"卖",M439)))</f>
        <v>买</v>
      </c>
      <c r="N440" s="4" t="str">
        <f t="shared" ca="1" si="33"/>
        <v/>
      </c>
      <c r="O440" s="3">
        <f ca="1">IF(M439="买",E440/E439-1,0)-IF(N440=1,计算结果!B$17,0)</f>
        <v>4.9963517598416995E-3</v>
      </c>
      <c r="P440" s="2">
        <f t="shared" ca="1" si="34"/>
        <v>1.4565450539933613</v>
      </c>
      <c r="Q440" s="3">
        <f ca="1">1-P440/MAX(P$2:P440)</f>
        <v>6.7646917429554643E-3</v>
      </c>
    </row>
    <row r="441" spans="1:17" x14ac:dyDescent="0.15">
      <c r="A441" s="1">
        <v>39021</v>
      </c>
      <c r="B441">
        <v>1447.06</v>
      </c>
      <c r="C441">
        <v>1464.48</v>
      </c>
      <c r="D441" s="21">
        <v>1447.06</v>
      </c>
      <c r="E441" s="21">
        <v>1464.47</v>
      </c>
      <c r="F441" s="42">
        <v>214.63617536000001</v>
      </c>
      <c r="G441" s="3">
        <f t="shared" si="30"/>
        <v>1.2605100121694912E-2</v>
      </c>
      <c r="H441" s="3">
        <f>1-E441/MAX(E$2:E441)</f>
        <v>0</v>
      </c>
      <c r="I441" s="21">
        <f t="shared" si="31"/>
        <v>18.230000000000018</v>
      </c>
      <c r="J441" s="21">
        <f ca="1">IF(ROW()&gt;计算结果!B$18+1,ABS(E441-OFFSET(E441,-计算结果!B$18,0,1,1))/SUM(OFFSET(I441,0,0,-计算结果!B$18,1)),ABS(E441-OFFSET(E441,-ROW()+2,0,1,1))/SUM(OFFSET(I441,0,0,-ROW()+2,1)))</f>
        <v>0.3401795429815016</v>
      </c>
      <c r="K441" s="21">
        <f ca="1">(计算结果!B$19+计算结果!B$20*'000300'!J441)^计算结果!B$21</f>
        <v>1.7061615886833514</v>
      </c>
      <c r="L441" s="21">
        <f t="shared" ca="1" si="32"/>
        <v>1469.161652438059</v>
      </c>
      <c r="M441" s="31" t="str">
        <f ca="1">IF(ROW()&gt;计算结果!B$22+1,IF(L441&gt;OFFSET(L441,-计算结果!B$22,0,1,1),"买",IF(L441&lt;OFFSET(L441,-计算结果!B$22,0,1,1),"卖",M440)),IF(L441&gt;OFFSET(L441,-ROW()+1,0,1,1),"买",IF(L441&lt;OFFSET(L441,-ROW()+1,0,1,1),"卖",M440)))</f>
        <v>买</v>
      </c>
      <c r="N441" s="4" t="str">
        <f t="shared" ca="1" si="33"/>
        <v/>
      </c>
      <c r="O441" s="3">
        <f ca="1">IF(M440="买",E441/E440-1,0)-IF(N441=1,计算结果!B$17,0)</f>
        <v>1.2605100121694912E-2</v>
      </c>
      <c r="P441" s="2">
        <f t="shared" ca="1" si="34"/>
        <v>1.4749049502307072</v>
      </c>
      <c r="Q441" s="3">
        <f ca="1">1-P441/MAX(P$2:P441)</f>
        <v>0</v>
      </c>
    </row>
    <row r="442" spans="1:17" x14ac:dyDescent="0.15">
      <c r="A442" s="1">
        <v>39022</v>
      </c>
      <c r="B442">
        <v>1465.67</v>
      </c>
      <c r="C442">
        <v>1479.41</v>
      </c>
      <c r="D442" s="21">
        <v>1461.32</v>
      </c>
      <c r="E442" s="21">
        <v>1479.41</v>
      </c>
      <c r="F442" s="42">
        <v>235.18429183999999</v>
      </c>
      <c r="G442" s="3">
        <f t="shared" si="30"/>
        <v>1.0201642915184328E-2</v>
      </c>
      <c r="H442" s="3">
        <f>1-E442/MAX(E$2:E442)</f>
        <v>0</v>
      </c>
      <c r="I442" s="21">
        <f t="shared" si="31"/>
        <v>14.940000000000055</v>
      </c>
      <c r="J442" s="21">
        <f ca="1">IF(ROW()&gt;计算结果!B$18+1,ABS(E442-OFFSET(E442,-计算结果!B$18,0,1,1))/SUM(OFFSET(I442,0,0,-计算结果!B$18,1)),ABS(E442-OFFSET(E442,-ROW()+2,0,1,1))/SUM(OFFSET(I442,0,0,-ROW()+2,1)))</f>
        <v>0.30121002592912793</v>
      </c>
      <c r="K442" s="21">
        <f ca="1">(计算结果!B$19+计算结果!B$20*'000300'!J442)^计算结果!B$21</f>
        <v>1.671089023336215</v>
      </c>
      <c r="L442" s="21">
        <f t="shared" ca="1" si="32"/>
        <v>1486.2875535561529</v>
      </c>
      <c r="M442" s="31" t="str">
        <f ca="1">IF(ROW()&gt;计算结果!B$22+1,IF(L442&gt;OFFSET(L442,-计算结果!B$22,0,1,1),"买",IF(L442&lt;OFFSET(L442,-计算结果!B$22,0,1,1),"卖",M441)),IF(L442&gt;OFFSET(L442,-ROW()+1,0,1,1),"买",IF(L442&lt;OFFSET(L442,-ROW()+1,0,1,1),"卖",M441)))</f>
        <v>买</v>
      </c>
      <c r="N442" s="4" t="str">
        <f t="shared" ca="1" si="33"/>
        <v/>
      </c>
      <c r="O442" s="3">
        <f ca="1">IF(M441="买",E442/E441-1,0)-IF(N442=1,计算结果!B$17,0)</f>
        <v>1.0201642915184328E-2</v>
      </c>
      <c r="P442" s="2">
        <f t="shared" ca="1" si="34"/>
        <v>1.4899514038667987</v>
      </c>
      <c r="Q442" s="3">
        <f ca="1">1-P442/MAX(P$2:P442)</f>
        <v>0</v>
      </c>
    </row>
    <row r="443" spans="1:17" x14ac:dyDescent="0.15">
      <c r="A443" s="1">
        <v>39023</v>
      </c>
      <c r="B443">
        <v>1480.55</v>
      </c>
      <c r="C443">
        <v>1480.55</v>
      </c>
      <c r="D443" s="21">
        <v>1464.6</v>
      </c>
      <c r="E443" s="21">
        <v>1479.66</v>
      </c>
      <c r="F443" s="42">
        <v>247.57962752</v>
      </c>
      <c r="G443" s="3">
        <f t="shared" si="30"/>
        <v>1.6898628507311386E-4</v>
      </c>
      <c r="H443" s="3">
        <f>1-E443/MAX(E$2:E443)</f>
        <v>0</v>
      </c>
      <c r="I443" s="21">
        <f t="shared" si="31"/>
        <v>0.25</v>
      </c>
      <c r="J443" s="21">
        <f ca="1">IF(ROW()&gt;计算结果!B$18+1,ABS(E443-OFFSET(E443,-计算结果!B$18,0,1,1))/SUM(OFFSET(I443,0,0,-计算结果!B$18,1)),ABS(E443-OFFSET(E443,-ROW()+2,0,1,1))/SUM(OFFSET(I443,0,0,-ROW()+2,1)))</f>
        <v>0.29337217771303703</v>
      </c>
      <c r="K443" s="21">
        <f ca="1">(计算结果!B$19+计算结果!B$20*'000300'!J443)^计算结果!B$21</f>
        <v>1.6640349599417332</v>
      </c>
      <c r="L443" s="21">
        <f t="shared" ca="1" si="32"/>
        <v>1475.2590727398285</v>
      </c>
      <c r="M443" s="31" t="str">
        <f ca="1">IF(ROW()&gt;计算结果!B$22+1,IF(L443&gt;OFFSET(L443,-计算结果!B$22,0,1,1),"买",IF(L443&lt;OFFSET(L443,-计算结果!B$22,0,1,1),"卖",M442)),IF(L443&gt;OFFSET(L443,-ROW()+1,0,1,1),"买",IF(L443&lt;OFFSET(L443,-ROW()+1,0,1,1),"卖",M442)))</f>
        <v>买</v>
      </c>
      <c r="N443" s="4" t="str">
        <f t="shared" ca="1" si="33"/>
        <v/>
      </c>
      <c r="O443" s="3">
        <f ca="1">IF(M442="买",E443/E442-1,0)-IF(N443=1,计算结果!B$17,0)</f>
        <v>1.6898628507311386E-4</v>
      </c>
      <c r="P443" s="2">
        <f t="shared" ca="1" si="34"/>
        <v>1.4902031852194777</v>
      </c>
      <c r="Q443" s="3">
        <f ca="1">1-P443/MAX(P$2:P443)</f>
        <v>0</v>
      </c>
    </row>
    <row r="444" spans="1:17" x14ac:dyDescent="0.15">
      <c r="A444" s="1">
        <v>39024</v>
      </c>
      <c r="B444">
        <v>1481.58</v>
      </c>
      <c r="C444">
        <v>1497.47</v>
      </c>
      <c r="D444" s="21">
        <v>1480.77</v>
      </c>
      <c r="E444" s="21">
        <v>1488.29</v>
      </c>
      <c r="F444" s="42">
        <v>233.19283712000001</v>
      </c>
      <c r="G444" s="3">
        <f t="shared" si="30"/>
        <v>5.8324209615721045E-3</v>
      </c>
      <c r="H444" s="3">
        <f>1-E444/MAX(E$2:E444)</f>
        <v>0</v>
      </c>
      <c r="I444" s="21">
        <f t="shared" si="31"/>
        <v>8.6299999999998818</v>
      </c>
      <c r="J444" s="21">
        <f ca="1">IF(ROW()&gt;计算结果!B$18+1,ABS(E444-OFFSET(E444,-计算结果!B$18,0,1,1))/SUM(OFFSET(I444,0,0,-计算结果!B$18,1)),ABS(E444-OFFSET(E444,-ROW()+2,0,1,1))/SUM(OFFSET(I444,0,0,-ROW()+2,1)))</f>
        <v>0.3314959002273819</v>
      </c>
      <c r="K444" s="21">
        <f ca="1">(计算结果!B$19+计算结果!B$20*'000300'!J444)^计算结果!B$21</f>
        <v>1.6983463102046437</v>
      </c>
      <c r="L444" s="21">
        <f t="shared" ca="1" si="32"/>
        <v>1497.3900999706857</v>
      </c>
      <c r="M444" s="31" t="str">
        <f ca="1">IF(ROW()&gt;计算结果!B$22+1,IF(L444&gt;OFFSET(L444,-计算结果!B$22,0,1,1),"买",IF(L444&lt;OFFSET(L444,-计算结果!B$22,0,1,1),"卖",M443)),IF(L444&gt;OFFSET(L444,-ROW()+1,0,1,1),"买",IF(L444&lt;OFFSET(L444,-ROW()+1,0,1,1),"卖",M443)))</f>
        <v>买</v>
      </c>
      <c r="N444" s="4" t="str">
        <f t="shared" ca="1" si="33"/>
        <v/>
      </c>
      <c r="O444" s="3">
        <f ca="1">IF(M443="买",E444/E443-1,0)-IF(N444=1,计算结果!B$17,0)</f>
        <v>5.8324209615721045E-3</v>
      </c>
      <c r="P444" s="2">
        <f t="shared" ca="1" si="34"/>
        <v>1.4988946775139533</v>
      </c>
      <c r="Q444" s="3">
        <f ca="1">1-P444/MAX(P$2:P444)</f>
        <v>0</v>
      </c>
    </row>
    <row r="445" spans="1:17" x14ac:dyDescent="0.15">
      <c r="A445" s="1">
        <v>39027</v>
      </c>
      <c r="B445">
        <v>1477.44</v>
      </c>
      <c r="C445">
        <v>1507.97</v>
      </c>
      <c r="D445" s="21">
        <v>1472</v>
      </c>
      <c r="E445" s="21">
        <v>1507.89</v>
      </c>
      <c r="F445" s="42">
        <v>252.21679104</v>
      </c>
      <c r="G445" s="3">
        <f t="shared" si="30"/>
        <v>1.3169476378931622E-2</v>
      </c>
      <c r="H445" s="3">
        <f>1-E445/MAX(E$2:E445)</f>
        <v>0</v>
      </c>
      <c r="I445" s="21">
        <f t="shared" si="31"/>
        <v>19.600000000000136</v>
      </c>
      <c r="J445" s="21">
        <f ca="1">IF(ROW()&gt;计算结果!B$18+1,ABS(E445-OFFSET(E445,-计算结果!B$18,0,1,1))/SUM(OFFSET(I445,0,0,-计算结果!B$18,1)),ABS(E445-OFFSET(E445,-ROW()+2,0,1,1))/SUM(OFFSET(I445,0,0,-ROW()+2,1)))</f>
        <v>0.74425934263845173</v>
      </c>
      <c r="K445" s="21">
        <f ca="1">(计算结果!B$19+计算结果!B$20*'000300'!J445)^计算结果!B$21</f>
        <v>2.0698334083746066</v>
      </c>
      <c r="L445" s="21">
        <f t="shared" ca="1" si="32"/>
        <v>1519.1231438359541</v>
      </c>
      <c r="M445" s="31" t="str">
        <f ca="1">IF(ROW()&gt;计算结果!B$22+1,IF(L445&gt;OFFSET(L445,-计算结果!B$22,0,1,1),"买",IF(L445&lt;OFFSET(L445,-计算结果!B$22,0,1,1),"卖",M444)),IF(L445&gt;OFFSET(L445,-ROW()+1,0,1,1),"买",IF(L445&lt;OFFSET(L445,-ROW()+1,0,1,1),"卖",M444)))</f>
        <v>买</v>
      </c>
      <c r="N445" s="4" t="str">
        <f t="shared" ca="1" si="33"/>
        <v/>
      </c>
      <c r="O445" s="3">
        <f ca="1">IF(M444="买",E445/E444-1,0)-IF(N445=1,计算结果!B$17,0)</f>
        <v>1.3169476378931622E-2</v>
      </c>
      <c r="P445" s="2">
        <f t="shared" ca="1" si="34"/>
        <v>1.5186343355639798</v>
      </c>
      <c r="Q445" s="3">
        <f ca="1">1-P445/MAX(P$2:P445)</f>
        <v>0</v>
      </c>
    </row>
    <row r="446" spans="1:17" x14ac:dyDescent="0.15">
      <c r="A446" s="1">
        <v>39028</v>
      </c>
      <c r="B446">
        <v>1512.65</v>
      </c>
      <c r="C446">
        <v>1516.8</v>
      </c>
      <c r="D446" s="21">
        <v>1491.33</v>
      </c>
      <c r="E446" s="21">
        <v>1516.1</v>
      </c>
      <c r="F446" s="42">
        <v>278.94550528000002</v>
      </c>
      <c r="G446" s="3">
        <f t="shared" si="30"/>
        <v>5.4446942416221944E-3</v>
      </c>
      <c r="H446" s="3">
        <f>1-E446/MAX(E$2:E446)</f>
        <v>0</v>
      </c>
      <c r="I446" s="21">
        <f t="shared" si="31"/>
        <v>8.209999999999809</v>
      </c>
      <c r="J446" s="21">
        <f ca="1">IF(ROW()&gt;计算结果!B$18+1,ABS(E446-OFFSET(E446,-计算结果!B$18,0,1,1))/SUM(OFFSET(I446,0,0,-计算结果!B$18,1)),ABS(E446-OFFSET(E446,-ROW()+2,0,1,1))/SUM(OFFSET(I446,0,0,-ROW()+2,1)))</f>
        <v>0.69054753473168107</v>
      </c>
      <c r="K446" s="21">
        <f ca="1">(计算结果!B$19+计算结果!B$20*'000300'!J446)^计算结果!B$21</f>
        <v>2.0214927812585128</v>
      </c>
      <c r="L446" s="21">
        <f t="shared" ca="1" si="32"/>
        <v>1513.0118803948667</v>
      </c>
      <c r="M446" s="31" t="str">
        <f ca="1">IF(ROW()&gt;计算结果!B$22+1,IF(L446&gt;OFFSET(L446,-计算结果!B$22,0,1,1),"买",IF(L446&lt;OFFSET(L446,-计算结果!B$22,0,1,1),"卖",M445)),IF(L446&gt;OFFSET(L446,-ROW()+1,0,1,1),"买",IF(L446&lt;OFFSET(L446,-ROW()+1,0,1,1),"卖",M445)))</f>
        <v>买</v>
      </c>
      <c r="N446" s="4" t="str">
        <f t="shared" ca="1" si="33"/>
        <v/>
      </c>
      <c r="O446" s="3">
        <f ca="1">IF(M445="买",E446/E445-1,0)-IF(N446=1,计算结果!B$17,0)</f>
        <v>5.4446942416221944E-3</v>
      </c>
      <c r="P446" s="2">
        <f t="shared" ca="1" si="34"/>
        <v>1.5269028351859546</v>
      </c>
      <c r="Q446" s="3">
        <f ca="1">1-P446/MAX(P$2:P446)</f>
        <v>0</v>
      </c>
    </row>
    <row r="447" spans="1:17" x14ac:dyDescent="0.15">
      <c r="A447" s="1">
        <v>39029</v>
      </c>
      <c r="B447">
        <v>1512.36</v>
      </c>
      <c r="C447">
        <v>1513.04</v>
      </c>
      <c r="D447" s="21">
        <v>1497.01</v>
      </c>
      <c r="E447" s="21">
        <v>1498.17</v>
      </c>
      <c r="F447" s="42">
        <v>191.40306944</v>
      </c>
      <c r="G447" s="3">
        <f t="shared" si="30"/>
        <v>-1.1826396675680861E-2</v>
      </c>
      <c r="H447" s="3">
        <f>1-E447/MAX(E$2:E447)</f>
        <v>1.1826396675680861E-2</v>
      </c>
      <c r="I447" s="21">
        <f t="shared" si="31"/>
        <v>17.929999999999836</v>
      </c>
      <c r="J447" s="21">
        <f ca="1">IF(ROW()&gt;计算结果!B$18+1,ABS(E447-OFFSET(E447,-计算结果!B$18,0,1,1))/SUM(OFFSET(I447,0,0,-计算结果!B$18,1)),ABS(E447-OFFSET(E447,-ROW()+2,0,1,1))/SUM(OFFSET(I447,0,0,-ROW()+2,1)))</f>
        <v>0.42336548767417137</v>
      </c>
      <c r="K447" s="21">
        <f ca="1">(计算结果!B$19+计算结果!B$20*'000300'!J447)^计算结果!B$21</f>
        <v>1.7810289389067542</v>
      </c>
      <c r="L447" s="21">
        <f t="shared" ca="1" si="32"/>
        <v>1486.5780619038167</v>
      </c>
      <c r="M447" s="31" t="str">
        <f ca="1">IF(ROW()&gt;计算结果!B$22+1,IF(L447&gt;OFFSET(L447,-计算结果!B$22,0,1,1),"买",IF(L447&lt;OFFSET(L447,-计算结果!B$22,0,1,1),"卖",M446)),IF(L447&gt;OFFSET(L447,-ROW()+1,0,1,1),"买",IF(L447&lt;OFFSET(L447,-ROW()+1,0,1,1),"卖",M446)))</f>
        <v>买</v>
      </c>
      <c r="N447" s="4" t="str">
        <f t="shared" ca="1" si="33"/>
        <v/>
      </c>
      <c r="O447" s="3">
        <f ca="1">IF(M446="买",E447/E446-1,0)-IF(N447=1,计算结果!B$17,0)</f>
        <v>-1.1826396675680861E-2</v>
      </c>
      <c r="P447" s="2">
        <f t="shared" ca="1" si="34"/>
        <v>1.5088450765718238</v>
      </c>
      <c r="Q447" s="3">
        <f ca="1">1-P447/MAX(P$2:P447)</f>
        <v>1.1826396675680861E-2</v>
      </c>
    </row>
    <row r="448" spans="1:17" x14ac:dyDescent="0.15">
      <c r="A448" s="1">
        <v>39030</v>
      </c>
      <c r="B448">
        <v>1491.8</v>
      </c>
      <c r="C448">
        <v>1527.38</v>
      </c>
      <c r="D448" s="21">
        <v>1489.2</v>
      </c>
      <c r="E448" s="21">
        <v>1524.71</v>
      </c>
      <c r="F448" s="42">
        <v>222.83038719999999</v>
      </c>
      <c r="G448" s="3">
        <f t="shared" si="30"/>
        <v>1.7714945566924989E-2</v>
      </c>
      <c r="H448" s="3">
        <f>1-E448/MAX(E$2:E448)</f>
        <v>0</v>
      </c>
      <c r="I448" s="21">
        <f t="shared" si="31"/>
        <v>26.539999999999964</v>
      </c>
      <c r="J448" s="21">
        <f ca="1">IF(ROW()&gt;计算结果!B$18+1,ABS(E448-OFFSET(E448,-计算结果!B$18,0,1,1))/SUM(OFFSET(I448,0,0,-计算结果!B$18,1)),ABS(E448-OFFSET(E448,-ROW()+2,0,1,1))/SUM(OFFSET(I448,0,0,-ROW()+2,1)))</f>
        <v>0.49523672055427437</v>
      </c>
      <c r="K448" s="21">
        <f ca="1">(计算结果!B$19+计算结果!B$20*'000300'!J448)^计算结果!B$21</f>
        <v>1.8457130484988469</v>
      </c>
      <c r="L448" s="21">
        <f t="shared" ca="1" si="32"/>
        <v>1556.9586776124927</v>
      </c>
      <c r="M448" s="31" t="str">
        <f ca="1">IF(ROW()&gt;计算结果!B$22+1,IF(L448&gt;OFFSET(L448,-计算结果!B$22,0,1,1),"买",IF(L448&lt;OFFSET(L448,-计算结果!B$22,0,1,1),"卖",M447)),IF(L448&gt;OFFSET(L448,-ROW()+1,0,1,1),"买",IF(L448&lt;OFFSET(L448,-ROW()+1,0,1,1),"卖",M447)))</f>
        <v>买</v>
      </c>
      <c r="N448" s="4" t="str">
        <f t="shared" ca="1" si="33"/>
        <v/>
      </c>
      <c r="O448" s="3">
        <f ca="1">IF(M447="买",E448/E447-1,0)-IF(N448=1,计算结果!B$17,0)</f>
        <v>1.7714945566924989E-2</v>
      </c>
      <c r="P448" s="2">
        <f t="shared" ca="1" si="34"/>
        <v>1.5355741849722164</v>
      </c>
      <c r="Q448" s="3">
        <f ca="1">1-P448/MAX(P$2:P448)</f>
        <v>0</v>
      </c>
    </row>
    <row r="449" spans="1:17" x14ac:dyDescent="0.15">
      <c r="A449" s="1">
        <v>39031</v>
      </c>
      <c r="B449">
        <v>1525.23</v>
      </c>
      <c r="C449">
        <v>1535.2</v>
      </c>
      <c r="D449" s="21">
        <v>1493.2</v>
      </c>
      <c r="E449" s="21">
        <v>1504.06</v>
      </c>
      <c r="F449" s="42">
        <v>319.31185152</v>
      </c>
      <c r="G449" s="3">
        <f t="shared" si="30"/>
        <v>-1.3543559103042613E-2</v>
      </c>
      <c r="H449" s="3">
        <f>1-E449/MAX(E$2:E449)</f>
        <v>1.3543559103042613E-2</v>
      </c>
      <c r="I449" s="21">
        <f t="shared" si="31"/>
        <v>20.650000000000091</v>
      </c>
      <c r="J449" s="21">
        <f ca="1">IF(ROW()&gt;计算结果!B$18+1,ABS(E449-OFFSET(E449,-计算结果!B$18,0,1,1))/SUM(OFFSET(I449,0,0,-计算结果!B$18,1)),ABS(E449-OFFSET(E449,-ROW()+2,0,1,1))/SUM(OFFSET(I449,0,0,-ROW()+2,1)))</f>
        <v>0.45726946613209579</v>
      </c>
      <c r="K449" s="21">
        <f ca="1">(计算结果!B$19+计算结果!B$20*'000300'!J449)^计算结果!B$21</f>
        <v>1.8115425195188861</v>
      </c>
      <c r="L449" s="21">
        <f t="shared" ca="1" si="32"/>
        <v>1461.1304738911404</v>
      </c>
      <c r="M449" s="31" t="str">
        <f ca="1">IF(ROW()&gt;计算结果!B$22+1,IF(L449&gt;OFFSET(L449,-计算结果!B$22,0,1,1),"买",IF(L449&lt;OFFSET(L449,-计算结果!B$22,0,1,1),"卖",M448)),IF(L449&gt;OFFSET(L449,-ROW()+1,0,1,1),"买",IF(L449&lt;OFFSET(L449,-ROW()+1,0,1,1),"卖",M448)))</f>
        <v>买</v>
      </c>
      <c r="N449" s="4" t="str">
        <f t="shared" ca="1" si="33"/>
        <v/>
      </c>
      <c r="O449" s="3">
        <f ca="1">IF(M448="买",E449/E448-1,0)-IF(N449=1,计算结果!B$17,0)</f>
        <v>-1.3543559103042613E-2</v>
      </c>
      <c r="P449" s="2">
        <f t="shared" ca="1" si="34"/>
        <v>1.5147770452409388</v>
      </c>
      <c r="Q449" s="3">
        <f ca="1">1-P449/MAX(P$2:P449)</f>
        <v>1.3543559103042502E-2</v>
      </c>
    </row>
    <row r="450" spans="1:17" x14ac:dyDescent="0.15">
      <c r="A450" s="1">
        <v>39034</v>
      </c>
      <c r="B450">
        <v>1498.06</v>
      </c>
      <c r="C450">
        <v>1512.95</v>
      </c>
      <c r="D450" s="21">
        <v>1465.63</v>
      </c>
      <c r="E450" s="21">
        <v>1475.78</v>
      </c>
      <c r="F450" s="42">
        <v>251.76221695999999</v>
      </c>
      <c r="G450" s="3">
        <f t="shared" si="30"/>
        <v>-1.8802441391965741E-2</v>
      </c>
      <c r="H450" s="3">
        <f>1-E450/MAX(E$2:E450)</f>
        <v>3.2091348518734741E-2</v>
      </c>
      <c r="I450" s="21">
        <f t="shared" si="31"/>
        <v>28.279999999999973</v>
      </c>
      <c r="J450" s="21">
        <f ca="1">IF(ROW()&gt;计算结果!B$18+1,ABS(E450-OFFSET(E450,-计算结果!B$18,0,1,1))/SUM(OFFSET(I450,0,0,-计算结果!B$18,1)),ABS(E450-OFFSET(E450,-ROW()+2,0,1,1))/SUM(OFFSET(I450,0,0,-ROW()+2,1)))</f>
        <v>0.18093838049736621</v>
      </c>
      <c r="K450" s="21">
        <f ca="1">(计算结果!B$19+计算结果!B$20*'000300'!J450)^计算结果!B$21</f>
        <v>1.5628445424476296</v>
      </c>
      <c r="L450" s="21">
        <f t="shared" ca="1" si="32"/>
        <v>1484.0254058198159</v>
      </c>
      <c r="M450" s="31" t="str">
        <f ca="1">IF(ROW()&gt;计算结果!B$22+1,IF(L450&gt;OFFSET(L450,-计算结果!B$22,0,1,1),"买",IF(L450&lt;OFFSET(L450,-计算结果!B$22,0,1,1),"卖",M449)),IF(L450&gt;OFFSET(L450,-ROW()+1,0,1,1),"买",IF(L450&lt;OFFSET(L450,-ROW()+1,0,1,1),"卖",M449)))</f>
        <v>买</v>
      </c>
      <c r="N450" s="4" t="str">
        <f t="shared" ca="1" si="33"/>
        <v/>
      </c>
      <c r="O450" s="3">
        <f ca="1">IF(M449="买",E450/E449-1,0)-IF(N450=1,计算结果!B$17,0)</f>
        <v>-1.8802441391965741E-2</v>
      </c>
      <c r="P450" s="2">
        <f t="shared" ca="1" si="34"/>
        <v>1.4862955386259009</v>
      </c>
      <c r="Q450" s="3">
        <f ca="1">1-P450/MAX(P$2:P450)</f>
        <v>3.2091348518734741E-2</v>
      </c>
    </row>
    <row r="451" spans="1:17" x14ac:dyDescent="0.15">
      <c r="A451" s="1">
        <v>39035</v>
      </c>
      <c r="B451">
        <v>1475.44</v>
      </c>
      <c r="C451">
        <v>1493.88</v>
      </c>
      <c r="D451" s="21">
        <v>1453.26</v>
      </c>
      <c r="E451" s="21">
        <v>1493.78</v>
      </c>
      <c r="F451" s="42">
        <v>220.29307904000001</v>
      </c>
      <c r="G451" s="3">
        <f t="shared" ref="G451:G514" si="35">E451/E450-1</f>
        <v>1.2196939923294847E-2</v>
      </c>
      <c r="H451" s="3">
        <f>1-E451/MAX(E$2:E451)</f>
        <v>2.028582484538044E-2</v>
      </c>
      <c r="I451" s="21">
        <f t="shared" si="31"/>
        <v>18</v>
      </c>
      <c r="J451" s="21">
        <f ca="1">IF(ROW()&gt;计算结果!B$18+1,ABS(E451-OFFSET(E451,-计算结果!B$18,0,1,1))/SUM(OFFSET(I451,0,0,-计算结果!B$18,1)),ABS(E451-OFFSET(E451,-ROW()+2,0,1,1))/SUM(OFFSET(I451,0,0,-ROW()+2,1)))</f>
        <v>0.17978286204992941</v>
      </c>
      <c r="K451" s="21">
        <f ca="1">(计算结果!B$19+计算结果!B$20*'000300'!J451)^计算结果!B$21</f>
        <v>1.5618045758449364</v>
      </c>
      <c r="L451" s="21">
        <f t="shared" ca="1" si="32"/>
        <v>1499.2601756459378</v>
      </c>
      <c r="M451" s="31" t="str">
        <f ca="1">IF(ROW()&gt;计算结果!B$22+1,IF(L451&gt;OFFSET(L451,-计算结果!B$22,0,1,1),"买",IF(L451&lt;OFFSET(L451,-计算结果!B$22,0,1,1),"卖",M450)),IF(L451&gt;OFFSET(L451,-ROW()+1,0,1,1),"买",IF(L451&lt;OFFSET(L451,-ROW()+1,0,1,1),"卖",M450)))</f>
        <v>买</v>
      </c>
      <c r="N451" s="4" t="str">
        <f t="shared" ca="1" si="33"/>
        <v/>
      </c>
      <c r="O451" s="3">
        <f ca="1">IF(M450="买",E451/E450-1,0)-IF(N451=1,计算结果!B$17,0)</f>
        <v>1.2196939923294847E-2</v>
      </c>
      <c r="P451" s="2">
        <f t="shared" ca="1" si="34"/>
        <v>1.5044237960187823</v>
      </c>
      <c r="Q451" s="3">
        <f ca="1">1-P451/MAX(P$2:P451)</f>
        <v>2.028582484538044E-2</v>
      </c>
    </row>
    <row r="452" spans="1:17" x14ac:dyDescent="0.15">
      <c r="A452" s="1">
        <v>39036</v>
      </c>
      <c r="B452">
        <v>1494.11</v>
      </c>
      <c r="C452">
        <v>1534.85</v>
      </c>
      <c r="D452" s="21">
        <v>1490.87</v>
      </c>
      <c r="E452" s="21">
        <v>1534.76</v>
      </c>
      <c r="F452" s="42">
        <v>261.35568383999998</v>
      </c>
      <c r="G452" s="3">
        <f t="shared" si="35"/>
        <v>2.7433758652545936E-2</v>
      </c>
      <c r="H452" s="3">
        <f>1-E452/MAX(E$2:E452)</f>
        <v>0</v>
      </c>
      <c r="I452" s="21">
        <f t="shared" ref="I452:I515" si="36">ABS(E452-E451)</f>
        <v>40.980000000000018</v>
      </c>
      <c r="J452" s="21">
        <f ca="1">IF(ROW()&gt;计算结果!B$18+1,ABS(E452-OFFSET(E452,-计算结果!B$18,0,1,1))/SUM(OFFSET(I452,0,0,-计算结果!B$18,1)),ABS(E452-OFFSET(E452,-ROW()+2,0,1,1))/SUM(OFFSET(I452,0,0,-ROW()+2,1)))</f>
        <v>0.29274871740625164</v>
      </c>
      <c r="K452" s="21">
        <f ca="1">(计算结果!B$19+计算结果!B$20*'000300'!J452)^计算结果!B$21</f>
        <v>1.6634738456656264</v>
      </c>
      <c r="L452" s="21">
        <f t="shared" ref="L452:L515" ca="1" si="37">K452*E452+(1-K452)*L451</f>
        <v>1558.3132049846436</v>
      </c>
      <c r="M452" s="31" t="str">
        <f ca="1">IF(ROW()&gt;计算结果!B$22+1,IF(L452&gt;OFFSET(L452,-计算结果!B$22,0,1,1),"买",IF(L452&lt;OFFSET(L452,-计算结果!B$22,0,1,1),"卖",M451)),IF(L452&gt;OFFSET(L452,-ROW()+1,0,1,1),"买",IF(L452&lt;OFFSET(L452,-ROW()+1,0,1,1),"卖",M451)))</f>
        <v>买</v>
      </c>
      <c r="N452" s="4" t="str">
        <f t="shared" ref="N452:N515" ca="1" si="38">IF(M451&lt;&gt;M452,1,"")</f>
        <v/>
      </c>
      <c r="O452" s="3">
        <f ca="1">IF(M451="买",E452/E451-1,0)-IF(N452=1,计算结果!B$17,0)</f>
        <v>2.7433758652545936E-2</v>
      </c>
      <c r="P452" s="2">
        <f t="shared" ref="P452:P515" ca="1" si="39">IFERROR(P451*(1+O452),P451)</f>
        <v>1.5456957953499086</v>
      </c>
      <c r="Q452" s="3">
        <f ca="1">1-P452/MAX(P$2:P452)</f>
        <v>0</v>
      </c>
    </row>
    <row r="453" spans="1:17" x14ac:dyDescent="0.15">
      <c r="A453" s="1">
        <v>39037</v>
      </c>
      <c r="B453">
        <v>1540.26</v>
      </c>
      <c r="C453">
        <v>1558.41</v>
      </c>
      <c r="D453" s="21">
        <v>1531.29</v>
      </c>
      <c r="E453" s="21">
        <v>1533.29</v>
      </c>
      <c r="F453" s="42">
        <v>341.27308799999997</v>
      </c>
      <c r="G453" s="3">
        <f t="shared" si="35"/>
        <v>-9.5780447757309872E-4</v>
      </c>
      <c r="H453" s="3">
        <f>1-E453/MAX(E$2:E453)</f>
        <v>9.5780447757309872E-4</v>
      </c>
      <c r="I453" s="21">
        <f t="shared" si="36"/>
        <v>1.4700000000000273</v>
      </c>
      <c r="J453" s="21">
        <f ca="1">IF(ROW()&gt;计算结果!B$18+1,ABS(E453-OFFSET(E453,-计算结果!B$18,0,1,1))/SUM(OFFSET(I453,0,0,-计算结果!B$18,1)),ABS(E453-OFFSET(E453,-ROW()+2,0,1,1))/SUM(OFFSET(I453,0,0,-ROW()+2,1)))</f>
        <v>0.28183299174943482</v>
      </c>
      <c r="K453" s="21">
        <f ca="1">(计算结果!B$19+计算结果!B$20*'000300'!J453)^计算结果!B$21</f>
        <v>1.6536496925744912</v>
      </c>
      <c r="L453" s="21">
        <f t="shared" ca="1" si="37"/>
        <v>1516.9335897545589</v>
      </c>
      <c r="M453" s="31" t="str">
        <f ca="1">IF(ROW()&gt;计算结果!B$22+1,IF(L453&gt;OFFSET(L453,-计算结果!B$22,0,1,1),"买",IF(L453&lt;OFFSET(L453,-计算结果!B$22,0,1,1),"卖",M452)),IF(L453&gt;OFFSET(L453,-ROW()+1,0,1,1),"买",IF(L453&lt;OFFSET(L453,-ROW()+1,0,1,1),"卖",M452)))</f>
        <v>买</v>
      </c>
      <c r="N453" s="4" t="str">
        <f t="shared" ca="1" si="38"/>
        <v/>
      </c>
      <c r="O453" s="3">
        <f ca="1">IF(M452="买",E453/E452-1,0)-IF(N453=1,计算结果!B$17,0)</f>
        <v>-9.5780447757309872E-4</v>
      </c>
      <c r="P453" s="2">
        <f t="shared" ca="1" si="39"/>
        <v>1.5442153209961567</v>
      </c>
      <c r="Q453" s="3">
        <f ca="1">1-P453/MAX(P$2:P453)</f>
        <v>9.5780447757309872E-4</v>
      </c>
    </row>
    <row r="454" spans="1:17" x14ac:dyDescent="0.15">
      <c r="A454" s="1">
        <v>39038</v>
      </c>
      <c r="B454">
        <v>1528.01</v>
      </c>
      <c r="C454">
        <v>1562.24</v>
      </c>
      <c r="D454" s="21">
        <v>1521.55</v>
      </c>
      <c r="E454" s="21">
        <v>1562.08</v>
      </c>
      <c r="F454" s="42">
        <v>269.50445056000001</v>
      </c>
      <c r="G454" s="3">
        <f t="shared" si="35"/>
        <v>1.8776617600062551E-2</v>
      </c>
      <c r="H454" s="3">
        <f>1-E454/MAX(E$2:E454)</f>
        <v>0</v>
      </c>
      <c r="I454" s="21">
        <f t="shared" si="36"/>
        <v>28.789999999999964</v>
      </c>
      <c r="J454" s="21">
        <f ca="1">IF(ROW()&gt;计算结果!B$18+1,ABS(E454-OFFSET(E454,-计算结果!B$18,0,1,1))/SUM(OFFSET(I454,0,0,-计算结果!B$18,1)),ABS(E454-OFFSET(E454,-ROW()+2,0,1,1))/SUM(OFFSET(I454,0,0,-ROW()+2,1)))</f>
        <v>0.35062960323117143</v>
      </c>
      <c r="K454" s="21">
        <f ca="1">(计算结果!B$19+计算结果!B$20*'000300'!J454)^计算结果!B$21</f>
        <v>1.7155666429080543</v>
      </c>
      <c r="L454" s="21">
        <f t="shared" ca="1" si="37"/>
        <v>1594.3852652186802</v>
      </c>
      <c r="M454" s="31" t="str">
        <f ca="1">IF(ROW()&gt;计算结果!B$22+1,IF(L454&gt;OFFSET(L454,-计算结果!B$22,0,1,1),"买",IF(L454&lt;OFFSET(L454,-计算结果!B$22,0,1,1),"卖",M453)),IF(L454&gt;OFFSET(L454,-ROW()+1,0,1,1),"买",IF(L454&lt;OFFSET(L454,-ROW()+1,0,1,1),"卖",M453)))</f>
        <v>买</v>
      </c>
      <c r="N454" s="4" t="str">
        <f t="shared" ca="1" si="38"/>
        <v/>
      </c>
      <c r="O454" s="3">
        <f ca="1">IF(M453="买",E454/E453-1,0)-IF(N454=1,计算结果!B$17,0)</f>
        <v>1.8776617600062551E-2</v>
      </c>
      <c r="P454" s="2">
        <f t="shared" ca="1" si="39"/>
        <v>1.5732104615706592</v>
      </c>
      <c r="Q454" s="3">
        <f ca="1">1-P454/MAX(P$2:P454)</f>
        <v>0</v>
      </c>
    </row>
    <row r="455" spans="1:17" x14ac:dyDescent="0.15">
      <c r="A455" s="1">
        <v>39041</v>
      </c>
      <c r="B455">
        <v>1567.34</v>
      </c>
      <c r="C455">
        <v>1593.19</v>
      </c>
      <c r="D455" s="21">
        <v>1567.34</v>
      </c>
      <c r="E455" s="21">
        <v>1593.16</v>
      </c>
      <c r="F455" s="42">
        <v>329.90613503999998</v>
      </c>
      <c r="G455" s="3">
        <f t="shared" si="35"/>
        <v>1.9896548192154251E-2</v>
      </c>
      <c r="H455" s="3">
        <f>1-E455/MAX(E$2:E455)</f>
        <v>0</v>
      </c>
      <c r="I455" s="21">
        <f t="shared" si="36"/>
        <v>31.080000000000155</v>
      </c>
      <c r="J455" s="21">
        <f ca="1">IF(ROW()&gt;计算结果!B$18+1,ABS(E455-OFFSET(E455,-计算结果!B$18,0,1,1))/SUM(OFFSET(I455,0,0,-计算结果!B$18,1)),ABS(E455-OFFSET(E455,-ROW()+2,0,1,1))/SUM(OFFSET(I455,0,0,-ROW()+2,1)))</f>
        <v>0.38422024962826135</v>
      </c>
      <c r="K455" s="21">
        <f ca="1">(计算结果!B$19+计算结果!B$20*'000300'!J455)^计算结果!B$21</f>
        <v>1.7457982246654351</v>
      </c>
      <c r="L455" s="21">
        <f t="shared" ca="1" si="37"/>
        <v>1592.246199375164</v>
      </c>
      <c r="M455" s="31" t="str">
        <f ca="1">IF(ROW()&gt;计算结果!B$22+1,IF(L455&gt;OFFSET(L455,-计算结果!B$22,0,1,1),"买",IF(L455&lt;OFFSET(L455,-计算结果!B$22,0,1,1),"卖",M454)),IF(L455&gt;OFFSET(L455,-ROW()+1,0,1,1),"买",IF(L455&lt;OFFSET(L455,-ROW()+1,0,1,1),"卖",M454)))</f>
        <v>买</v>
      </c>
      <c r="N455" s="4" t="str">
        <f t="shared" ca="1" si="38"/>
        <v/>
      </c>
      <c r="O455" s="3">
        <f ca="1">IF(M454="买",E455/E454-1,0)-IF(N455=1,计算结果!B$17,0)</f>
        <v>1.9896548192154251E-2</v>
      </c>
      <c r="P455" s="2">
        <f t="shared" ca="1" si="39"/>
        <v>1.6045119193357011</v>
      </c>
      <c r="Q455" s="3">
        <f ca="1">1-P455/MAX(P$2:P455)</f>
        <v>0</v>
      </c>
    </row>
    <row r="456" spans="1:17" x14ac:dyDescent="0.15">
      <c r="A456" s="1">
        <v>39042</v>
      </c>
      <c r="B456">
        <v>1591.47</v>
      </c>
      <c r="C456">
        <v>1612.46</v>
      </c>
      <c r="D456" s="21">
        <v>1568.95</v>
      </c>
      <c r="E456" s="21">
        <v>1612.25</v>
      </c>
      <c r="F456" s="42">
        <v>326.28580352</v>
      </c>
      <c r="G456" s="3">
        <f t="shared" si="35"/>
        <v>1.1982475080971167E-2</v>
      </c>
      <c r="H456" s="3">
        <f>1-E456/MAX(E$2:E456)</f>
        <v>0</v>
      </c>
      <c r="I456" s="21">
        <f t="shared" si="36"/>
        <v>19.089999999999918</v>
      </c>
      <c r="J456" s="21">
        <f ca="1">IF(ROW()&gt;计算结果!B$18+1,ABS(E456-OFFSET(E456,-计算结果!B$18,0,1,1))/SUM(OFFSET(I456,0,0,-计算结果!B$18,1)),ABS(E456-OFFSET(E456,-ROW()+2,0,1,1))/SUM(OFFSET(I456,0,0,-ROW()+2,1)))</f>
        <v>0.41299772346548735</v>
      </c>
      <c r="K456" s="21">
        <f ca="1">(计算结果!B$19+计算结果!B$20*'000300'!J456)^计算结果!B$21</f>
        <v>1.7716979511189386</v>
      </c>
      <c r="L456" s="21">
        <f t="shared" ca="1" si="37"/>
        <v>1627.6868919567778</v>
      </c>
      <c r="M456" s="31" t="str">
        <f ca="1">IF(ROW()&gt;计算结果!B$22+1,IF(L456&gt;OFFSET(L456,-计算结果!B$22,0,1,1),"买",IF(L456&lt;OFFSET(L456,-计算结果!B$22,0,1,1),"卖",M455)),IF(L456&gt;OFFSET(L456,-ROW()+1,0,1,1),"买",IF(L456&lt;OFFSET(L456,-ROW()+1,0,1,1),"卖",M455)))</f>
        <v>买</v>
      </c>
      <c r="N456" s="4" t="str">
        <f t="shared" ca="1" si="38"/>
        <v/>
      </c>
      <c r="O456" s="3">
        <f ca="1">IF(M455="买",E456/E455-1,0)-IF(N456=1,计算结果!B$17,0)</f>
        <v>1.1982475080971167E-2</v>
      </c>
      <c r="P456" s="2">
        <f t="shared" ca="1" si="39"/>
        <v>1.6237379434262624</v>
      </c>
      <c r="Q456" s="3">
        <f ca="1">1-P456/MAX(P$2:P456)</f>
        <v>0</v>
      </c>
    </row>
    <row r="457" spans="1:17" x14ac:dyDescent="0.15">
      <c r="A457" s="1">
        <v>39043</v>
      </c>
      <c r="B457">
        <v>1610.05</v>
      </c>
      <c r="C457">
        <v>1639.41</v>
      </c>
      <c r="D457" s="21">
        <v>1600.38</v>
      </c>
      <c r="E457" s="21">
        <v>1624.03</v>
      </c>
      <c r="F457" s="42">
        <v>380.65262591999999</v>
      </c>
      <c r="G457" s="3">
        <f t="shared" si="35"/>
        <v>7.306559156458281E-3</v>
      </c>
      <c r="H457" s="3">
        <f>1-E457/MAX(E$2:E457)</f>
        <v>0</v>
      </c>
      <c r="I457" s="21">
        <f t="shared" si="36"/>
        <v>11.779999999999973</v>
      </c>
      <c r="J457" s="21">
        <f ca="1">IF(ROW()&gt;计算结果!B$18+1,ABS(E457-OFFSET(E457,-计算结果!B$18,0,1,1))/SUM(OFFSET(I457,0,0,-计算结果!B$18,1)),ABS(E457-OFFSET(E457,-ROW()+2,0,1,1))/SUM(OFFSET(I457,0,0,-ROW()+2,1)))</f>
        <v>0.55528103767757808</v>
      </c>
      <c r="K457" s="21">
        <f ca="1">(计算结果!B$19+计算结果!B$20*'000300'!J457)^计算结果!B$21</f>
        <v>1.8997529339098203</v>
      </c>
      <c r="L457" s="21">
        <f t="shared" ca="1" si="37"/>
        <v>1620.7397007328977</v>
      </c>
      <c r="M457" s="31" t="str">
        <f ca="1">IF(ROW()&gt;计算结果!B$22+1,IF(L457&gt;OFFSET(L457,-计算结果!B$22,0,1,1),"买",IF(L457&lt;OFFSET(L457,-计算结果!B$22,0,1,1),"卖",M456)),IF(L457&gt;OFFSET(L457,-ROW()+1,0,1,1),"买",IF(L457&lt;OFFSET(L457,-ROW()+1,0,1,1),"卖",M456)))</f>
        <v>买</v>
      </c>
      <c r="N457" s="4" t="str">
        <f t="shared" ca="1" si="38"/>
        <v/>
      </c>
      <c r="O457" s="3">
        <f ca="1">IF(M456="买",E457/E456-1,0)-IF(N457=1,计算结果!B$17,0)</f>
        <v>7.306559156458281E-3</v>
      </c>
      <c r="P457" s="2">
        <f t="shared" ca="1" si="39"/>
        <v>1.6356018807644923</v>
      </c>
      <c r="Q457" s="3">
        <f ca="1">1-P457/MAX(P$2:P457)</f>
        <v>0</v>
      </c>
    </row>
    <row r="458" spans="1:17" x14ac:dyDescent="0.15">
      <c r="A458" s="1">
        <v>39044</v>
      </c>
      <c r="B458">
        <v>1623.71</v>
      </c>
      <c r="C458">
        <v>1642.81</v>
      </c>
      <c r="D458" s="21">
        <v>1618.04</v>
      </c>
      <c r="E458" s="21">
        <v>1634.91</v>
      </c>
      <c r="F458" s="42">
        <v>314.74405375999999</v>
      </c>
      <c r="G458" s="3">
        <f t="shared" si="35"/>
        <v>6.6993836320758948E-3</v>
      </c>
      <c r="H458" s="3">
        <f>1-E458/MAX(E$2:E458)</f>
        <v>0</v>
      </c>
      <c r="I458" s="21">
        <f t="shared" si="36"/>
        <v>10.880000000000109</v>
      </c>
      <c r="J458" s="21">
        <f ca="1">IF(ROW()&gt;计算结果!B$18+1,ABS(E458-OFFSET(E458,-计算结果!B$18,0,1,1))/SUM(OFFSET(I458,0,0,-计算结果!B$18,1)),ABS(E458-OFFSET(E458,-ROW()+2,0,1,1))/SUM(OFFSET(I458,0,0,-ROW()+2,1)))</f>
        <v>0.5222748815165873</v>
      </c>
      <c r="K458" s="21">
        <f ca="1">(计算结果!B$19+计算结果!B$20*'000300'!J458)^计算结果!B$21</f>
        <v>1.8700473933649284</v>
      </c>
      <c r="L458" s="21">
        <f t="shared" ca="1" si="37"/>
        <v>1647.2388319405434</v>
      </c>
      <c r="M458" s="31" t="str">
        <f ca="1">IF(ROW()&gt;计算结果!B$22+1,IF(L458&gt;OFFSET(L458,-计算结果!B$22,0,1,1),"买",IF(L458&lt;OFFSET(L458,-计算结果!B$22,0,1,1),"卖",M457)),IF(L458&gt;OFFSET(L458,-ROW()+1,0,1,1),"买",IF(L458&lt;OFFSET(L458,-ROW()+1,0,1,1),"卖",M457)))</f>
        <v>买</v>
      </c>
      <c r="N458" s="4" t="str">
        <f t="shared" ca="1" si="38"/>
        <v/>
      </c>
      <c r="O458" s="3">
        <f ca="1">IF(M457="买",E458/E457-1,0)-IF(N458=1,计算结果!B$17,0)</f>
        <v>6.6993836320758948E-3</v>
      </c>
      <c r="P458" s="2">
        <f t="shared" ca="1" si="39"/>
        <v>1.6465594052330785</v>
      </c>
      <c r="Q458" s="3">
        <f ca="1">1-P458/MAX(P$2:P458)</f>
        <v>0</v>
      </c>
    </row>
    <row r="459" spans="1:17" x14ac:dyDescent="0.15">
      <c r="A459" s="1">
        <v>39045</v>
      </c>
      <c r="B459">
        <v>1629.89</v>
      </c>
      <c r="C459">
        <v>1640.75</v>
      </c>
      <c r="D459" s="21">
        <v>1611.55</v>
      </c>
      <c r="E459" s="21">
        <v>1636.58</v>
      </c>
      <c r="F459" s="42">
        <v>323.98045184</v>
      </c>
      <c r="G459" s="3">
        <f t="shared" si="35"/>
        <v>1.0214629551472676E-3</v>
      </c>
      <c r="H459" s="3">
        <f>1-E459/MAX(E$2:E459)</f>
        <v>0</v>
      </c>
      <c r="I459" s="21">
        <f t="shared" si="36"/>
        <v>1.6699999999998454</v>
      </c>
      <c r="J459" s="21">
        <f ca="1">IF(ROW()&gt;计算结果!B$18+1,ABS(E459-OFFSET(E459,-计算结果!B$18,0,1,1))/SUM(OFFSET(I459,0,0,-计算结果!B$18,1)),ABS(E459-OFFSET(E459,-ROW()+2,0,1,1))/SUM(OFFSET(I459,0,0,-ROW()+2,1)))</f>
        <v>0.69013644412040409</v>
      </c>
      <c r="K459" s="21">
        <f ca="1">(计算结果!B$19+计算结果!B$20*'000300'!J459)^计算结果!B$21</f>
        <v>2.0211227997083636</v>
      </c>
      <c r="L459" s="21">
        <f t="shared" ca="1" si="37"/>
        <v>1625.6960236872512</v>
      </c>
      <c r="M459" s="31" t="str">
        <f ca="1">IF(ROW()&gt;计算结果!B$22+1,IF(L459&gt;OFFSET(L459,-计算结果!B$22,0,1,1),"买",IF(L459&lt;OFFSET(L459,-计算结果!B$22,0,1,1),"卖",M458)),IF(L459&gt;OFFSET(L459,-ROW()+1,0,1,1),"买",IF(L459&lt;OFFSET(L459,-ROW()+1,0,1,1),"卖",M458)))</f>
        <v>买</v>
      </c>
      <c r="N459" s="4" t="str">
        <f t="shared" ca="1" si="38"/>
        <v/>
      </c>
      <c r="O459" s="3">
        <f ca="1">IF(M458="买",E459/E458-1,0)-IF(N459=1,计算结果!B$17,0)</f>
        <v>1.0214629551472676E-3</v>
      </c>
      <c r="P459" s="2">
        <f t="shared" ca="1" si="39"/>
        <v>1.6482413046689735</v>
      </c>
      <c r="Q459" s="3">
        <f ca="1">1-P459/MAX(P$2:P459)</f>
        <v>0</v>
      </c>
    </row>
    <row r="460" spans="1:17" x14ac:dyDescent="0.15">
      <c r="A460" s="1">
        <v>39048</v>
      </c>
      <c r="B460">
        <v>1632.66</v>
      </c>
      <c r="C460">
        <v>1651.8</v>
      </c>
      <c r="D460" s="21">
        <v>1627.92</v>
      </c>
      <c r="E460" s="21">
        <v>1651.8</v>
      </c>
      <c r="F460" s="42">
        <v>320.57819136000001</v>
      </c>
      <c r="G460" s="3">
        <f t="shared" si="35"/>
        <v>9.2998814601181756E-3</v>
      </c>
      <c r="H460" s="3">
        <f>1-E460/MAX(E$2:E460)</f>
        <v>0</v>
      </c>
      <c r="I460" s="21">
        <f t="shared" si="36"/>
        <v>15.220000000000027</v>
      </c>
      <c r="J460" s="21">
        <f ca="1">IF(ROW()&gt;计算结果!B$18+1,ABS(E460-OFFSET(E460,-计算结果!B$18,0,1,1))/SUM(OFFSET(I460,0,0,-计算结果!B$18,1)),ABS(E460-OFFSET(E460,-ROW()+2,0,1,1))/SUM(OFFSET(I460,0,0,-ROW()+2,1)))</f>
        <v>0.98357174787662016</v>
      </c>
      <c r="K460" s="21">
        <f ca="1">(计算结果!B$19+计算结果!B$20*'000300'!J460)^计算结果!B$21</f>
        <v>2.2852145730889579</v>
      </c>
      <c r="L460" s="21">
        <f t="shared" ca="1" si="37"/>
        <v>1685.3492107727134</v>
      </c>
      <c r="M460" s="31" t="str">
        <f ca="1">IF(ROW()&gt;计算结果!B$22+1,IF(L460&gt;OFFSET(L460,-计算结果!B$22,0,1,1),"买",IF(L460&lt;OFFSET(L460,-计算结果!B$22,0,1,1),"卖",M459)),IF(L460&gt;OFFSET(L460,-ROW()+1,0,1,1),"买",IF(L460&lt;OFFSET(L460,-ROW()+1,0,1,1),"卖",M459)))</f>
        <v>买</v>
      </c>
      <c r="N460" s="4" t="str">
        <f t="shared" ca="1" si="38"/>
        <v/>
      </c>
      <c r="O460" s="3">
        <f ca="1">IF(M459="买",E460/E459-1,0)-IF(N460=1,计算结果!B$17,0)</f>
        <v>9.2998814601181756E-3</v>
      </c>
      <c r="P460" s="2">
        <f t="shared" ca="1" si="39"/>
        <v>1.6635697534200655</v>
      </c>
      <c r="Q460" s="3">
        <f ca="1">1-P460/MAX(P$2:P460)</f>
        <v>0</v>
      </c>
    </row>
    <row r="461" spans="1:17" x14ac:dyDescent="0.15">
      <c r="A461" s="1">
        <v>39049</v>
      </c>
      <c r="B461">
        <v>1649.68</v>
      </c>
      <c r="C461">
        <v>1656.19</v>
      </c>
      <c r="D461" s="21">
        <v>1629.82</v>
      </c>
      <c r="E461" s="21">
        <v>1644.01</v>
      </c>
      <c r="F461" s="42">
        <v>295.02973952000002</v>
      </c>
      <c r="G461" s="3">
        <f t="shared" si="35"/>
        <v>-4.7160673204987846E-3</v>
      </c>
      <c r="H461" s="3">
        <f>1-E461/MAX(E$2:E461)</f>
        <v>4.7160673204987846E-3</v>
      </c>
      <c r="I461" s="21">
        <f t="shared" si="36"/>
        <v>7.7899999999999636</v>
      </c>
      <c r="J461" s="21">
        <f ca="1">IF(ROW()&gt;计算结果!B$18+1,ABS(E461-OFFSET(E461,-计算结果!B$18,0,1,1))/SUM(OFFSET(I461,0,0,-计算结果!B$18,1)),ABS(E461-OFFSET(E461,-ROW()+2,0,1,1))/SUM(OFFSET(I461,0,0,-ROW()+2,1)))</f>
        <v>0.89025185185185196</v>
      </c>
      <c r="K461" s="21">
        <f ca="1">(计算结果!B$19+计算结果!B$20*'000300'!J461)^计算结果!B$21</f>
        <v>2.2012266666666669</v>
      </c>
      <c r="L461" s="21">
        <f t="shared" ca="1" si="37"/>
        <v>1594.3522376408628</v>
      </c>
      <c r="M461" s="31" t="str">
        <f ca="1">IF(ROW()&gt;计算结果!B$22+1,IF(L461&gt;OFFSET(L461,-计算结果!B$22,0,1,1),"买",IF(L461&lt;OFFSET(L461,-计算结果!B$22,0,1,1),"卖",M460)),IF(L461&gt;OFFSET(L461,-ROW()+1,0,1,1),"买",IF(L461&lt;OFFSET(L461,-ROW()+1,0,1,1),"卖",M460)))</f>
        <v>买</v>
      </c>
      <c r="N461" s="4" t="str">
        <f t="shared" ca="1" si="38"/>
        <v/>
      </c>
      <c r="O461" s="3">
        <f ca="1">IF(M460="买",E461/E460-1,0)-IF(N461=1,计算结果!B$17,0)</f>
        <v>-4.7160673204987846E-3</v>
      </c>
      <c r="P461" s="2">
        <f t="shared" ca="1" si="39"/>
        <v>1.655724246470591</v>
      </c>
      <c r="Q461" s="3">
        <f ca="1">1-P461/MAX(P$2:P461)</f>
        <v>4.7160673204987846E-3</v>
      </c>
    </row>
    <row r="462" spans="1:17" x14ac:dyDescent="0.15">
      <c r="A462" s="1">
        <v>39050</v>
      </c>
      <c r="B462">
        <v>1617.69</v>
      </c>
      <c r="C462">
        <v>1672.91</v>
      </c>
      <c r="D462" s="21">
        <v>1604.81</v>
      </c>
      <c r="E462" s="21">
        <v>1667.14</v>
      </c>
      <c r="F462" s="42">
        <v>308.95011840000001</v>
      </c>
      <c r="G462" s="3">
        <f t="shared" si="35"/>
        <v>1.4069257486268416E-2</v>
      </c>
      <c r="H462" s="3">
        <f>1-E462/MAX(E$2:E462)</f>
        <v>0</v>
      </c>
      <c r="I462" s="21">
        <f t="shared" si="36"/>
        <v>23.130000000000109</v>
      </c>
      <c r="J462" s="21">
        <f ca="1">IF(ROW()&gt;计算结果!B$18+1,ABS(E462-OFFSET(E462,-计算结果!B$18,0,1,1))/SUM(OFFSET(I462,0,0,-计算结果!B$18,1)),ABS(E462-OFFSET(E462,-ROW()+2,0,1,1))/SUM(OFFSET(I462,0,0,-ROW()+2,1)))</f>
        <v>0.87726971504307505</v>
      </c>
      <c r="K462" s="21">
        <f ca="1">(计算结果!B$19+计算结果!B$20*'000300'!J462)^计算结果!B$21</f>
        <v>2.1895427435387673</v>
      </c>
      <c r="L462" s="21">
        <f t="shared" ca="1" si="37"/>
        <v>1753.7241545327361</v>
      </c>
      <c r="M462" s="31" t="str">
        <f ca="1">IF(ROW()&gt;计算结果!B$22+1,IF(L462&gt;OFFSET(L462,-计算结果!B$22,0,1,1),"买",IF(L462&lt;OFFSET(L462,-计算结果!B$22,0,1,1),"卖",M461)),IF(L462&gt;OFFSET(L462,-ROW()+1,0,1,1),"买",IF(L462&lt;OFFSET(L462,-ROW()+1,0,1,1),"卖",M461)))</f>
        <v>买</v>
      </c>
      <c r="N462" s="4" t="str">
        <f t="shared" ca="1" si="38"/>
        <v/>
      </c>
      <c r="O462" s="3">
        <f ca="1">IF(M461="买",E462/E461-1,0)-IF(N462=1,计算结果!B$17,0)</f>
        <v>1.4069257486268416E-2</v>
      </c>
      <c r="P462" s="2">
        <f t="shared" ca="1" si="39"/>
        <v>1.6790190572204435</v>
      </c>
      <c r="Q462" s="3">
        <f ca="1">1-P462/MAX(P$2:P462)</f>
        <v>0</v>
      </c>
    </row>
    <row r="463" spans="1:17" x14ac:dyDescent="0.15">
      <c r="A463" s="1">
        <v>39051</v>
      </c>
      <c r="B463">
        <v>1671.67</v>
      </c>
      <c r="C463">
        <v>1714.49</v>
      </c>
      <c r="D463" s="21">
        <v>1671.67</v>
      </c>
      <c r="E463" s="21">
        <v>1714.36</v>
      </c>
      <c r="F463" s="42">
        <v>398.69046784</v>
      </c>
      <c r="G463" s="3">
        <f t="shared" si="35"/>
        <v>2.8323955996496952E-2</v>
      </c>
      <c r="H463" s="3">
        <f>1-E463/MAX(E$2:E463)</f>
        <v>0</v>
      </c>
      <c r="I463" s="21">
        <f t="shared" si="36"/>
        <v>47.2199999999998</v>
      </c>
      <c r="J463" s="21">
        <f ca="1">IF(ROW()&gt;计算结果!B$18+1,ABS(E463-OFFSET(E463,-计算结果!B$18,0,1,1))/SUM(OFFSET(I463,0,0,-计算结果!B$18,1)),ABS(E463-OFFSET(E463,-ROW()+2,0,1,1))/SUM(OFFSET(I463,0,0,-ROW()+2,1)))</f>
        <v>0.92077294685990374</v>
      </c>
      <c r="K463" s="21">
        <f ca="1">(计算结果!B$19+计算结果!B$20*'000300'!J463)^计算结果!B$21</f>
        <v>2.2286956521739132</v>
      </c>
      <c r="L463" s="21">
        <f t="shared" ca="1" si="37"/>
        <v>1665.9934344741246</v>
      </c>
      <c r="M463" s="31" t="str">
        <f ca="1">IF(ROW()&gt;计算结果!B$22+1,IF(L463&gt;OFFSET(L463,-计算结果!B$22,0,1,1),"买",IF(L463&lt;OFFSET(L463,-计算结果!B$22,0,1,1),"卖",M462)),IF(L463&gt;OFFSET(L463,-ROW()+1,0,1,1),"买",IF(L463&lt;OFFSET(L463,-ROW()+1,0,1,1),"卖",M462)))</f>
        <v>买</v>
      </c>
      <c r="N463" s="4" t="str">
        <f t="shared" ca="1" si="38"/>
        <v/>
      </c>
      <c r="O463" s="3">
        <f ca="1">IF(M462="买",E463/E462-1,0)-IF(N463=1,计算结果!B$17,0)</f>
        <v>2.8323955996496952E-2</v>
      </c>
      <c r="P463" s="2">
        <f t="shared" ca="1" si="39"/>
        <v>1.7265755191144352</v>
      </c>
      <c r="Q463" s="3">
        <f ca="1">1-P463/MAX(P$2:P463)</f>
        <v>0</v>
      </c>
    </row>
    <row r="464" spans="1:17" x14ac:dyDescent="0.15">
      <c r="A464" s="1">
        <v>39052</v>
      </c>
      <c r="B464">
        <v>1719.28</v>
      </c>
      <c r="C464">
        <v>1741.8</v>
      </c>
      <c r="D464" s="21">
        <v>1715.79</v>
      </c>
      <c r="E464" s="21">
        <v>1729.22</v>
      </c>
      <c r="F464" s="42">
        <v>410.45221376000001</v>
      </c>
      <c r="G464" s="3">
        <f t="shared" si="35"/>
        <v>8.6679577218320425E-3</v>
      </c>
      <c r="H464" s="3">
        <f>1-E464/MAX(E$2:E464)</f>
        <v>0</v>
      </c>
      <c r="I464" s="21">
        <f t="shared" si="36"/>
        <v>14.860000000000127</v>
      </c>
      <c r="J464" s="21">
        <f ca="1">IF(ROW()&gt;计算结果!B$18+1,ABS(E464-OFFSET(E464,-计算结果!B$18,0,1,1))/SUM(OFFSET(I464,0,0,-计算结果!B$18,1)),ABS(E464-OFFSET(E464,-ROW()+2,0,1,1))/SUM(OFFSET(I464,0,0,-ROW()+2,1)))</f>
        <v>0.91473292469352052</v>
      </c>
      <c r="K464" s="21">
        <f ca="1">(计算结果!B$19+计算结果!B$20*'000300'!J464)^计算结果!B$21</f>
        <v>2.2232596322241687</v>
      </c>
      <c r="L464" s="21">
        <f t="shared" ca="1" si="37"/>
        <v>1806.5625052919795</v>
      </c>
      <c r="M464" s="31" t="str">
        <f ca="1">IF(ROW()&gt;计算结果!B$22+1,IF(L464&gt;OFFSET(L464,-计算结果!B$22,0,1,1),"买",IF(L464&lt;OFFSET(L464,-计算结果!B$22,0,1,1),"卖",M463)),IF(L464&gt;OFFSET(L464,-ROW()+1,0,1,1),"买",IF(L464&lt;OFFSET(L464,-ROW()+1,0,1,1),"卖",M463)))</f>
        <v>买</v>
      </c>
      <c r="N464" s="4" t="str">
        <f t="shared" ca="1" si="38"/>
        <v/>
      </c>
      <c r="O464" s="3">
        <f ca="1">IF(M463="买",E464/E463-1,0)-IF(N464=1,计算结果!B$17,0)</f>
        <v>8.6679577218320425E-3</v>
      </c>
      <c r="P464" s="2">
        <f t="shared" ca="1" si="39"/>
        <v>1.7415414027176692</v>
      </c>
      <c r="Q464" s="3">
        <f ca="1">1-P464/MAX(P$2:P464)</f>
        <v>0</v>
      </c>
    </row>
    <row r="465" spans="1:17" x14ac:dyDescent="0.15">
      <c r="A465" s="1">
        <v>39055</v>
      </c>
      <c r="B465">
        <v>1731.9</v>
      </c>
      <c r="C465">
        <v>1780.8</v>
      </c>
      <c r="D465" s="21">
        <v>1731.9</v>
      </c>
      <c r="E465" s="21">
        <v>1780.74</v>
      </c>
      <c r="F465" s="42">
        <v>469.47581952000002</v>
      </c>
      <c r="G465" s="3">
        <f t="shared" si="35"/>
        <v>2.9793779854500935E-2</v>
      </c>
      <c r="H465" s="3">
        <f>1-E465/MAX(E$2:E465)</f>
        <v>0</v>
      </c>
      <c r="I465" s="21">
        <f t="shared" si="36"/>
        <v>51.519999999999982</v>
      </c>
      <c r="J465" s="21">
        <f ca="1">IF(ROW()&gt;计算结果!B$18+1,ABS(E465-OFFSET(E465,-计算结果!B$18,0,1,1))/SUM(OFFSET(I465,0,0,-计算结果!B$18,1)),ABS(E465-OFFSET(E465,-ROW()+2,0,1,1))/SUM(OFFSET(I465,0,0,-ROW()+2,1)))</f>
        <v>0.92331167552667881</v>
      </c>
      <c r="K465" s="21">
        <f ca="1">(计算结果!B$19+计算结果!B$20*'000300'!J465)^计算结果!B$21</f>
        <v>2.230980507974011</v>
      </c>
      <c r="L465" s="21">
        <f t="shared" ca="1" si="37"/>
        <v>1748.9529993185174</v>
      </c>
      <c r="M465" s="31" t="str">
        <f ca="1">IF(ROW()&gt;计算结果!B$22+1,IF(L465&gt;OFFSET(L465,-计算结果!B$22,0,1,1),"买",IF(L465&lt;OFFSET(L465,-计算结果!B$22,0,1,1),"卖",M464)),IF(L465&gt;OFFSET(L465,-ROW()+1,0,1,1),"买",IF(L465&lt;OFFSET(L465,-ROW()+1,0,1,1),"卖",M464)))</f>
        <v>买</v>
      </c>
      <c r="N465" s="4" t="str">
        <f t="shared" ca="1" si="38"/>
        <v/>
      </c>
      <c r="O465" s="3">
        <f ca="1">IF(M464="买",E465/E464-1,0)-IF(N465=1,计算结果!B$17,0)</f>
        <v>2.9793779854500935E-2</v>
      </c>
      <c r="P465" s="2">
        <f t="shared" ca="1" si="39"/>
        <v>1.7934285038777382</v>
      </c>
      <c r="Q465" s="3">
        <f ca="1">1-P465/MAX(P$2:P465)</f>
        <v>0</v>
      </c>
    </row>
    <row r="466" spans="1:17" x14ac:dyDescent="0.15">
      <c r="A466" s="1">
        <v>39056</v>
      </c>
      <c r="B466">
        <v>1785.44</v>
      </c>
      <c r="C466">
        <v>1811.66</v>
      </c>
      <c r="D466" s="21">
        <v>1777.43</v>
      </c>
      <c r="E466" s="21">
        <v>1794.23</v>
      </c>
      <c r="F466" s="42">
        <v>472.55773183999997</v>
      </c>
      <c r="G466" s="3">
        <f t="shared" si="35"/>
        <v>7.5755023192605186E-3</v>
      </c>
      <c r="H466" s="3">
        <f>1-E466/MAX(E$2:E466)</f>
        <v>0</v>
      </c>
      <c r="I466" s="21">
        <f t="shared" si="36"/>
        <v>13.490000000000009</v>
      </c>
      <c r="J466" s="21">
        <f ca="1">IF(ROW()&gt;计算结果!B$18+1,ABS(E466-OFFSET(E466,-计算结果!B$18,0,1,1))/SUM(OFFSET(I466,0,0,-计算结果!B$18,1)),ABS(E466-OFFSET(E466,-ROW()+2,0,1,1))/SUM(OFFSET(I466,0,0,-ROW()+2,1)))</f>
        <v>0.92113788216238135</v>
      </c>
      <c r="K466" s="21">
        <f ca="1">(计算结果!B$19+计算结果!B$20*'000300'!J466)^计算结果!B$21</f>
        <v>2.2290240939461432</v>
      </c>
      <c r="L466" s="21">
        <f t="shared" ca="1" si="37"/>
        <v>1849.876524739158</v>
      </c>
      <c r="M466" s="31" t="str">
        <f ca="1">IF(ROW()&gt;计算结果!B$22+1,IF(L466&gt;OFFSET(L466,-计算结果!B$22,0,1,1),"买",IF(L466&lt;OFFSET(L466,-计算结果!B$22,0,1,1),"卖",M465)),IF(L466&gt;OFFSET(L466,-ROW()+1,0,1,1),"买",IF(L466&lt;OFFSET(L466,-ROW()+1,0,1,1),"卖",M465)))</f>
        <v>买</v>
      </c>
      <c r="N466" s="4" t="str">
        <f t="shared" ca="1" si="38"/>
        <v/>
      </c>
      <c r="O466" s="3">
        <f ca="1">IF(M465="买",E466/E465-1,0)-IF(N466=1,计算结果!B$17,0)</f>
        <v>7.5755023192605186E-3</v>
      </c>
      <c r="P466" s="2">
        <f t="shared" ca="1" si="39"/>
        <v>1.807014625668292</v>
      </c>
      <c r="Q466" s="3">
        <f ca="1">1-P466/MAX(P$2:P466)</f>
        <v>0</v>
      </c>
    </row>
    <row r="467" spans="1:17" x14ac:dyDescent="0.15">
      <c r="A467" s="1">
        <v>39057</v>
      </c>
      <c r="B467">
        <v>1794.26</v>
      </c>
      <c r="C467">
        <v>1806.65</v>
      </c>
      <c r="D467" s="21">
        <v>1717.72</v>
      </c>
      <c r="E467" s="21">
        <v>1779.41</v>
      </c>
      <c r="F467" s="42">
        <v>533.83290880000004</v>
      </c>
      <c r="G467" s="3">
        <f t="shared" si="35"/>
        <v>-8.2598106151384743E-3</v>
      </c>
      <c r="H467" s="3">
        <f>1-E467/MAX(E$2:E467)</f>
        <v>8.2598106151384743E-3</v>
      </c>
      <c r="I467" s="21">
        <f t="shared" si="36"/>
        <v>14.819999999999936</v>
      </c>
      <c r="J467" s="21">
        <f ca="1">IF(ROW()&gt;计算结果!B$18+1,ABS(E467-OFFSET(E467,-计算结果!B$18,0,1,1))/SUM(OFFSET(I467,0,0,-计算结果!B$18,1)),ABS(E467-OFFSET(E467,-ROW()+2,0,1,1))/SUM(OFFSET(I467,0,0,-ROW()+2,1)))</f>
        <v>0.77457627118644157</v>
      </c>
      <c r="K467" s="21">
        <f ca="1">(计算结果!B$19+计算结果!B$20*'000300'!J467)^计算结果!B$21</f>
        <v>2.0971186440677974</v>
      </c>
      <c r="L467" s="21">
        <f t="shared" ca="1" si="37"/>
        <v>1702.0998619260051</v>
      </c>
      <c r="M467" s="31" t="str">
        <f ca="1">IF(ROW()&gt;计算结果!B$22+1,IF(L467&gt;OFFSET(L467,-计算结果!B$22,0,1,1),"买",IF(L467&lt;OFFSET(L467,-计算结果!B$22,0,1,1),"卖",M466)),IF(L467&gt;OFFSET(L467,-ROW()+1,0,1,1),"买",IF(L467&lt;OFFSET(L467,-ROW()+1,0,1,1),"卖",M466)))</f>
        <v>买</v>
      </c>
      <c r="N467" s="4" t="str">
        <f t="shared" ca="1" si="38"/>
        <v/>
      </c>
      <c r="O467" s="3">
        <f ca="1">IF(M466="买",E467/E466-1,0)-IF(N467=1,计算结果!B$17,0)</f>
        <v>-8.2598106151384743E-3</v>
      </c>
      <c r="P467" s="2">
        <f t="shared" ca="1" si="39"/>
        <v>1.7920890270814864</v>
      </c>
      <c r="Q467" s="3">
        <f ca="1">1-P467/MAX(P$2:P467)</f>
        <v>8.2598106151384743E-3</v>
      </c>
    </row>
    <row r="468" spans="1:17" x14ac:dyDescent="0.15">
      <c r="A468" s="1">
        <v>39058</v>
      </c>
      <c r="B468">
        <v>1774.19</v>
      </c>
      <c r="C468">
        <v>1820.72</v>
      </c>
      <c r="D468" s="21">
        <v>1770.57</v>
      </c>
      <c r="E468" s="21">
        <v>1775.71</v>
      </c>
      <c r="F468" s="42">
        <v>513.88010496000004</v>
      </c>
      <c r="G468" s="3">
        <f t="shared" si="35"/>
        <v>-2.0793409051315104E-3</v>
      </c>
      <c r="H468" s="3">
        <f>1-E468/MAX(E$2:E468)</f>
        <v>1.0321976558189339E-2</v>
      </c>
      <c r="I468" s="21">
        <f t="shared" si="36"/>
        <v>3.7000000000000455</v>
      </c>
      <c r="J468" s="21">
        <f ca="1">IF(ROW()&gt;计算结果!B$18+1,ABS(E468-OFFSET(E468,-计算结果!B$18,0,1,1))/SUM(OFFSET(I468,0,0,-计算结果!B$18,1)),ABS(E468-OFFSET(E468,-ROW()+2,0,1,1))/SUM(OFFSET(I468,0,0,-ROW()+2,1)))</f>
        <v>0.72794953986144173</v>
      </c>
      <c r="K468" s="21">
        <f ca="1">(计算结果!B$19+计算结果!B$20*'000300'!J468)^计算结果!B$21</f>
        <v>2.0551545858752975</v>
      </c>
      <c r="L468" s="21">
        <f t="shared" ca="1" si="37"/>
        <v>1853.3800747556893</v>
      </c>
      <c r="M468" s="31" t="str">
        <f ca="1">IF(ROW()&gt;计算结果!B$22+1,IF(L468&gt;OFFSET(L468,-计算结果!B$22,0,1,1),"买",IF(L468&lt;OFFSET(L468,-计算结果!B$22,0,1,1),"卖",M467)),IF(L468&gt;OFFSET(L468,-ROW()+1,0,1,1),"买",IF(L468&lt;OFFSET(L468,-ROW()+1,0,1,1),"卖",M467)))</f>
        <v>买</v>
      </c>
      <c r="N468" s="4" t="str">
        <f t="shared" ca="1" si="38"/>
        <v/>
      </c>
      <c r="O468" s="3">
        <f ca="1">IF(M467="买",E468/E467-1,0)-IF(N468=1,计算结果!B$17,0)</f>
        <v>-2.0793409051315104E-3</v>
      </c>
      <c r="P468" s="2">
        <f t="shared" ca="1" si="39"/>
        <v>1.7883626630618386</v>
      </c>
      <c r="Q468" s="3">
        <f ca="1">1-P468/MAX(P$2:P468)</f>
        <v>1.0321976558189339E-2</v>
      </c>
    </row>
    <row r="469" spans="1:17" x14ac:dyDescent="0.15">
      <c r="A469" s="1">
        <v>39059</v>
      </c>
      <c r="B469">
        <v>1752.77</v>
      </c>
      <c r="C469">
        <v>1772.16</v>
      </c>
      <c r="D469" s="21">
        <v>1710</v>
      </c>
      <c r="E469" s="21">
        <v>1711.58</v>
      </c>
      <c r="F469" s="42">
        <v>419.80239871999999</v>
      </c>
      <c r="G469" s="3">
        <f t="shared" si="35"/>
        <v>-3.6115131412223889E-2</v>
      </c>
      <c r="H469" s="3">
        <f>1-E469/MAX(E$2:E469)</f>
        <v>4.6064328430580281E-2</v>
      </c>
      <c r="I469" s="21">
        <f t="shared" si="36"/>
        <v>64.130000000000109</v>
      </c>
      <c r="J469" s="21">
        <f ca="1">IF(ROW()&gt;计算结果!B$18+1,ABS(E469-OFFSET(E469,-计算结果!B$18,0,1,1))/SUM(OFFSET(I469,0,0,-计算结果!B$18,1)),ABS(E469-OFFSET(E469,-ROW()+2,0,1,1))/SUM(OFFSET(I469,0,0,-ROW()+2,1)))</f>
        <v>0.29310614350476771</v>
      </c>
      <c r="K469" s="21">
        <f ca="1">(计算结果!B$19+计算结果!B$20*'000300'!J469)^计算结果!B$21</f>
        <v>1.663795529154291</v>
      </c>
      <c r="L469" s="21">
        <f t="shared" ca="1" si="37"/>
        <v>1617.4537443434292</v>
      </c>
      <c r="M469" s="31" t="str">
        <f ca="1">IF(ROW()&gt;计算结果!B$22+1,IF(L469&gt;OFFSET(L469,-计算结果!B$22,0,1,1),"买",IF(L469&lt;OFFSET(L469,-计算结果!B$22,0,1,1),"卖",M468)),IF(L469&gt;OFFSET(L469,-ROW()+1,0,1,1),"买",IF(L469&lt;OFFSET(L469,-ROW()+1,0,1,1),"卖",M468)))</f>
        <v>买</v>
      </c>
      <c r="N469" s="4" t="str">
        <f t="shared" ca="1" si="38"/>
        <v/>
      </c>
      <c r="O469" s="3">
        <f ca="1">IF(M468="买",E469/E468-1,0)-IF(N469=1,计算结果!B$17,0)</f>
        <v>-3.6115131412223889E-2</v>
      </c>
      <c r="P469" s="2">
        <f t="shared" ca="1" si="39"/>
        <v>1.7237757104726457</v>
      </c>
      <c r="Q469" s="3">
        <f ca="1">1-P469/MAX(P$2:P469)</f>
        <v>4.6064328430580281E-2</v>
      </c>
    </row>
    <row r="470" spans="1:17" x14ac:dyDescent="0.15">
      <c r="A470" s="1">
        <v>39062</v>
      </c>
      <c r="B470">
        <v>1705.91</v>
      </c>
      <c r="C470">
        <v>1790.11</v>
      </c>
      <c r="D470" s="21">
        <v>1705.91</v>
      </c>
      <c r="E470" s="21">
        <v>1789.92</v>
      </c>
      <c r="F470" s="42">
        <v>331.69358848000002</v>
      </c>
      <c r="G470" s="3">
        <f t="shared" si="35"/>
        <v>4.5770574556842414E-2</v>
      </c>
      <c r="H470" s="3">
        <f>1-E470/MAX(E$2:E470)</f>
        <v>2.4021446525807066E-3</v>
      </c>
      <c r="I470" s="21">
        <f t="shared" si="36"/>
        <v>78.340000000000146</v>
      </c>
      <c r="J470" s="21">
        <f ca="1">IF(ROW()&gt;计算结果!B$18+1,ABS(E470-OFFSET(E470,-计算结果!B$18,0,1,1))/SUM(OFFSET(I470,0,0,-计算结果!B$18,1)),ABS(E470-OFFSET(E470,-ROW()+2,0,1,1))/SUM(OFFSET(I470,0,0,-ROW()+2,1)))</f>
        <v>0.43297805642633236</v>
      </c>
      <c r="K470" s="21">
        <f ca="1">(计算结果!B$19+计算结果!B$20*'000300'!J470)^计算结果!B$21</f>
        <v>1.7896802507836991</v>
      </c>
      <c r="L470" s="21">
        <f t="shared" ca="1" si="37"/>
        <v>1926.1131960186065</v>
      </c>
      <c r="M470" s="31" t="str">
        <f ca="1">IF(ROW()&gt;计算结果!B$22+1,IF(L470&gt;OFFSET(L470,-计算结果!B$22,0,1,1),"买",IF(L470&lt;OFFSET(L470,-计算结果!B$22,0,1,1),"卖",M469)),IF(L470&gt;OFFSET(L470,-ROW()+1,0,1,1),"买",IF(L470&lt;OFFSET(L470,-ROW()+1,0,1,1),"卖",M469)))</f>
        <v>买</v>
      </c>
      <c r="N470" s="4" t="str">
        <f t="shared" ca="1" si="38"/>
        <v/>
      </c>
      <c r="O470" s="3">
        <f ca="1">IF(M469="买",E470/E469-1,0)-IF(N470=1,计算结果!B$17,0)</f>
        <v>4.5770574556842414E-2</v>
      </c>
      <c r="P470" s="2">
        <f t="shared" ca="1" si="39"/>
        <v>1.8026739151481079</v>
      </c>
      <c r="Q470" s="3">
        <f ca="1">1-P470/MAX(P$2:P470)</f>
        <v>2.4021446525805956E-3</v>
      </c>
    </row>
    <row r="471" spans="1:17" x14ac:dyDescent="0.15">
      <c r="A471" s="1">
        <v>39063</v>
      </c>
      <c r="B471">
        <v>1798.46</v>
      </c>
      <c r="C471">
        <v>1819.8</v>
      </c>
      <c r="D471" s="21">
        <v>1772.11</v>
      </c>
      <c r="E471" s="21">
        <v>1802.79</v>
      </c>
      <c r="F471" s="42">
        <v>387.02469120000001</v>
      </c>
      <c r="G471" s="3">
        <f t="shared" si="35"/>
        <v>7.1902654867255222E-3</v>
      </c>
      <c r="H471" s="3">
        <f>1-E471/MAX(E$2:E471)</f>
        <v>0</v>
      </c>
      <c r="I471" s="21">
        <f t="shared" si="36"/>
        <v>12.869999999999891</v>
      </c>
      <c r="J471" s="21">
        <f ca="1">IF(ROW()&gt;计算结果!B$18+1,ABS(E471-OFFSET(E471,-计算结果!B$18,0,1,1))/SUM(OFFSET(I471,0,0,-计算结果!B$18,1)),ABS(E471-OFFSET(E471,-ROW()+2,0,1,1))/SUM(OFFSET(I471,0,0,-ROW()+2,1)))</f>
        <v>0.48994075536904436</v>
      </c>
      <c r="K471" s="21">
        <f ca="1">(计算结果!B$19+计算结果!B$20*'000300'!J471)^计算结果!B$21</f>
        <v>1.8409466798321399</v>
      </c>
      <c r="L471" s="21">
        <f t="shared" ca="1" si="37"/>
        <v>1699.0817677618647</v>
      </c>
      <c r="M471" s="31" t="str">
        <f ca="1">IF(ROW()&gt;计算结果!B$22+1,IF(L471&gt;OFFSET(L471,-计算结果!B$22,0,1,1),"买",IF(L471&lt;OFFSET(L471,-计算结果!B$22,0,1,1),"卖",M470)),IF(L471&gt;OFFSET(L471,-ROW()+1,0,1,1),"买",IF(L471&lt;OFFSET(L471,-ROW()+1,0,1,1),"卖",M470)))</f>
        <v>买</v>
      </c>
      <c r="N471" s="4" t="str">
        <f t="shared" ca="1" si="38"/>
        <v/>
      </c>
      <c r="O471" s="3">
        <f ca="1">IF(M470="买",E471/E470-1,0)-IF(N471=1,计算结果!B$17,0)</f>
        <v>7.1902654867255222E-3</v>
      </c>
      <c r="P471" s="2">
        <f t="shared" ca="1" si="39"/>
        <v>1.8156356191840177</v>
      </c>
      <c r="Q471" s="3">
        <f ca="1">1-P471/MAX(P$2:P471)</f>
        <v>0</v>
      </c>
    </row>
    <row r="472" spans="1:17" x14ac:dyDescent="0.15">
      <c r="A472" s="1">
        <v>39064</v>
      </c>
      <c r="B472">
        <v>1805.42</v>
      </c>
      <c r="C472">
        <v>1813.28</v>
      </c>
      <c r="D472" s="21">
        <v>1779.56</v>
      </c>
      <c r="E472" s="21">
        <v>1803.86</v>
      </c>
      <c r="F472" s="42">
        <v>331.54392064000001</v>
      </c>
      <c r="G472" s="3">
        <f t="shared" si="35"/>
        <v>5.9352448149807557E-4</v>
      </c>
      <c r="H472" s="3">
        <f>1-E472/MAX(E$2:E472)</f>
        <v>0</v>
      </c>
      <c r="I472" s="21">
        <f t="shared" si="36"/>
        <v>1.0699999999999363</v>
      </c>
      <c r="J472" s="21">
        <f ca="1">IF(ROW()&gt;计算结果!B$18+1,ABS(E472-OFFSET(E472,-计算结果!B$18,0,1,1))/SUM(OFFSET(I472,0,0,-计算结果!B$18,1)),ABS(E472-OFFSET(E472,-ROW()+2,0,1,1))/SUM(OFFSET(I472,0,0,-ROW()+2,1)))</f>
        <v>0.45268525263227538</v>
      </c>
      <c r="K472" s="21">
        <f ca="1">(计算结果!B$19+计算结果!B$20*'000300'!J472)^计算结果!B$21</f>
        <v>1.8074167273690478</v>
      </c>
      <c r="L472" s="21">
        <f t="shared" ca="1" si="37"/>
        <v>1888.4596973732293</v>
      </c>
      <c r="M472" s="31" t="str">
        <f ca="1">IF(ROW()&gt;计算结果!B$22+1,IF(L472&gt;OFFSET(L472,-计算结果!B$22,0,1,1),"买",IF(L472&lt;OFFSET(L472,-计算结果!B$22,0,1,1),"卖",M471)),IF(L472&gt;OFFSET(L472,-ROW()+1,0,1,1),"买",IF(L472&lt;OFFSET(L472,-ROW()+1,0,1,1),"卖",M471)))</f>
        <v>买</v>
      </c>
      <c r="N472" s="4" t="str">
        <f t="shared" ca="1" si="38"/>
        <v/>
      </c>
      <c r="O472" s="3">
        <f ca="1">IF(M471="买",E472/E471-1,0)-IF(N472=1,计算结果!B$17,0)</f>
        <v>5.9352448149807557E-4</v>
      </c>
      <c r="P472" s="2">
        <f t="shared" ca="1" si="39"/>
        <v>1.8167132433734834</v>
      </c>
      <c r="Q472" s="3">
        <f ca="1">1-P472/MAX(P$2:P472)</f>
        <v>0</v>
      </c>
    </row>
    <row r="473" spans="1:17" x14ac:dyDescent="0.15">
      <c r="A473" s="1">
        <v>39065</v>
      </c>
      <c r="B473">
        <v>1807.08</v>
      </c>
      <c r="C473">
        <v>1836.19</v>
      </c>
      <c r="D473" s="21">
        <v>1805.2</v>
      </c>
      <c r="E473" s="21">
        <v>1836.14</v>
      </c>
      <c r="F473" s="42">
        <v>333.23931648000001</v>
      </c>
      <c r="G473" s="3">
        <f t="shared" si="35"/>
        <v>1.7894958588804188E-2</v>
      </c>
      <c r="H473" s="3">
        <f>1-E473/MAX(E$2:E473)</f>
        <v>0</v>
      </c>
      <c r="I473" s="21">
        <f t="shared" si="36"/>
        <v>32.2800000000002</v>
      </c>
      <c r="J473" s="21">
        <f ca="1">IF(ROW()&gt;计算结果!B$18+1,ABS(E473-OFFSET(E473,-计算结果!B$18,0,1,1))/SUM(OFFSET(I473,0,0,-计算结果!B$18,1)),ABS(E473-OFFSET(E473,-ROW()+2,0,1,1))/SUM(OFFSET(I473,0,0,-ROW()+2,1)))</f>
        <v>0.42420231294412719</v>
      </c>
      <c r="K473" s="21">
        <f ca="1">(计算结果!B$19+计算结果!B$20*'000300'!J473)^计算结果!B$21</f>
        <v>1.7817820816497143</v>
      </c>
      <c r="L473" s="21">
        <f t="shared" ca="1" si="37"/>
        <v>1795.2373980762738</v>
      </c>
      <c r="M473" s="31" t="str">
        <f ca="1">IF(ROW()&gt;计算结果!B$22+1,IF(L473&gt;OFFSET(L473,-计算结果!B$22,0,1,1),"买",IF(L473&lt;OFFSET(L473,-计算结果!B$22,0,1,1),"卖",M472)),IF(L473&gt;OFFSET(L473,-ROW()+1,0,1,1),"买",IF(L473&lt;OFFSET(L473,-ROW()+1,0,1,1),"卖",M472)))</f>
        <v>买</v>
      </c>
      <c r="N473" s="4" t="str">
        <f t="shared" ca="1" si="38"/>
        <v/>
      </c>
      <c r="O473" s="3">
        <f ca="1">IF(M472="买",E473/E472-1,0)-IF(N473=1,计算结果!B$17,0)</f>
        <v>1.7894958588804188E-2</v>
      </c>
      <c r="P473" s="2">
        <f t="shared" ca="1" si="39"/>
        <v>1.849223251631384</v>
      </c>
      <c r="Q473" s="3">
        <f ca="1">1-P473/MAX(P$2:P473)</f>
        <v>0</v>
      </c>
    </row>
    <row r="474" spans="1:17" x14ac:dyDescent="0.15">
      <c r="A474" s="1">
        <v>39066</v>
      </c>
      <c r="B474">
        <v>1842.88</v>
      </c>
      <c r="C474">
        <v>1867.78</v>
      </c>
      <c r="D474" s="21">
        <v>1832.51</v>
      </c>
      <c r="E474" s="21">
        <v>1867.64</v>
      </c>
      <c r="F474" s="42">
        <v>369.57409280000002</v>
      </c>
      <c r="G474" s="3">
        <f t="shared" si="35"/>
        <v>1.7155554587340749E-2</v>
      </c>
      <c r="H474" s="3">
        <f>1-E474/MAX(E$2:E474)</f>
        <v>0</v>
      </c>
      <c r="I474" s="21">
        <f t="shared" si="36"/>
        <v>31.5</v>
      </c>
      <c r="J474" s="21">
        <f ca="1">IF(ROW()&gt;计算结果!B$18+1,ABS(E474-OFFSET(E474,-计算结果!B$18,0,1,1))/SUM(OFFSET(I474,0,0,-计算结果!B$18,1)),ABS(E474-OFFSET(E474,-ROW()+2,0,1,1))/SUM(OFFSET(I474,0,0,-ROW()+2,1)))</f>
        <v>0.45574871592256011</v>
      </c>
      <c r="K474" s="21">
        <f ca="1">(计算结果!B$19+计算结果!B$20*'000300'!J474)^计算结果!B$21</f>
        <v>1.8101738443303041</v>
      </c>
      <c r="L474" s="21">
        <f t="shared" ca="1" si="37"/>
        <v>1926.2986943400622</v>
      </c>
      <c r="M474" s="31" t="str">
        <f ca="1">IF(ROW()&gt;计算结果!B$22+1,IF(L474&gt;OFFSET(L474,-计算结果!B$22,0,1,1),"买",IF(L474&lt;OFFSET(L474,-计算结果!B$22,0,1,1),"卖",M473)),IF(L474&gt;OFFSET(L474,-ROW()+1,0,1,1),"买",IF(L474&lt;OFFSET(L474,-ROW()+1,0,1,1),"卖",M473)))</f>
        <v>买</v>
      </c>
      <c r="N474" s="4" t="str">
        <f t="shared" ca="1" si="38"/>
        <v/>
      </c>
      <c r="O474" s="3">
        <f ca="1">IF(M473="买",E474/E473-1,0)-IF(N474=1,计算结果!B$17,0)</f>
        <v>1.7155554587340749E-2</v>
      </c>
      <c r="P474" s="2">
        <f t="shared" ca="1" si="39"/>
        <v>1.880947702068926</v>
      </c>
      <c r="Q474" s="3">
        <f ca="1">1-P474/MAX(P$2:P474)</f>
        <v>0</v>
      </c>
    </row>
    <row r="475" spans="1:17" x14ac:dyDescent="0.15">
      <c r="A475" s="1">
        <v>39069</v>
      </c>
      <c r="B475">
        <v>1875.01</v>
      </c>
      <c r="C475">
        <v>1918.29</v>
      </c>
      <c r="D475" s="21">
        <v>1875.01</v>
      </c>
      <c r="E475" s="21">
        <v>1916.11</v>
      </c>
      <c r="F475" s="42">
        <v>465.30166783999999</v>
      </c>
      <c r="G475" s="3">
        <f t="shared" si="35"/>
        <v>2.5952539033218258E-2</v>
      </c>
      <c r="H475" s="3">
        <f>1-E475/MAX(E$2:E475)</f>
        <v>0</v>
      </c>
      <c r="I475" s="21">
        <f t="shared" si="36"/>
        <v>48.4699999999998</v>
      </c>
      <c r="J475" s="21">
        <f ca="1">IF(ROW()&gt;计算结果!B$18+1,ABS(E475-OFFSET(E475,-计算结果!B$18,0,1,1))/SUM(OFFSET(I475,0,0,-计算结果!B$18,1)),ABS(E475-OFFSET(E475,-ROW()+2,0,1,1))/SUM(OFFSET(I475,0,0,-ROW()+2,1)))</f>
        <v>0.45022782452522653</v>
      </c>
      <c r="K475" s="21">
        <f ca="1">(计算结果!B$19+计算结果!B$20*'000300'!J475)^计算结果!B$21</f>
        <v>1.8052050420727037</v>
      </c>
      <c r="L475" s="21">
        <f t="shared" ca="1" si="37"/>
        <v>1907.906011945244</v>
      </c>
      <c r="M475" s="31" t="str">
        <f ca="1">IF(ROW()&gt;计算结果!B$22+1,IF(L475&gt;OFFSET(L475,-计算结果!B$22,0,1,1),"买",IF(L475&lt;OFFSET(L475,-计算结果!B$22,0,1,1),"卖",M474)),IF(L475&gt;OFFSET(L475,-ROW()+1,0,1,1),"买",IF(L475&lt;OFFSET(L475,-ROW()+1,0,1,1),"卖",M474)))</f>
        <v>买</v>
      </c>
      <c r="N475" s="4" t="str">
        <f t="shared" ca="1" si="38"/>
        <v/>
      </c>
      <c r="O475" s="3">
        <f ca="1">IF(M474="买",E475/E474-1,0)-IF(N475=1,计算结果!B$17,0)</f>
        <v>2.5952539033218258E-2</v>
      </c>
      <c r="P475" s="2">
        <f t="shared" ca="1" si="39"/>
        <v>1.929763070726312</v>
      </c>
      <c r="Q475" s="3">
        <f ca="1">1-P475/MAX(P$2:P475)</f>
        <v>0</v>
      </c>
    </row>
    <row r="476" spans="1:17" x14ac:dyDescent="0.15">
      <c r="A476" s="1">
        <v>39070</v>
      </c>
      <c r="B476">
        <v>1924.8</v>
      </c>
      <c r="C476">
        <v>1936.75</v>
      </c>
      <c r="D476" s="21">
        <v>1882.54</v>
      </c>
      <c r="E476" s="21">
        <v>1921.44</v>
      </c>
      <c r="F476" s="42">
        <v>489.69822207999999</v>
      </c>
      <c r="G476" s="3">
        <f t="shared" si="35"/>
        <v>2.7816774611062467E-3</v>
      </c>
      <c r="H476" s="3">
        <f>1-E476/MAX(E$2:E476)</f>
        <v>0</v>
      </c>
      <c r="I476" s="21">
        <f t="shared" si="36"/>
        <v>5.3300000000001546</v>
      </c>
      <c r="J476" s="21">
        <f ca="1">IF(ROW()&gt;计算结果!B$18+1,ABS(E476-OFFSET(E476,-计算结果!B$18,0,1,1))/SUM(OFFSET(I476,0,0,-计算结果!B$18,1)),ABS(E476-OFFSET(E476,-ROW()+2,0,1,1))/SUM(OFFSET(I476,0,0,-ROW()+2,1)))</f>
        <v>0.4348911148336807</v>
      </c>
      <c r="K476" s="21">
        <f ca="1">(计算结果!B$19+计算结果!B$20*'000300'!J476)^计算结果!B$21</f>
        <v>1.7914020033503126</v>
      </c>
      <c r="L476" s="21">
        <f t="shared" ca="1" si="37"/>
        <v>1932.1508252598535</v>
      </c>
      <c r="M476" s="31" t="str">
        <f ca="1">IF(ROW()&gt;计算结果!B$22+1,IF(L476&gt;OFFSET(L476,-计算结果!B$22,0,1,1),"买",IF(L476&lt;OFFSET(L476,-计算结果!B$22,0,1,1),"卖",M475)),IF(L476&gt;OFFSET(L476,-ROW()+1,0,1,1),"买",IF(L476&lt;OFFSET(L476,-ROW()+1,0,1,1),"卖",M475)))</f>
        <v>买</v>
      </c>
      <c r="N476" s="4" t="str">
        <f t="shared" ca="1" si="38"/>
        <v/>
      </c>
      <c r="O476" s="3">
        <f ca="1">IF(M475="买",E476/E475-1,0)-IF(N476=1,计算结果!B$17,0)</f>
        <v>2.7816774611062467E-3</v>
      </c>
      <c r="P476" s="2">
        <f t="shared" ca="1" si="39"/>
        <v>1.9351310491654266</v>
      </c>
      <c r="Q476" s="3">
        <f ca="1">1-P476/MAX(P$2:P476)</f>
        <v>0</v>
      </c>
    </row>
    <row r="477" spans="1:17" x14ac:dyDescent="0.15">
      <c r="A477" s="1">
        <v>39071</v>
      </c>
      <c r="B477">
        <v>1912.9</v>
      </c>
      <c r="C477">
        <v>1936.8</v>
      </c>
      <c r="D477" s="21">
        <v>1893.42</v>
      </c>
      <c r="E477" s="21">
        <v>1936.55</v>
      </c>
      <c r="F477" s="42">
        <v>397.45359872</v>
      </c>
      <c r="G477" s="3">
        <f t="shared" si="35"/>
        <v>7.8638937463568759E-3</v>
      </c>
      <c r="H477" s="3">
        <f>1-E477/MAX(E$2:E477)</f>
        <v>0</v>
      </c>
      <c r="I477" s="21">
        <f t="shared" si="36"/>
        <v>15.1099999999999</v>
      </c>
      <c r="J477" s="21">
        <f ca="1">IF(ROW()&gt;计算结果!B$18+1,ABS(E477-OFFSET(E477,-计算结果!B$18,0,1,1))/SUM(OFFSET(I477,0,0,-计算结果!B$18,1)),ABS(E477-OFFSET(E477,-ROW()+2,0,1,1))/SUM(OFFSET(I477,0,0,-ROW()+2,1)))</f>
        <v>0.53668032786885167</v>
      </c>
      <c r="K477" s="21">
        <f ca="1">(计算结果!B$19+计算结果!B$20*'000300'!J477)^计算结果!B$21</f>
        <v>1.8830122950819663</v>
      </c>
      <c r="L477" s="21">
        <f t="shared" ca="1" si="37"/>
        <v>1940.434525383763</v>
      </c>
      <c r="M477" s="31" t="str">
        <f ca="1">IF(ROW()&gt;计算结果!B$22+1,IF(L477&gt;OFFSET(L477,-计算结果!B$22,0,1,1),"买",IF(L477&lt;OFFSET(L477,-计算结果!B$22,0,1,1),"卖",M476)),IF(L477&gt;OFFSET(L477,-ROW()+1,0,1,1),"买",IF(L477&lt;OFFSET(L477,-ROW()+1,0,1,1),"卖",M476)))</f>
        <v>买</v>
      </c>
      <c r="N477" s="4" t="str">
        <f t="shared" ca="1" si="38"/>
        <v/>
      </c>
      <c r="O477" s="3">
        <f ca="1">IF(M476="买",E477/E476-1,0)-IF(N477=1,计算结果!B$17,0)</f>
        <v>7.8638937463568759E-3</v>
      </c>
      <c r="P477" s="2">
        <f t="shared" ca="1" si="39"/>
        <v>1.9503487141213396</v>
      </c>
      <c r="Q477" s="3">
        <f ca="1">1-P477/MAX(P$2:P477)</f>
        <v>0</v>
      </c>
    </row>
    <row r="478" spans="1:17" x14ac:dyDescent="0.15">
      <c r="A478" s="1">
        <v>39072</v>
      </c>
      <c r="B478">
        <v>1935.78</v>
      </c>
      <c r="C478">
        <v>1945.47</v>
      </c>
      <c r="D478" s="21">
        <v>1905.72</v>
      </c>
      <c r="E478" s="21">
        <v>1908.98</v>
      </c>
      <c r="F478" s="42">
        <v>434.37772799999999</v>
      </c>
      <c r="G478" s="3">
        <f t="shared" si="35"/>
        <v>-1.4236657974232458E-2</v>
      </c>
      <c r="H478" s="3">
        <f>1-E478/MAX(E$2:E478)</f>
        <v>1.4236657974232458E-2</v>
      </c>
      <c r="I478" s="21">
        <f t="shared" si="36"/>
        <v>27.569999999999936</v>
      </c>
      <c r="J478" s="21">
        <f ca="1">IF(ROW()&gt;计算结果!B$18+1,ABS(E478-OFFSET(E478,-计算结果!B$18,0,1,1))/SUM(OFFSET(I478,0,0,-计算结果!B$18,1)),ABS(E478-OFFSET(E478,-ROW()+2,0,1,1))/SUM(OFFSET(I478,0,0,-ROW()+2,1)))</f>
        <v>0.42084820159787778</v>
      </c>
      <c r="K478" s="21">
        <f ca="1">(计算结果!B$19+计算结果!B$20*'000300'!J478)^计算结果!B$21</f>
        <v>1.7787633814380899</v>
      </c>
      <c r="L478" s="21">
        <f t="shared" ca="1" si="37"/>
        <v>1884.4843674506103</v>
      </c>
      <c r="M478" s="31" t="str">
        <f ca="1">IF(ROW()&gt;计算结果!B$22+1,IF(L478&gt;OFFSET(L478,-计算结果!B$22,0,1,1),"买",IF(L478&lt;OFFSET(L478,-计算结果!B$22,0,1,1),"卖",M477)),IF(L478&gt;OFFSET(L478,-ROW()+1,0,1,1),"买",IF(L478&lt;OFFSET(L478,-ROW()+1,0,1,1),"卖",M477)))</f>
        <v>买</v>
      </c>
      <c r="N478" s="4" t="str">
        <f t="shared" ca="1" si="38"/>
        <v/>
      </c>
      <c r="O478" s="3">
        <f ca="1">IF(M477="买",E478/E477-1,0)-IF(N478=1,计算结果!B$17,0)</f>
        <v>-1.4236657974232458E-2</v>
      </c>
      <c r="P478" s="2">
        <f t="shared" ca="1" si="39"/>
        <v>1.92258226654791</v>
      </c>
      <c r="Q478" s="3">
        <f ca="1">1-P478/MAX(P$2:P478)</f>
        <v>1.4236657974232458E-2</v>
      </c>
    </row>
    <row r="479" spans="1:17" x14ac:dyDescent="0.15">
      <c r="A479" s="1">
        <v>39073</v>
      </c>
      <c r="B479">
        <v>1896.48</v>
      </c>
      <c r="C479">
        <v>1918.49</v>
      </c>
      <c r="D479" s="21">
        <v>1880.57</v>
      </c>
      <c r="E479" s="21">
        <v>1895.64</v>
      </c>
      <c r="F479" s="42">
        <v>348.70779904</v>
      </c>
      <c r="G479" s="3">
        <f t="shared" si="35"/>
        <v>-6.9880250185963E-3</v>
      </c>
      <c r="H479" s="3">
        <f>1-E479/MAX(E$2:E479)</f>
        <v>2.1125196870723673E-2</v>
      </c>
      <c r="I479" s="21">
        <f t="shared" si="36"/>
        <v>13.339999999999918</v>
      </c>
      <c r="J479" s="21">
        <f ca="1">IF(ROW()&gt;计算结果!B$18+1,ABS(E479-OFFSET(E479,-计算结果!B$18,0,1,1))/SUM(OFFSET(I479,0,0,-计算结果!B$18,1)),ABS(E479-OFFSET(E479,-ROW()+2,0,1,1))/SUM(OFFSET(I479,0,0,-ROW()+2,1)))</f>
        <v>0.69226718820520627</v>
      </c>
      <c r="K479" s="21">
        <f ca="1">(计算结果!B$19+计算结果!B$20*'000300'!J479)^计算结果!B$21</f>
        <v>2.0230404693846857</v>
      </c>
      <c r="L479" s="21">
        <f t="shared" ca="1" si="37"/>
        <v>1907.0526635596107</v>
      </c>
      <c r="M479" s="31" t="str">
        <f ca="1">IF(ROW()&gt;计算结果!B$22+1,IF(L479&gt;OFFSET(L479,-计算结果!B$22,0,1,1),"买",IF(L479&lt;OFFSET(L479,-计算结果!B$22,0,1,1),"卖",M478)),IF(L479&gt;OFFSET(L479,-ROW()+1,0,1,1),"买",IF(L479&lt;OFFSET(L479,-ROW()+1,0,1,1),"卖",M478)))</f>
        <v>买</v>
      </c>
      <c r="N479" s="4" t="str">
        <f t="shared" ca="1" si="38"/>
        <v/>
      </c>
      <c r="O479" s="3">
        <f ca="1">IF(M478="买",E479/E478-1,0)-IF(N479=1,计算结果!B$17,0)</f>
        <v>-6.9880250185963E-3</v>
      </c>
      <c r="P479" s="2">
        <f t="shared" ca="1" si="39"/>
        <v>1.9091472135689636</v>
      </c>
      <c r="Q479" s="3">
        <f ca="1">1-P479/MAX(P$2:P479)</f>
        <v>2.1125196870723673E-2</v>
      </c>
    </row>
    <row r="480" spans="1:17" x14ac:dyDescent="0.15">
      <c r="A480" s="1">
        <v>39076</v>
      </c>
      <c r="B480">
        <v>1898.82</v>
      </c>
      <c r="C480">
        <v>1957.47</v>
      </c>
      <c r="D480" s="21">
        <v>1898.82</v>
      </c>
      <c r="E480" s="21">
        <v>1939.1</v>
      </c>
      <c r="F480" s="42">
        <v>419.51576064</v>
      </c>
      <c r="G480" s="3">
        <f t="shared" si="35"/>
        <v>2.2926294022071581E-2</v>
      </c>
      <c r="H480" s="3">
        <f>1-E480/MAX(E$2:E480)</f>
        <v>0</v>
      </c>
      <c r="I480" s="21">
        <f t="shared" si="36"/>
        <v>43.459999999999809</v>
      </c>
      <c r="J480" s="21">
        <f ca="1">IF(ROW()&gt;计算结果!B$18+1,ABS(E480-OFFSET(E480,-计算结果!B$18,0,1,1))/SUM(OFFSET(I480,0,0,-计算结果!B$18,1)),ABS(E480-OFFSET(E480,-ROW()+2,0,1,1))/SUM(OFFSET(I480,0,0,-ROW()+2,1)))</f>
        <v>0.64580086580086637</v>
      </c>
      <c r="K480" s="21">
        <f ca="1">(计算结果!B$19+计算结果!B$20*'000300'!J480)^计算结果!B$21</f>
        <v>1.9812207792207797</v>
      </c>
      <c r="L480" s="21">
        <f t="shared" ca="1" si="37"/>
        <v>1970.545512433989</v>
      </c>
      <c r="M480" s="31" t="str">
        <f ca="1">IF(ROW()&gt;计算结果!B$22+1,IF(L480&gt;OFFSET(L480,-计算结果!B$22,0,1,1),"买",IF(L480&lt;OFFSET(L480,-计算结果!B$22,0,1,1),"卖",M479)),IF(L480&gt;OFFSET(L480,-ROW()+1,0,1,1),"买",IF(L480&lt;OFFSET(L480,-ROW()+1,0,1,1),"卖",M479)))</f>
        <v>买</v>
      </c>
      <c r="N480" s="4" t="str">
        <f t="shared" ca="1" si="38"/>
        <v/>
      </c>
      <c r="O480" s="3">
        <f ca="1">IF(M479="买",E480/E479-1,0)-IF(N480=1,计算结果!B$17,0)</f>
        <v>2.2926294022071581E-2</v>
      </c>
      <c r="P480" s="2">
        <f t="shared" ca="1" si="39"/>
        <v>1.9529168839186644</v>
      </c>
      <c r="Q480" s="3">
        <f ca="1">1-P480/MAX(P$2:P480)</f>
        <v>0</v>
      </c>
    </row>
    <row r="481" spans="1:17" x14ac:dyDescent="0.15">
      <c r="A481" s="1">
        <v>39077</v>
      </c>
      <c r="B481">
        <v>1941.8</v>
      </c>
      <c r="C481">
        <v>1959.98</v>
      </c>
      <c r="D481" s="21">
        <v>1914.97</v>
      </c>
      <c r="E481" s="21">
        <v>1938.24</v>
      </c>
      <c r="F481" s="42">
        <v>391.06899967999999</v>
      </c>
      <c r="G481" s="3">
        <f t="shared" si="35"/>
        <v>-4.4350471868392916E-4</v>
      </c>
      <c r="H481" s="3">
        <f>1-E481/MAX(E$2:E481)</f>
        <v>4.4350471868392916E-4</v>
      </c>
      <c r="I481" s="21">
        <f t="shared" si="36"/>
        <v>0.85999999999989996</v>
      </c>
      <c r="J481" s="21">
        <f ca="1">IF(ROW()&gt;计算结果!B$18+1,ABS(E481-OFFSET(E481,-计算结果!B$18,0,1,1))/SUM(OFFSET(I481,0,0,-计算结果!B$18,1)),ABS(E481-OFFSET(E481,-ROW()+2,0,1,1))/SUM(OFFSET(I481,0,0,-ROW()+2,1)))</f>
        <v>0.61852139367094539</v>
      </c>
      <c r="K481" s="21">
        <f ca="1">(计算结果!B$19+计算结果!B$20*'000300'!J481)^计算结果!B$21</f>
        <v>1.9566692543038506</v>
      </c>
      <c r="L481" s="21">
        <f t="shared" ca="1" si="37"/>
        <v>1907.3343095098721</v>
      </c>
      <c r="M481" s="31" t="str">
        <f ca="1">IF(ROW()&gt;计算结果!B$22+1,IF(L481&gt;OFFSET(L481,-计算结果!B$22,0,1,1),"买",IF(L481&lt;OFFSET(L481,-计算结果!B$22,0,1,1),"卖",M480)),IF(L481&gt;OFFSET(L481,-ROW()+1,0,1,1),"买",IF(L481&lt;OFFSET(L481,-ROW()+1,0,1,1),"卖",M480)))</f>
        <v>买</v>
      </c>
      <c r="N481" s="4" t="str">
        <f t="shared" ca="1" si="38"/>
        <v/>
      </c>
      <c r="O481" s="3">
        <f ca="1">IF(M480="买",E481/E480-1,0)-IF(N481=1,计算结果!B$17,0)</f>
        <v>-4.4350471868392916E-4</v>
      </c>
      <c r="P481" s="2">
        <f t="shared" ca="1" si="39"/>
        <v>1.952050756065449</v>
      </c>
      <c r="Q481" s="3">
        <f ca="1">1-P481/MAX(P$2:P481)</f>
        <v>4.4350471868392916E-4</v>
      </c>
    </row>
    <row r="482" spans="1:17" x14ac:dyDescent="0.15">
      <c r="A482" s="1">
        <v>39078</v>
      </c>
      <c r="B482">
        <v>1940.41</v>
      </c>
      <c r="C482">
        <v>1983.11</v>
      </c>
      <c r="D482" s="21">
        <v>1939.55</v>
      </c>
      <c r="E482" s="21">
        <v>1982.88</v>
      </c>
      <c r="F482" s="42">
        <v>389.61688576</v>
      </c>
      <c r="G482" s="3">
        <f t="shared" si="35"/>
        <v>2.3031203566121983E-2</v>
      </c>
      <c r="H482" s="3">
        <f>1-E482/MAX(E$2:E482)</f>
        <v>0</v>
      </c>
      <c r="I482" s="21">
        <f t="shared" si="36"/>
        <v>44.6400000000001</v>
      </c>
      <c r="J482" s="21">
        <f ca="1">IF(ROW()&gt;计算结果!B$18+1,ABS(E482-OFFSET(E482,-计算结果!B$18,0,1,1))/SUM(OFFSET(I482,0,0,-计算结果!B$18,1)),ABS(E482-OFFSET(E482,-ROW()+2,0,1,1))/SUM(OFFSET(I482,0,0,-ROW()+2,1)))</f>
        <v>0.68182510664229279</v>
      </c>
      <c r="K482" s="21">
        <f ca="1">(计算结果!B$19+计算结果!B$20*'000300'!J482)^计算结果!B$21</f>
        <v>2.0136425959780633</v>
      </c>
      <c r="L482" s="21">
        <f t="shared" ca="1" si="37"/>
        <v>2059.4563298233688</v>
      </c>
      <c r="M482" s="31" t="str">
        <f ca="1">IF(ROW()&gt;计算结果!B$22+1,IF(L482&gt;OFFSET(L482,-计算结果!B$22,0,1,1),"买",IF(L482&lt;OFFSET(L482,-计算结果!B$22,0,1,1),"卖",M481)),IF(L482&gt;OFFSET(L482,-ROW()+1,0,1,1),"买",IF(L482&lt;OFFSET(L482,-ROW()+1,0,1,1),"卖",M481)))</f>
        <v>买</v>
      </c>
      <c r="N482" s="4" t="str">
        <f t="shared" ca="1" si="38"/>
        <v/>
      </c>
      <c r="O482" s="3">
        <f ca="1">IF(M481="买",E482/E481-1,0)-IF(N482=1,计算结果!B$17,0)</f>
        <v>2.3031203566121983E-2</v>
      </c>
      <c r="P482" s="2">
        <f t="shared" ca="1" si="39"/>
        <v>1.9970088343997947</v>
      </c>
      <c r="Q482" s="3">
        <f ca="1">1-P482/MAX(P$2:P482)</f>
        <v>0</v>
      </c>
    </row>
    <row r="483" spans="1:17" x14ac:dyDescent="0.15">
      <c r="A483" s="1">
        <v>39079</v>
      </c>
      <c r="B483">
        <v>1988.02</v>
      </c>
      <c r="C483">
        <v>2010.37</v>
      </c>
      <c r="D483" s="21">
        <v>1964.97</v>
      </c>
      <c r="E483" s="21">
        <v>1979.93</v>
      </c>
      <c r="F483" s="42">
        <v>452.24329216000001</v>
      </c>
      <c r="G483" s="3">
        <f t="shared" si="35"/>
        <v>-1.4877350117001864E-3</v>
      </c>
      <c r="H483" s="3">
        <f>1-E483/MAX(E$2:E483)</f>
        <v>1.4877350117001864E-3</v>
      </c>
      <c r="I483" s="21">
        <f t="shared" si="36"/>
        <v>2.9500000000000455</v>
      </c>
      <c r="J483" s="21">
        <f ca="1">IF(ROW()&gt;计算结果!B$18+1,ABS(E483-OFFSET(E483,-计算结果!B$18,0,1,1))/SUM(OFFSET(I483,0,0,-计算结果!B$18,1)),ABS(E483-OFFSET(E483,-ROW()+2,0,1,1))/SUM(OFFSET(I483,0,0,-ROW()+2,1)))</f>
        <v>0.61651588560648385</v>
      </c>
      <c r="K483" s="21">
        <f ca="1">(计算结果!B$19+计算结果!B$20*'000300'!J483)^计算结果!B$21</f>
        <v>1.9548642970458354</v>
      </c>
      <c r="L483" s="21">
        <f t="shared" ca="1" si="37"/>
        <v>1903.9931469765736</v>
      </c>
      <c r="M483" s="31" t="str">
        <f ca="1">IF(ROW()&gt;计算结果!B$22+1,IF(L483&gt;OFFSET(L483,-计算结果!B$22,0,1,1),"买",IF(L483&lt;OFFSET(L483,-计算结果!B$22,0,1,1),"卖",M482)),IF(L483&gt;OFFSET(L483,-ROW()+1,0,1,1),"买",IF(L483&lt;OFFSET(L483,-ROW()+1,0,1,1),"卖",M482)))</f>
        <v>买</v>
      </c>
      <c r="N483" s="4" t="str">
        <f t="shared" ca="1" si="38"/>
        <v/>
      </c>
      <c r="O483" s="3">
        <f ca="1">IF(M482="买",E483/E482-1,0)-IF(N483=1,计算结果!B$17,0)</f>
        <v>-1.4877350117001864E-3</v>
      </c>
      <c r="P483" s="2">
        <f t="shared" ca="1" si="39"/>
        <v>1.9940378144381836</v>
      </c>
      <c r="Q483" s="3">
        <f ca="1">1-P483/MAX(P$2:P483)</f>
        <v>1.4877350117001864E-3</v>
      </c>
    </row>
    <row r="484" spans="1:17" x14ac:dyDescent="0.15">
      <c r="A484" s="1">
        <v>39080</v>
      </c>
      <c r="B484">
        <v>1991.88</v>
      </c>
      <c r="C484">
        <v>2052.86</v>
      </c>
      <c r="D484" s="21">
        <v>1991.88</v>
      </c>
      <c r="E484" s="21">
        <v>2041.05</v>
      </c>
      <c r="F484" s="42">
        <v>557.16388863999998</v>
      </c>
      <c r="G484" s="3">
        <f t="shared" si="35"/>
        <v>3.0869778224482669E-2</v>
      </c>
      <c r="H484" s="3">
        <f>1-E484/MAX(E$2:E484)</f>
        <v>0</v>
      </c>
      <c r="I484" s="21">
        <f t="shared" si="36"/>
        <v>61.119999999999891</v>
      </c>
      <c r="J484" s="21">
        <f ca="1">IF(ROW()&gt;计算结果!B$18+1,ABS(E484-OFFSET(E484,-计算结果!B$18,0,1,1))/SUM(OFFSET(I484,0,0,-计算结果!B$18,1)),ABS(E484-OFFSET(E484,-ROW()+2,0,1,1))/SUM(OFFSET(I484,0,0,-ROW()+2,1)))</f>
        <v>0.65972988396423893</v>
      </c>
      <c r="K484" s="21">
        <f ca="1">(计算结果!B$19+计算结果!B$20*'000300'!J484)^计算结果!B$21</f>
        <v>1.9937568955678149</v>
      </c>
      <c r="L484" s="21">
        <f t="shared" ca="1" si="37"/>
        <v>2177.2511927768546</v>
      </c>
      <c r="M484" s="31" t="str">
        <f ca="1">IF(ROW()&gt;计算结果!B$22+1,IF(L484&gt;OFFSET(L484,-计算结果!B$22,0,1,1),"买",IF(L484&lt;OFFSET(L484,-计算结果!B$22,0,1,1),"卖",M483)),IF(L484&gt;OFFSET(L484,-ROW()+1,0,1,1),"买",IF(L484&lt;OFFSET(L484,-ROW()+1,0,1,1),"卖",M483)))</f>
        <v>买</v>
      </c>
      <c r="N484" s="4" t="str">
        <f t="shared" ca="1" si="38"/>
        <v/>
      </c>
      <c r="O484" s="3">
        <f ca="1">IF(M483="买",E484/E483-1,0)-IF(N484=1,计算结果!B$17,0)</f>
        <v>3.0869778224482669E-2</v>
      </c>
      <c r="P484" s="2">
        <f t="shared" ca="1" si="39"/>
        <v>2.0555933195411225</v>
      </c>
      <c r="Q484" s="3">
        <f ca="1">1-P484/MAX(P$2:P484)</f>
        <v>0</v>
      </c>
    </row>
    <row r="485" spans="1:17" x14ac:dyDescent="0.15">
      <c r="A485" s="1">
        <v>39086</v>
      </c>
      <c r="B485">
        <v>2073.25</v>
      </c>
      <c r="C485">
        <v>2139.4899999999998</v>
      </c>
      <c r="D485" s="21">
        <v>2054.2399999999998</v>
      </c>
      <c r="E485" s="21">
        <v>2067.09</v>
      </c>
      <c r="F485" s="42">
        <v>823.81070336000005</v>
      </c>
      <c r="G485" s="3">
        <f t="shared" si="35"/>
        <v>1.2758139193062457E-2</v>
      </c>
      <c r="H485" s="3">
        <f>1-E485/MAX(E$2:E485)</f>
        <v>0</v>
      </c>
      <c r="I485" s="21">
        <f t="shared" si="36"/>
        <v>26.040000000000191</v>
      </c>
      <c r="J485" s="21">
        <f ca="1">IF(ROW()&gt;计算结果!B$18+1,ABS(E485-OFFSET(E485,-计算结果!B$18,0,1,1))/SUM(OFFSET(I485,0,0,-计算结果!B$18,1)),ABS(E485-OFFSET(E485,-ROW()+2,0,1,1))/SUM(OFFSET(I485,0,0,-ROW()+2,1)))</f>
        <v>0.62798436070210606</v>
      </c>
      <c r="K485" s="21">
        <f ca="1">(计算结果!B$19+计算结果!B$20*'000300'!J485)^计算结果!B$21</f>
        <v>1.9651859246318955</v>
      </c>
      <c r="L485" s="21">
        <f t="shared" ca="1" si="37"/>
        <v>1960.7639672911196</v>
      </c>
      <c r="M485" s="31" t="str">
        <f ca="1">IF(ROW()&gt;计算结果!B$22+1,IF(L485&gt;OFFSET(L485,-计算结果!B$22,0,1,1),"买",IF(L485&lt;OFFSET(L485,-计算结果!B$22,0,1,1),"卖",M484)),IF(L485&gt;OFFSET(L485,-ROW()+1,0,1,1),"买",IF(L485&lt;OFFSET(L485,-ROW()+1,0,1,1),"卖",M484)))</f>
        <v>买</v>
      </c>
      <c r="N485" s="4" t="str">
        <f t="shared" ca="1" si="38"/>
        <v/>
      </c>
      <c r="O485" s="3">
        <f ca="1">IF(M484="买",E485/E484-1,0)-IF(N485=1,计算结果!B$17,0)</f>
        <v>1.2758139193062457E-2</v>
      </c>
      <c r="P485" s="2">
        <f t="shared" ca="1" si="39"/>
        <v>2.0818188652361576</v>
      </c>
      <c r="Q485" s="3">
        <f ca="1">1-P485/MAX(P$2:P485)</f>
        <v>0</v>
      </c>
    </row>
    <row r="486" spans="1:17" x14ac:dyDescent="0.15">
      <c r="A486" s="1">
        <v>39087</v>
      </c>
      <c r="B486">
        <v>2051.15</v>
      </c>
      <c r="C486">
        <v>2083.4</v>
      </c>
      <c r="D486" s="21">
        <v>2030.76</v>
      </c>
      <c r="E486" s="21">
        <v>2072.88</v>
      </c>
      <c r="F486" s="42">
        <v>680.26060800000005</v>
      </c>
      <c r="G486" s="3">
        <f t="shared" si="35"/>
        <v>2.8010391419821534E-3</v>
      </c>
      <c r="H486" s="3">
        <f>1-E486/MAX(E$2:E486)</f>
        <v>0</v>
      </c>
      <c r="I486" s="21">
        <f t="shared" si="36"/>
        <v>5.7899999999999636</v>
      </c>
      <c r="J486" s="21">
        <f ca="1">IF(ROW()&gt;计算结果!B$18+1,ABS(E486-OFFSET(E486,-计算结果!B$18,0,1,1))/SUM(OFFSET(I486,0,0,-计算结果!B$18,1)),ABS(E486-OFFSET(E486,-ROW()+2,0,1,1))/SUM(OFFSET(I486,0,0,-ROW()+2,1)))</f>
        <v>0.62869478578545446</v>
      </c>
      <c r="K486" s="21">
        <f ca="1">(计算结果!B$19+计算结果!B$20*'000300'!J486)^计算结果!B$21</f>
        <v>1.965825307206909</v>
      </c>
      <c r="L486" s="21">
        <f t="shared" ca="1" si="37"/>
        <v>2181.1645017338747</v>
      </c>
      <c r="M486" s="31" t="str">
        <f ca="1">IF(ROW()&gt;计算结果!B$22+1,IF(L486&gt;OFFSET(L486,-计算结果!B$22,0,1,1),"买",IF(L486&lt;OFFSET(L486,-计算结果!B$22,0,1,1),"卖",M485)),IF(L486&gt;OFFSET(L486,-ROW()+1,0,1,1),"买",IF(L486&lt;OFFSET(L486,-ROW()+1,0,1,1),"卖",M485)))</f>
        <v>买</v>
      </c>
      <c r="N486" s="4" t="str">
        <f t="shared" ca="1" si="38"/>
        <v/>
      </c>
      <c r="O486" s="3">
        <f ca="1">IF(M485="买",E486/E485-1,0)-IF(N486=1,计算结果!B$17,0)</f>
        <v>2.8010391419821534E-3</v>
      </c>
      <c r="P486" s="2">
        <f t="shared" ca="1" si="39"/>
        <v>2.0876501213642009</v>
      </c>
      <c r="Q486" s="3">
        <f ca="1">1-P486/MAX(P$2:P486)</f>
        <v>0</v>
      </c>
    </row>
    <row r="487" spans="1:17" x14ac:dyDescent="0.15">
      <c r="A487" s="1">
        <v>39090</v>
      </c>
      <c r="B487">
        <v>2072</v>
      </c>
      <c r="C487">
        <v>2131.7399999999998</v>
      </c>
      <c r="D487" s="21">
        <v>2071.7199999999998</v>
      </c>
      <c r="E487" s="21">
        <v>2131.56</v>
      </c>
      <c r="F487" s="42">
        <v>663.03934463999997</v>
      </c>
      <c r="G487" s="3">
        <f t="shared" si="35"/>
        <v>2.8308440430705017E-2</v>
      </c>
      <c r="H487" s="3">
        <f>1-E487/MAX(E$2:E487)</f>
        <v>0</v>
      </c>
      <c r="I487" s="21">
        <f t="shared" si="36"/>
        <v>58.679999999999836</v>
      </c>
      <c r="J487" s="21">
        <f ca="1">IF(ROW()&gt;计算结果!B$18+1,ABS(E487-OFFSET(E487,-计算结果!B$18,0,1,1))/SUM(OFFSET(I487,0,0,-计算结果!B$18,1)),ABS(E487-OFFSET(E487,-ROW()+2,0,1,1))/SUM(OFFSET(I487,0,0,-ROW()+2,1)))</f>
        <v>0.68556864123747674</v>
      </c>
      <c r="K487" s="21">
        <f ca="1">(计算结果!B$19+计算结果!B$20*'000300'!J487)^计算结果!B$21</f>
        <v>2.017011777113729</v>
      </c>
      <c r="L487" s="21">
        <f t="shared" ca="1" si="37"/>
        <v>2081.111637538791</v>
      </c>
      <c r="M487" s="31" t="str">
        <f ca="1">IF(ROW()&gt;计算结果!B$22+1,IF(L487&gt;OFFSET(L487,-计算结果!B$22,0,1,1),"买",IF(L487&lt;OFFSET(L487,-计算结果!B$22,0,1,1),"卖",M486)),IF(L487&gt;OFFSET(L487,-ROW()+1,0,1,1),"买",IF(L487&lt;OFFSET(L487,-ROW()+1,0,1,1),"卖",M486)))</f>
        <v>买</v>
      </c>
      <c r="N487" s="4" t="str">
        <f t="shared" ca="1" si="38"/>
        <v/>
      </c>
      <c r="O487" s="3">
        <f ca="1">IF(M486="买",E487/E486-1,0)-IF(N487=1,计算结果!B$17,0)</f>
        <v>2.8308440430705017E-2</v>
      </c>
      <c r="P487" s="2">
        <f t="shared" ca="1" si="39"/>
        <v>2.1467482404649934</v>
      </c>
      <c r="Q487" s="3">
        <f ca="1">1-P487/MAX(P$2:P487)</f>
        <v>0</v>
      </c>
    </row>
    <row r="488" spans="1:17" x14ac:dyDescent="0.15">
      <c r="A488" s="1">
        <v>39091</v>
      </c>
      <c r="B488">
        <v>2137.4899999999998</v>
      </c>
      <c r="C488">
        <v>2201.36</v>
      </c>
      <c r="D488" s="21">
        <v>2128.06</v>
      </c>
      <c r="E488" s="21">
        <v>2200.09</v>
      </c>
      <c r="F488" s="42">
        <v>654.56193536000001</v>
      </c>
      <c r="G488" s="3">
        <f t="shared" si="35"/>
        <v>3.2150162322430509E-2</v>
      </c>
      <c r="H488" s="3">
        <f>1-E488/MAX(E$2:E488)</f>
        <v>0</v>
      </c>
      <c r="I488" s="21">
        <f t="shared" si="36"/>
        <v>68.5300000000002</v>
      </c>
      <c r="J488" s="21">
        <f ca="1">IF(ROW()&gt;计算结果!B$18+1,ABS(E488-OFFSET(E488,-计算结果!B$18,0,1,1))/SUM(OFFSET(I488,0,0,-计算结果!B$18,1)),ABS(E488-OFFSET(E488,-ROW()+2,0,1,1))/SUM(OFFSET(I488,0,0,-ROW()+2,1)))</f>
        <v>0.89459451153928971</v>
      </c>
      <c r="K488" s="21">
        <f ca="1">(计算结果!B$19+计算结果!B$20*'000300'!J488)^计算结果!B$21</f>
        <v>2.2051350603853606</v>
      </c>
      <c r="L488" s="21">
        <f t="shared" ca="1" si="37"/>
        <v>2343.4749960292406</v>
      </c>
      <c r="M488" s="31" t="str">
        <f ca="1">IF(ROW()&gt;计算结果!B$22+1,IF(L488&gt;OFFSET(L488,-计算结果!B$22,0,1,1),"买",IF(L488&lt;OFFSET(L488,-计算结果!B$22,0,1,1),"卖",M487)),IF(L488&gt;OFFSET(L488,-ROW()+1,0,1,1),"买",IF(L488&lt;OFFSET(L488,-ROW()+1,0,1,1),"卖",M487)))</f>
        <v>买</v>
      </c>
      <c r="N488" s="4" t="str">
        <f t="shared" ca="1" si="38"/>
        <v/>
      </c>
      <c r="O488" s="3">
        <f ca="1">IF(M487="买",E488/E487-1,0)-IF(N488=1,计算结果!B$17,0)</f>
        <v>3.2150162322430509E-2</v>
      </c>
      <c r="P488" s="2">
        <f t="shared" ca="1" si="39"/>
        <v>2.2157665448613351</v>
      </c>
      <c r="Q488" s="3">
        <f ca="1">1-P488/MAX(P$2:P488)</f>
        <v>0</v>
      </c>
    </row>
    <row r="489" spans="1:17" x14ac:dyDescent="0.15">
      <c r="A489" s="1">
        <v>39092</v>
      </c>
      <c r="B489">
        <v>2210.7600000000002</v>
      </c>
      <c r="C489">
        <v>2255.9699999999998</v>
      </c>
      <c r="D489" s="21">
        <v>2194.77</v>
      </c>
      <c r="E489" s="21">
        <v>2255.9699999999998</v>
      </c>
      <c r="F489" s="42">
        <v>688.22622207999996</v>
      </c>
      <c r="G489" s="3">
        <f t="shared" si="35"/>
        <v>2.5398960951597216E-2</v>
      </c>
      <c r="H489" s="3">
        <f>1-E489/MAX(E$2:E489)</f>
        <v>0</v>
      </c>
      <c r="I489" s="21">
        <f t="shared" si="36"/>
        <v>55.879999999999654</v>
      </c>
      <c r="J489" s="21">
        <f ca="1">IF(ROW()&gt;计算结果!B$18+1,ABS(E489-OFFSET(E489,-计算结果!B$18,0,1,1))/SUM(OFFSET(I489,0,0,-计算结果!B$18,1)),ABS(E489-OFFSET(E489,-ROW()+2,0,1,1))/SUM(OFFSET(I489,0,0,-ROW()+2,1)))</f>
        <v>0.9792906644924585</v>
      </c>
      <c r="K489" s="21">
        <f ca="1">(计算结果!B$19+计算结果!B$20*'000300'!J489)^计算结果!B$21</f>
        <v>2.2813615980432127</v>
      </c>
      <c r="L489" s="21">
        <f t="shared" ca="1" si="37"/>
        <v>2143.8444584512067</v>
      </c>
      <c r="M489" s="31" t="str">
        <f ca="1">IF(ROW()&gt;计算结果!B$22+1,IF(L489&gt;OFFSET(L489,-计算结果!B$22,0,1,1),"买",IF(L489&lt;OFFSET(L489,-计算结果!B$22,0,1,1),"卖",M488)),IF(L489&gt;OFFSET(L489,-ROW()+1,0,1,1),"买",IF(L489&lt;OFFSET(L489,-ROW()+1,0,1,1),"卖",M488)))</f>
        <v>买</v>
      </c>
      <c r="N489" s="4" t="str">
        <f t="shared" ca="1" si="38"/>
        <v/>
      </c>
      <c r="O489" s="3">
        <f ca="1">IF(M488="买",E489/E488-1,0)-IF(N489=1,计算结果!B$17,0)</f>
        <v>2.5398960951597216E-2</v>
      </c>
      <c r="P489" s="2">
        <f t="shared" ca="1" si="39"/>
        <v>2.2720447128121237</v>
      </c>
      <c r="Q489" s="3">
        <f ca="1">1-P489/MAX(P$2:P489)</f>
        <v>0</v>
      </c>
    </row>
    <row r="490" spans="1:17" x14ac:dyDescent="0.15">
      <c r="A490" s="1">
        <v>39093</v>
      </c>
      <c r="B490">
        <v>2257.0100000000002</v>
      </c>
      <c r="C490">
        <v>2289.9499999999998</v>
      </c>
      <c r="D490" s="21">
        <v>2224.37</v>
      </c>
      <c r="E490" s="21">
        <v>2231.63</v>
      </c>
      <c r="F490" s="42">
        <v>687.30011648000004</v>
      </c>
      <c r="G490" s="3">
        <f t="shared" si="35"/>
        <v>-1.0789150564945338E-2</v>
      </c>
      <c r="H490" s="3">
        <f>1-E490/MAX(E$2:E490)</f>
        <v>1.0789150564945338E-2</v>
      </c>
      <c r="I490" s="21">
        <f t="shared" si="36"/>
        <v>24.339999999999691</v>
      </c>
      <c r="J490" s="21">
        <f ca="1">IF(ROW()&gt;计算结果!B$18+1,ABS(E490-OFFSET(E490,-计算结果!B$18,0,1,1))/SUM(OFFSET(I490,0,0,-计算结果!B$18,1)),ABS(E490-OFFSET(E490,-ROW()+2,0,1,1))/SUM(OFFSET(I490,0,0,-ROW()+2,1)))</f>
        <v>0.838603331135512</v>
      </c>
      <c r="K490" s="21">
        <f ca="1">(计算结果!B$19+计算结果!B$20*'000300'!J490)^计算结果!B$21</f>
        <v>2.1547429980219608</v>
      </c>
      <c r="L490" s="21">
        <f t="shared" ca="1" si="37"/>
        <v>2332.9997394310349</v>
      </c>
      <c r="M490" s="31" t="str">
        <f ca="1">IF(ROW()&gt;计算结果!B$22+1,IF(L490&gt;OFFSET(L490,-计算结果!B$22,0,1,1),"买",IF(L490&lt;OFFSET(L490,-计算结果!B$22,0,1,1),"卖",M489)),IF(L490&gt;OFFSET(L490,-ROW()+1,0,1,1),"买",IF(L490&lt;OFFSET(L490,-ROW()+1,0,1,1),"卖",M489)))</f>
        <v>买</v>
      </c>
      <c r="N490" s="4" t="str">
        <f t="shared" ca="1" si="38"/>
        <v/>
      </c>
      <c r="O490" s="3">
        <f ca="1">IF(M489="买",E490/E489-1,0)-IF(N490=1,计算结果!B$17,0)</f>
        <v>-1.0789150564945338E-2</v>
      </c>
      <c r="P490" s="2">
        <f t="shared" ca="1" si="39"/>
        <v>2.2475312803153056</v>
      </c>
      <c r="Q490" s="3">
        <f ca="1">1-P490/MAX(P$2:P490)</f>
        <v>1.0789150564945449E-2</v>
      </c>
    </row>
    <row r="491" spans="1:17" x14ac:dyDescent="0.15">
      <c r="A491" s="1">
        <v>39094</v>
      </c>
      <c r="B491">
        <v>2215.86</v>
      </c>
      <c r="C491">
        <v>2249.54</v>
      </c>
      <c r="D491" s="21">
        <v>2159.77</v>
      </c>
      <c r="E491" s="21">
        <v>2173.75</v>
      </c>
      <c r="F491" s="42">
        <v>617.42829568000002</v>
      </c>
      <c r="G491" s="3">
        <f t="shared" si="35"/>
        <v>-2.5936199101105561E-2</v>
      </c>
      <c r="H491" s="3">
        <f>1-E491/MAX(E$2:E491)</f>
        <v>3.6445520108866591E-2</v>
      </c>
      <c r="I491" s="21">
        <f t="shared" si="36"/>
        <v>57.880000000000109</v>
      </c>
      <c r="J491" s="21">
        <f ca="1">IF(ROW()&gt;计算结果!B$18+1,ABS(E491-OFFSET(E491,-计算结果!B$18,0,1,1))/SUM(OFFSET(I491,0,0,-计算结果!B$18,1)),ABS(E491-OFFSET(E491,-ROW()+2,0,1,1))/SUM(OFFSET(I491,0,0,-ROW()+2,1)))</f>
        <v>0.580288283848713</v>
      </c>
      <c r="K491" s="21">
        <f ca="1">(计算结果!B$19+计算结果!B$20*'000300'!J491)^计算结果!B$21</f>
        <v>1.9222594554638417</v>
      </c>
      <c r="L491" s="21">
        <f t="shared" ca="1" si="37"/>
        <v>2026.8804220295756</v>
      </c>
      <c r="M491" s="31" t="str">
        <f ca="1">IF(ROW()&gt;计算结果!B$22+1,IF(L491&gt;OFFSET(L491,-计算结果!B$22,0,1,1),"买",IF(L491&lt;OFFSET(L491,-计算结果!B$22,0,1,1),"卖",M490)),IF(L491&gt;OFFSET(L491,-ROW()+1,0,1,1),"买",IF(L491&lt;OFFSET(L491,-ROW()+1,0,1,1),"卖",M490)))</f>
        <v>买</v>
      </c>
      <c r="N491" s="4" t="str">
        <f t="shared" ca="1" si="38"/>
        <v/>
      </c>
      <c r="O491" s="3">
        <f ca="1">IF(M490="买",E491/E490-1,0)-IF(N491=1,计算结果!B$17,0)</f>
        <v>-2.5936199101105561E-2</v>
      </c>
      <c r="P491" s="2">
        <f t="shared" ca="1" si="39"/>
        <v>2.1892388615430853</v>
      </c>
      <c r="Q491" s="3">
        <f ca="1">1-P491/MAX(P$2:P491)</f>
        <v>3.6445520108866591E-2</v>
      </c>
    </row>
    <row r="492" spans="1:17" x14ac:dyDescent="0.15">
      <c r="A492" s="1">
        <v>39097</v>
      </c>
      <c r="B492">
        <v>2170.94</v>
      </c>
      <c r="C492">
        <v>2287.6799999999998</v>
      </c>
      <c r="D492" s="21">
        <v>2170.94</v>
      </c>
      <c r="E492" s="21">
        <v>2287.34</v>
      </c>
      <c r="F492" s="42">
        <v>570.43451904000005</v>
      </c>
      <c r="G492" s="3">
        <f t="shared" si="35"/>
        <v>5.225531914893633E-2</v>
      </c>
      <c r="H492" s="3">
        <f>1-E492/MAX(E$2:E492)</f>
        <v>0</v>
      </c>
      <c r="I492" s="21">
        <f t="shared" si="36"/>
        <v>113.59000000000015</v>
      </c>
      <c r="J492" s="21">
        <f ca="1">IF(ROW()&gt;计算结果!B$18+1,ABS(E492-OFFSET(E492,-计算结果!B$18,0,1,1))/SUM(OFFSET(I492,0,0,-计算结果!B$18,1)),ABS(E492-OFFSET(E492,-ROW()+2,0,1,1))/SUM(OFFSET(I492,0,0,-ROW()+2,1)))</f>
        <v>0.64123841617523214</v>
      </c>
      <c r="K492" s="21">
        <f ca="1">(计算结果!B$19+计算结果!B$20*'000300'!J492)^计算结果!B$21</f>
        <v>1.9771145745577088</v>
      </c>
      <c r="L492" s="21">
        <f t="shared" ca="1" si="37"/>
        <v>2541.8388497180517</v>
      </c>
      <c r="M492" s="31" t="str">
        <f ca="1">IF(ROW()&gt;计算结果!B$22+1,IF(L492&gt;OFFSET(L492,-计算结果!B$22,0,1,1),"买",IF(L492&lt;OFFSET(L492,-计算结果!B$22,0,1,1),"卖",M491)),IF(L492&gt;OFFSET(L492,-ROW()+1,0,1,1),"买",IF(L492&lt;OFFSET(L492,-ROW()+1,0,1,1),"卖",M491)))</f>
        <v>买</v>
      </c>
      <c r="N492" s="4" t="str">
        <f t="shared" ca="1" si="38"/>
        <v/>
      </c>
      <c r="O492" s="3">
        <f ca="1">IF(M491="买",E492/E491-1,0)-IF(N492=1,计算结果!B$17,0)</f>
        <v>5.225531914893633E-2</v>
      </c>
      <c r="P492" s="2">
        <f t="shared" ca="1" si="39"/>
        <v>2.3036382369462731</v>
      </c>
      <c r="Q492" s="3">
        <f ca="1">1-P492/MAX(P$2:P492)</f>
        <v>0</v>
      </c>
    </row>
    <row r="493" spans="1:17" x14ac:dyDescent="0.15">
      <c r="A493" s="1">
        <v>39098</v>
      </c>
      <c r="B493">
        <v>2310.96</v>
      </c>
      <c r="C493">
        <v>2354.4299999999998</v>
      </c>
      <c r="D493" s="21">
        <v>2297.2399999999998</v>
      </c>
      <c r="E493" s="21">
        <v>2353.87</v>
      </c>
      <c r="F493" s="42">
        <v>678.43432447999999</v>
      </c>
      <c r="G493" s="3">
        <f t="shared" si="35"/>
        <v>2.908618744917657E-2</v>
      </c>
      <c r="H493" s="3">
        <f>1-E493/MAX(E$2:E493)</f>
        <v>0</v>
      </c>
      <c r="I493" s="21">
        <f t="shared" si="36"/>
        <v>66.529999999999745</v>
      </c>
      <c r="J493" s="21">
        <f ca="1">IF(ROW()&gt;计算结果!B$18+1,ABS(E493-OFFSET(E493,-计算结果!B$18,0,1,1))/SUM(OFFSET(I493,0,0,-计算结果!B$18,1)),ABS(E493-OFFSET(E493,-ROW()+2,0,1,1))/SUM(OFFSET(I493,0,0,-ROW()+2,1)))</f>
        <v>0.69456517701251941</v>
      </c>
      <c r="K493" s="21">
        <f ca="1">(计算结果!B$19+计算结果!B$20*'000300'!J493)^计算结果!B$21</f>
        <v>2.0251086593112673</v>
      </c>
      <c r="L493" s="21">
        <f t="shared" ca="1" si="37"/>
        <v>2161.1815044732471</v>
      </c>
      <c r="M493" s="31" t="str">
        <f ca="1">IF(ROW()&gt;计算结果!B$22+1,IF(L493&gt;OFFSET(L493,-计算结果!B$22,0,1,1),"买",IF(L493&lt;OFFSET(L493,-计算结果!B$22,0,1,1),"卖",M492)),IF(L493&gt;OFFSET(L493,-ROW()+1,0,1,1),"买",IF(L493&lt;OFFSET(L493,-ROW()+1,0,1,1),"卖",M492)))</f>
        <v>买</v>
      </c>
      <c r="N493" s="4" t="str">
        <f t="shared" ca="1" si="38"/>
        <v/>
      </c>
      <c r="O493" s="3">
        <f ca="1">IF(M492="买",E493/E492-1,0)-IF(N493=1,计算结果!B$17,0)</f>
        <v>2.908618744917657E-2</v>
      </c>
      <c r="P493" s="2">
        <f t="shared" ca="1" si="39"/>
        <v>2.3706422905211832</v>
      </c>
      <c r="Q493" s="3">
        <f ca="1">1-P493/MAX(P$2:P493)</f>
        <v>0</v>
      </c>
    </row>
    <row r="494" spans="1:17" x14ac:dyDescent="0.15">
      <c r="A494" s="1">
        <v>39099</v>
      </c>
      <c r="B494">
        <v>2360.41</v>
      </c>
      <c r="C494">
        <v>2393.2199999999998</v>
      </c>
      <c r="D494" s="21">
        <v>2266.34</v>
      </c>
      <c r="E494" s="21">
        <v>2308.9299999999998</v>
      </c>
      <c r="F494" s="42">
        <v>800.08904703999997</v>
      </c>
      <c r="G494" s="3">
        <f t="shared" si="35"/>
        <v>-1.9091963447429139E-2</v>
      </c>
      <c r="H494" s="3">
        <f>1-E494/MAX(E$2:E494)</f>
        <v>1.9091963447429139E-2</v>
      </c>
      <c r="I494" s="21">
        <f t="shared" si="36"/>
        <v>44.940000000000055</v>
      </c>
      <c r="J494" s="21">
        <f ca="1">IF(ROW()&gt;计算结果!B$18+1,ABS(E494-OFFSET(E494,-计算结果!B$18,0,1,1))/SUM(OFFSET(I494,0,0,-计算结果!B$18,1)),ABS(E494-OFFSET(E494,-ROW()+2,0,1,1))/SUM(OFFSET(I494,0,0,-ROW()+2,1)))</f>
        <v>0.51298353121409435</v>
      </c>
      <c r="K494" s="21">
        <f ca="1">(计算结果!B$19+计算结果!B$20*'000300'!J494)^计算结果!B$21</f>
        <v>1.8616851780926849</v>
      </c>
      <c r="L494" s="21">
        <f t="shared" ca="1" si="37"/>
        <v>2436.2426886808962</v>
      </c>
      <c r="M494" s="31" t="str">
        <f ca="1">IF(ROW()&gt;计算结果!B$22+1,IF(L494&gt;OFFSET(L494,-计算结果!B$22,0,1,1),"买",IF(L494&lt;OFFSET(L494,-计算结果!B$22,0,1,1),"卖",M493)),IF(L494&gt;OFFSET(L494,-ROW()+1,0,1,1),"买",IF(L494&lt;OFFSET(L494,-ROW()+1,0,1,1),"卖",M493)))</f>
        <v>买</v>
      </c>
      <c r="N494" s="4" t="str">
        <f t="shared" ca="1" si="38"/>
        <v/>
      </c>
      <c r="O494" s="3">
        <f ca="1">IF(M493="买",E494/E493-1,0)-IF(N494=1,计算结果!B$17,0)</f>
        <v>-1.9091963447429139E-2</v>
      </c>
      <c r="P494" s="2">
        <f t="shared" ca="1" si="39"/>
        <v>2.3253820745636231</v>
      </c>
      <c r="Q494" s="3">
        <f ca="1">1-P494/MAX(P$2:P494)</f>
        <v>1.9091963447429139E-2</v>
      </c>
    </row>
    <row r="495" spans="1:17" x14ac:dyDescent="0.15">
      <c r="A495" s="1">
        <v>39100</v>
      </c>
      <c r="B495">
        <v>2292.17</v>
      </c>
      <c r="C495">
        <v>2325.5300000000002</v>
      </c>
      <c r="D495" s="21">
        <v>2240.21</v>
      </c>
      <c r="E495" s="21">
        <v>2317.09</v>
      </c>
      <c r="F495" s="42">
        <v>698.94971392000002</v>
      </c>
      <c r="G495" s="3">
        <f t="shared" si="35"/>
        <v>3.5341045419308159E-3</v>
      </c>
      <c r="H495" s="3">
        <f>1-E495/MAX(E$2:E495)</f>
        <v>1.5625331900232298E-2</v>
      </c>
      <c r="I495" s="21">
        <f t="shared" si="36"/>
        <v>8.1600000000003092</v>
      </c>
      <c r="J495" s="21">
        <f ca="1">IF(ROW()&gt;计算结果!B$18+1,ABS(E495-OFFSET(E495,-计算结果!B$18,0,1,1))/SUM(OFFSET(I495,0,0,-计算结果!B$18,1)),ABS(E495-OFFSET(E495,-ROW()+2,0,1,1))/SUM(OFFSET(I495,0,0,-ROW()+2,1)))</f>
        <v>0.49571700507614241</v>
      </c>
      <c r="K495" s="21">
        <f ca="1">(计算结果!B$19+计算结果!B$20*'000300'!J495)^计算结果!B$21</f>
        <v>1.8461453045685281</v>
      </c>
      <c r="L495" s="21">
        <f t="shared" ca="1" si="37"/>
        <v>2216.269511945944</v>
      </c>
      <c r="M495" s="31" t="str">
        <f ca="1">IF(ROW()&gt;计算结果!B$22+1,IF(L495&gt;OFFSET(L495,-计算结果!B$22,0,1,1),"买",IF(L495&lt;OFFSET(L495,-计算结果!B$22,0,1,1),"卖",M494)),IF(L495&gt;OFFSET(L495,-ROW()+1,0,1,1),"买",IF(L495&lt;OFFSET(L495,-ROW()+1,0,1,1),"卖",M494)))</f>
        <v>买</v>
      </c>
      <c r="N495" s="4" t="str">
        <f t="shared" ca="1" si="38"/>
        <v/>
      </c>
      <c r="O495" s="3">
        <f ca="1">IF(M494="买",E495/E494-1,0)-IF(N495=1,计算结果!B$17,0)</f>
        <v>3.5341045419308159E-3</v>
      </c>
      <c r="P495" s="2">
        <f t="shared" ca="1" si="39"/>
        <v>2.333600217915063</v>
      </c>
      <c r="Q495" s="3">
        <f ca="1">1-P495/MAX(P$2:P495)</f>
        <v>1.5625331900232187E-2</v>
      </c>
    </row>
    <row r="496" spans="1:17" x14ac:dyDescent="0.15">
      <c r="A496" s="1">
        <v>39101</v>
      </c>
      <c r="B496">
        <v>2320.87</v>
      </c>
      <c r="C496">
        <v>2396.09</v>
      </c>
      <c r="D496" s="21">
        <v>2320.87</v>
      </c>
      <c r="E496" s="21">
        <v>2396.09</v>
      </c>
      <c r="F496" s="42">
        <v>735.38871296000002</v>
      </c>
      <c r="G496" s="3">
        <f t="shared" si="35"/>
        <v>3.409448920844671E-2</v>
      </c>
      <c r="H496" s="3">
        <f>1-E496/MAX(E$2:E496)</f>
        <v>0</v>
      </c>
      <c r="I496" s="21">
        <f t="shared" si="36"/>
        <v>79</v>
      </c>
      <c r="J496" s="21">
        <f ca="1">IF(ROW()&gt;计算结果!B$18+1,ABS(E496-OFFSET(E496,-计算结果!B$18,0,1,1))/SUM(OFFSET(I496,0,0,-计算结果!B$18,1)),ABS(E496-OFFSET(E496,-ROW()+2,0,1,1))/SUM(OFFSET(I496,0,0,-ROW()+2,1)))</f>
        <v>0.55964192336328877</v>
      </c>
      <c r="K496" s="21">
        <f ca="1">(计算结果!B$19+计算结果!B$20*'000300'!J496)^计算结果!B$21</f>
        <v>1.9036777310269599</v>
      </c>
      <c r="L496" s="21">
        <f t="shared" ca="1" si="37"/>
        <v>2558.5897706368501</v>
      </c>
      <c r="M496" s="31" t="str">
        <f ca="1">IF(ROW()&gt;计算结果!B$22+1,IF(L496&gt;OFFSET(L496,-计算结果!B$22,0,1,1),"买",IF(L496&lt;OFFSET(L496,-计算结果!B$22,0,1,1),"卖",M495)),IF(L496&gt;OFFSET(L496,-ROW()+1,0,1,1),"买",IF(L496&lt;OFFSET(L496,-ROW()+1,0,1,1),"卖",M495)))</f>
        <v>买</v>
      </c>
      <c r="N496" s="4" t="str">
        <f t="shared" ca="1" si="38"/>
        <v/>
      </c>
      <c r="O496" s="3">
        <f ca="1">IF(M495="买",E496/E495-1,0)-IF(N496=1,计算结果!B$17,0)</f>
        <v>3.409448920844671E-2</v>
      </c>
      <c r="P496" s="2">
        <f t="shared" ca="1" si="39"/>
        <v>2.4131631253615971</v>
      </c>
      <c r="Q496" s="3">
        <f ca="1">1-P496/MAX(P$2:P496)</f>
        <v>0</v>
      </c>
    </row>
    <row r="497" spans="1:17" x14ac:dyDescent="0.15">
      <c r="A497" s="1">
        <v>39104</v>
      </c>
      <c r="B497">
        <v>2424.81</v>
      </c>
      <c r="C497">
        <v>2491.71</v>
      </c>
      <c r="D497" s="21">
        <v>2424.81</v>
      </c>
      <c r="E497" s="21">
        <v>2491.31</v>
      </c>
      <c r="F497" s="42">
        <v>818.70487551999997</v>
      </c>
      <c r="G497" s="3">
        <f t="shared" si="35"/>
        <v>3.9739742664090194E-2</v>
      </c>
      <c r="H497" s="3">
        <f>1-E497/MAX(E$2:E497)</f>
        <v>0</v>
      </c>
      <c r="I497" s="21">
        <f t="shared" si="36"/>
        <v>95.2199999999998</v>
      </c>
      <c r="J497" s="21">
        <f ca="1">IF(ROW()&gt;计算结果!B$18+1,ABS(E497-OFFSET(E497,-计算结果!B$18,0,1,1))/SUM(OFFSET(I497,0,0,-计算结果!B$18,1)),ABS(E497-OFFSET(E497,-ROW()+2,0,1,1))/SUM(OFFSET(I497,0,0,-ROW()+2,1)))</f>
        <v>0.58584526194082132</v>
      </c>
      <c r="K497" s="21">
        <f ca="1">(计算结果!B$19+计算结果!B$20*'000300'!J497)^计算结果!B$21</f>
        <v>1.9272607357467391</v>
      </c>
      <c r="L497" s="21">
        <f t="shared" ca="1" si="37"/>
        <v>2428.9241103784025</v>
      </c>
      <c r="M497" s="31" t="str">
        <f ca="1">IF(ROW()&gt;计算结果!B$22+1,IF(L497&gt;OFFSET(L497,-计算结果!B$22,0,1,1),"买",IF(L497&lt;OFFSET(L497,-计算结果!B$22,0,1,1),"卖",M496)),IF(L497&gt;OFFSET(L497,-ROW()+1,0,1,1),"买",IF(L497&lt;OFFSET(L497,-ROW()+1,0,1,1),"卖",M496)))</f>
        <v>买</v>
      </c>
      <c r="N497" s="4" t="str">
        <f t="shared" ca="1" si="38"/>
        <v/>
      </c>
      <c r="O497" s="3">
        <f ca="1">IF(M496="买",E497/E496-1,0)-IF(N497=1,计算结果!B$17,0)</f>
        <v>3.9739742664090194E-2</v>
      </c>
      <c r="P497" s="2">
        <f t="shared" ca="1" si="39"/>
        <v>2.5090616069699387</v>
      </c>
      <c r="Q497" s="3">
        <f ca="1">1-P497/MAX(P$2:P497)</f>
        <v>0</v>
      </c>
    </row>
    <row r="498" spans="1:17" x14ac:dyDescent="0.15">
      <c r="A498" s="1">
        <v>39105</v>
      </c>
      <c r="B498">
        <v>2508.2600000000002</v>
      </c>
      <c r="C498">
        <v>2516.59</v>
      </c>
      <c r="D498" s="21">
        <v>2415.11</v>
      </c>
      <c r="E498" s="21">
        <v>2508.13</v>
      </c>
      <c r="F498" s="42">
        <v>928.12869632000002</v>
      </c>
      <c r="G498" s="3">
        <f t="shared" si="35"/>
        <v>6.7514681031264345E-3</v>
      </c>
      <c r="H498" s="3">
        <f>1-E498/MAX(E$2:E498)</f>
        <v>0</v>
      </c>
      <c r="I498" s="21">
        <f t="shared" si="36"/>
        <v>16.820000000000164</v>
      </c>
      <c r="J498" s="21">
        <f ca="1">IF(ROW()&gt;计算结果!B$18+1,ABS(E498-OFFSET(E498,-计算结果!B$18,0,1,1))/SUM(OFFSET(I498,0,0,-计算结果!B$18,1)),ABS(E498-OFFSET(E498,-ROW()+2,0,1,1))/SUM(OFFSET(I498,0,0,-ROW()+2,1)))</f>
        <v>0.54776299879081036</v>
      </c>
      <c r="K498" s="21">
        <f ca="1">(计算结果!B$19+计算结果!B$20*'000300'!J498)^计算结果!B$21</f>
        <v>1.8929866989117292</v>
      </c>
      <c r="L498" s="21">
        <f t="shared" ca="1" si="37"/>
        <v>2578.8598059075575</v>
      </c>
      <c r="M498" s="31" t="str">
        <f ca="1">IF(ROW()&gt;计算结果!B$22+1,IF(L498&gt;OFFSET(L498,-计算结果!B$22,0,1,1),"买",IF(L498&lt;OFFSET(L498,-计算结果!B$22,0,1,1),"卖",M497)),IF(L498&gt;OFFSET(L498,-ROW()+1,0,1,1),"买",IF(L498&lt;OFFSET(L498,-ROW()+1,0,1,1),"卖",M497)))</f>
        <v>买</v>
      </c>
      <c r="N498" s="4" t="str">
        <f t="shared" ca="1" si="38"/>
        <v/>
      </c>
      <c r="O498" s="3">
        <f ca="1">IF(M497="买",E498/E497-1,0)-IF(N498=1,计算结果!B$17,0)</f>
        <v>6.7514681031264345E-3</v>
      </c>
      <c r="P498" s="2">
        <f t="shared" ca="1" si="39"/>
        <v>2.5260014563781756</v>
      </c>
      <c r="Q498" s="3">
        <f ca="1">1-P498/MAX(P$2:P498)</f>
        <v>0</v>
      </c>
    </row>
    <row r="499" spans="1:17" x14ac:dyDescent="0.15">
      <c r="A499" s="1">
        <v>39106</v>
      </c>
      <c r="B499">
        <v>2508.52</v>
      </c>
      <c r="C499">
        <v>2556.1</v>
      </c>
      <c r="D499" s="21">
        <v>2489.9299999999998</v>
      </c>
      <c r="E499" s="21">
        <v>2536.4299999999998</v>
      </c>
      <c r="F499" s="42">
        <v>802.77495808000003</v>
      </c>
      <c r="G499" s="3">
        <f t="shared" si="35"/>
        <v>1.1283306686654893E-2</v>
      </c>
      <c r="H499" s="3">
        <f>1-E499/MAX(E$2:E499)</f>
        <v>0</v>
      </c>
      <c r="I499" s="21">
        <f t="shared" si="36"/>
        <v>28.299999999999727</v>
      </c>
      <c r="J499" s="21">
        <f ca="1">IF(ROW()&gt;计算结果!B$18+1,ABS(E499-OFFSET(E499,-计算结果!B$18,0,1,1))/SUM(OFFSET(I499,0,0,-计算结果!B$18,1)),ABS(E499-OFFSET(E499,-ROW()+2,0,1,1))/SUM(OFFSET(I499,0,0,-ROW()+2,1)))</f>
        <v>0.52443995661767484</v>
      </c>
      <c r="K499" s="21">
        <f ca="1">(计算结果!B$19+计算结果!B$20*'000300'!J499)^计算结果!B$21</f>
        <v>1.8719959609559074</v>
      </c>
      <c r="L499" s="21">
        <f t="shared" ca="1" si="37"/>
        <v>2499.4313806244659</v>
      </c>
      <c r="M499" s="31" t="str">
        <f ca="1">IF(ROW()&gt;计算结果!B$22+1,IF(L499&gt;OFFSET(L499,-计算结果!B$22,0,1,1),"买",IF(L499&lt;OFFSET(L499,-计算结果!B$22,0,1,1),"卖",M498)),IF(L499&gt;OFFSET(L499,-ROW()+1,0,1,1),"买",IF(L499&lt;OFFSET(L499,-ROW()+1,0,1,1),"卖",M498)))</f>
        <v>买</v>
      </c>
      <c r="N499" s="4" t="str">
        <f t="shared" ca="1" si="38"/>
        <v/>
      </c>
      <c r="O499" s="3">
        <f ca="1">IF(M498="买",E499/E498-1,0)-IF(N499=1,计算结果!B$17,0)</f>
        <v>1.1283306686654893E-2</v>
      </c>
      <c r="P499" s="2">
        <f t="shared" ca="1" si="39"/>
        <v>2.5545031055014276</v>
      </c>
      <c r="Q499" s="3">
        <f ca="1">1-P499/MAX(P$2:P499)</f>
        <v>0</v>
      </c>
    </row>
    <row r="500" spans="1:17" x14ac:dyDescent="0.15">
      <c r="A500" s="1">
        <v>39107</v>
      </c>
      <c r="B500">
        <v>2512.46</v>
      </c>
      <c r="C500">
        <v>2529.4299999999998</v>
      </c>
      <c r="D500" s="21">
        <v>2449.0500000000002</v>
      </c>
      <c r="E500" s="21">
        <v>2452.83</v>
      </c>
      <c r="F500" s="42">
        <v>772.41720831999999</v>
      </c>
      <c r="G500" s="3">
        <f t="shared" si="35"/>
        <v>-3.2959711089996513E-2</v>
      </c>
      <c r="H500" s="3">
        <f>1-E500/MAX(E$2:E500)</f>
        <v>3.2959711089996513E-2</v>
      </c>
      <c r="I500" s="21">
        <f t="shared" si="36"/>
        <v>83.599999999999909</v>
      </c>
      <c r="J500" s="21">
        <f ca="1">IF(ROW()&gt;计算结果!B$18+1,ABS(E500-OFFSET(E500,-计算结果!B$18,0,1,1))/SUM(OFFSET(I500,0,0,-计算结果!B$18,1)),ABS(E500-OFFSET(E500,-ROW()+2,0,1,1))/SUM(OFFSET(I500,0,0,-ROW()+2,1)))</f>
        <v>0.37236549727291063</v>
      </c>
      <c r="K500" s="21">
        <f ca="1">(计算结果!B$19+计算结果!B$20*'000300'!J500)^计算结果!B$21</f>
        <v>1.7351289475456195</v>
      </c>
      <c r="L500" s="21">
        <f t="shared" ca="1" si="37"/>
        <v>2418.5719761073633</v>
      </c>
      <c r="M500" s="31" t="str">
        <f ca="1">IF(ROW()&gt;计算结果!B$22+1,IF(L500&gt;OFFSET(L500,-计算结果!B$22,0,1,1),"买",IF(L500&lt;OFFSET(L500,-计算结果!B$22,0,1,1),"卖",M499)),IF(L500&gt;OFFSET(L500,-ROW()+1,0,1,1),"买",IF(L500&lt;OFFSET(L500,-ROW()+1,0,1,1),"卖",M499)))</f>
        <v>买</v>
      </c>
      <c r="N500" s="4" t="str">
        <f t="shared" ca="1" si="38"/>
        <v/>
      </c>
      <c r="O500" s="3">
        <f ca="1">IF(M499="买",E500/E499-1,0)-IF(N500=1,计算结果!B$17,0)</f>
        <v>-3.2959711089996513E-2</v>
      </c>
      <c r="P500" s="2">
        <f t="shared" ca="1" si="39"/>
        <v>2.4703074211656015</v>
      </c>
      <c r="Q500" s="3">
        <f ca="1">1-P500/MAX(P$2:P500)</f>
        <v>3.2959711089996513E-2</v>
      </c>
    </row>
    <row r="501" spans="1:17" x14ac:dyDescent="0.15">
      <c r="A501" s="1">
        <v>39108</v>
      </c>
      <c r="B501">
        <v>2415.75</v>
      </c>
      <c r="C501">
        <v>2524.2399999999998</v>
      </c>
      <c r="D501" s="21">
        <v>2356.98</v>
      </c>
      <c r="E501" s="21">
        <v>2512.92</v>
      </c>
      <c r="F501" s="42">
        <v>732.75678719999996</v>
      </c>
      <c r="G501" s="3">
        <f t="shared" si="35"/>
        <v>2.4498232653710206E-2</v>
      </c>
      <c r="H501" s="3">
        <f>1-E501/MAX(E$2:E501)</f>
        <v>9.2689331067681291E-3</v>
      </c>
      <c r="I501" s="21">
        <f t="shared" si="36"/>
        <v>60.090000000000146</v>
      </c>
      <c r="J501" s="21">
        <f ca="1">IF(ROW()&gt;计算结果!B$18+1,ABS(E501-OFFSET(E501,-计算结果!B$18,0,1,1))/SUM(OFFSET(I501,0,0,-计算结果!B$18,1)),ABS(E501-OFFSET(E501,-ROW()+2,0,1,1))/SUM(OFFSET(I501,0,0,-ROW()+2,1)))</f>
        <v>0.56883857442348018</v>
      </c>
      <c r="K501" s="21">
        <f ca="1">(计算结果!B$19+计算结果!B$20*'000300'!J501)^计算结果!B$21</f>
        <v>1.911954716981132</v>
      </c>
      <c r="L501" s="21">
        <f t="shared" ca="1" si="37"/>
        <v>2598.9611254267384</v>
      </c>
      <c r="M501" s="31" t="str">
        <f ca="1">IF(ROW()&gt;计算结果!B$22+1,IF(L501&gt;OFFSET(L501,-计算结果!B$22,0,1,1),"买",IF(L501&lt;OFFSET(L501,-计算结果!B$22,0,1,1),"卖",M500)),IF(L501&gt;OFFSET(L501,-ROW()+1,0,1,1),"买",IF(L501&lt;OFFSET(L501,-ROW()+1,0,1,1),"卖",M500)))</f>
        <v>买</v>
      </c>
      <c r="N501" s="4" t="str">
        <f t="shared" ca="1" si="38"/>
        <v/>
      </c>
      <c r="O501" s="3">
        <f ca="1">IF(M500="买",E501/E500-1,0)-IF(N501=1,计算结果!B$17,0)</f>
        <v>2.4498232653710206E-2</v>
      </c>
      <c r="P501" s="2">
        <f t="shared" ca="1" si="39"/>
        <v>2.5308255870955034</v>
      </c>
      <c r="Q501" s="3">
        <f ca="1">1-P501/MAX(P$2:P501)</f>
        <v>9.2689331067681291E-3</v>
      </c>
    </row>
    <row r="502" spans="1:17" x14ac:dyDescent="0.15">
      <c r="A502" s="1">
        <v>39111</v>
      </c>
      <c r="B502">
        <v>2529.94</v>
      </c>
      <c r="C502">
        <v>2582.41</v>
      </c>
      <c r="D502" s="21">
        <v>2521.5</v>
      </c>
      <c r="E502" s="21">
        <v>2576.92</v>
      </c>
      <c r="F502" s="42">
        <v>795.44860672000004</v>
      </c>
      <c r="G502" s="3">
        <f t="shared" si="35"/>
        <v>2.5468379415182429E-2</v>
      </c>
      <c r="H502" s="3">
        <f>1-E502/MAX(E$2:E502)</f>
        <v>0</v>
      </c>
      <c r="I502" s="21">
        <f t="shared" si="36"/>
        <v>64</v>
      </c>
      <c r="J502" s="21">
        <f ca="1">IF(ROW()&gt;计算结果!B$18+1,ABS(E502-OFFSET(E502,-计算结果!B$18,0,1,1))/SUM(OFFSET(I502,0,0,-计算结果!B$18,1)),ABS(E502-OFFSET(E502,-ROW()+2,0,1,1))/SUM(OFFSET(I502,0,0,-ROW()+2,1)))</f>
        <v>0.52972597226795448</v>
      </c>
      <c r="K502" s="21">
        <f ca="1">(计算结果!B$19+计算结果!B$20*'000300'!J502)^计算结果!B$21</f>
        <v>1.8767533750411589</v>
      </c>
      <c r="L502" s="21">
        <f t="shared" ca="1" si="37"/>
        <v>2557.5953688924019</v>
      </c>
      <c r="M502" s="31" t="str">
        <f ca="1">IF(ROW()&gt;计算结果!B$22+1,IF(L502&gt;OFFSET(L502,-计算结果!B$22,0,1,1),"买",IF(L502&lt;OFFSET(L502,-计算结果!B$22,0,1,1),"卖",M501)),IF(L502&gt;OFFSET(L502,-ROW()+1,0,1,1),"买",IF(L502&lt;OFFSET(L502,-ROW()+1,0,1,1),"卖",M501)))</f>
        <v>买</v>
      </c>
      <c r="N502" s="4" t="str">
        <f t="shared" ca="1" si="38"/>
        <v/>
      </c>
      <c r="O502" s="3">
        <f ca="1">IF(M501="买",E502/E501-1,0)-IF(N502=1,计算结果!B$17,0)</f>
        <v>2.5468379415182429E-2</v>
      </c>
      <c r="P502" s="2">
        <f t="shared" ca="1" si="39"/>
        <v>2.5952816133813035</v>
      </c>
      <c r="Q502" s="3">
        <f ca="1">1-P502/MAX(P$2:P502)</f>
        <v>0</v>
      </c>
    </row>
    <row r="503" spans="1:17" x14ac:dyDescent="0.15">
      <c r="A503" s="1">
        <v>39112</v>
      </c>
      <c r="B503">
        <v>2586.52</v>
      </c>
      <c r="C503">
        <v>2599.4499999999998</v>
      </c>
      <c r="D503" s="21">
        <v>2531.7800000000002</v>
      </c>
      <c r="E503" s="21">
        <v>2551.88</v>
      </c>
      <c r="F503" s="42">
        <v>734.85008895999999</v>
      </c>
      <c r="G503" s="3">
        <f t="shared" si="35"/>
        <v>-9.7170265277928269E-3</v>
      </c>
      <c r="H503" s="3">
        <f>1-E503/MAX(E$2:E503)</f>
        <v>9.7170265277928269E-3</v>
      </c>
      <c r="I503" s="21">
        <f t="shared" si="36"/>
        <v>25.039999999999964</v>
      </c>
      <c r="J503" s="21">
        <f ca="1">IF(ROW()&gt;计算结果!B$18+1,ABS(E503-OFFSET(E503,-计算结果!B$18,0,1,1))/SUM(OFFSET(I503,0,0,-计算结果!B$18,1)),ABS(E503-OFFSET(E503,-ROW()+2,0,1,1))/SUM(OFFSET(I503,0,0,-ROW()+2,1)))</f>
        <v>0.39196706059346398</v>
      </c>
      <c r="K503" s="21">
        <f ca="1">(计算结果!B$19+计算结果!B$20*'000300'!J503)^计算结果!B$21</f>
        <v>1.7527703545341176</v>
      </c>
      <c r="L503" s="21">
        <f t="shared" ca="1" si="37"/>
        <v>2547.5776397325735</v>
      </c>
      <c r="M503" s="31" t="str">
        <f ca="1">IF(ROW()&gt;计算结果!B$22+1,IF(L503&gt;OFFSET(L503,-计算结果!B$22,0,1,1),"买",IF(L503&lt;OFFSET(L503,-计算结果!B$22,0,1,1),"卖",M502)),IF(L503&gt;OFFSET(L503,-ROW()+1,0,1,1),"买",IF(L503&lt;OFFSET(L503,-ROW()+1,0,1,1),"卖",M502)))</f>
        <v>买</v>
      </c>
      <c r="N503" s="4" t="str">
        <f t="shared" ca="1" si="38"/>
        <v/>
      </c>
      <c r="O503" s="3">
        <f ca="1">IF(M502="买",E503/E502-1,0)-IF(N503=1,计算结果!B$17,0)</f>
        <v>-9.7170265277928269E-3</v>
      </c>
      <c r="P503" s="2">
        <f t="shared" ca="1" si="39"/>
        <v>2.5700631930969844</v>
      </c>
      <c r="Q503" s="3">
        <f ca="1">1-P503/MAX(P$2:P503)</f>
        <v>9.7170265277928269E-3</v>
      </c>
    </row>
    <row r="504" spans="1:17" x14ac:dyDescent="0.15">
      <c r="A504" s="1">
        <v>39113</v>
      </c>
      <c r="B504">
        <v>2544.3000000000002</v>
      </c>
      <c r="C504">
        <v>2548.1799999999998</v>
      </c>
      <c r="D504" s="21">
        <v>2367.67</v>
      </c>
      <c r="E504" s="21">
        <v>2385.33</v>
      </c>
      <c r="F504" s="42">
        <v>719.45035775999997</v>
      </c>
      <c r="G504" s="3">
        <f t="shared" si="35"/>
        <v>-6.5265608100694483E-2</v>
      </c>
      <c r="H504" s="3">
        <f>1-E504/MAX(E$2:E504)</f>
        <v>7.4348446983220295E-2</v>
      </c>
      <c r="I504" s="21">
        <f t="shared" si="36"/>
        <v>166.55000000000018</v>
      </c>
      <c r="J504" s="21">
        <f ca="1">IF(ROW()&gt;计算结果!B$18+1,ABS(E504-OFFSET(E504,-计算结果!B$18,0,1,1))/SUM(OFFSET(I504,0,0,-计算结果!B$18,1)),ABS(E504-OFFSET(E504,-ROW()+2,0,1,1))/SUM(OFFSET(I504,0,0,-ROW()+2,1)))</f>
        <v>0.12189284916557655</v>
      </c>
      <c r="K504" s="21">
        <f ca="1">(计算结果!B$19+计算结果!B$20*'000300'!J504)^计算结果!B$21</f>
        <v>1.5097035642490189</v>
      </c>
      <c r="L504" s="21">
        <f t="shared" ca="1" si="37"/>
        <v>2302.6317997373162</v>
      </c>
      <c r="M504" s="31" t="str">
        <f ca="1">IF(ROW()&gt;计算结果!B$22+1,IF(L504&gt;OFFSET(L504,-计算结果!B$22,0,1,1),"买",IF(L504&lt;OFFSET(L504,-计算结果!B$22,0,1,1),"卖",M503)),IF(L504&gt;OFFSET(L504,-ROW()+1,0,1,1),"买",IF(L504&lt;OFFSET(L504,-ROW()+1,0,1,1),"卖",M503)))</f>
        <v>买</v>
      </c>
      <c r="N504" s="4" t="str">
        <f t="shared" ca="1" si="38"/>
        <v/>
      </c>
      <c r="O504" s="3">
        <f ca="1">IF(M503="买",E504/E503-1,0)-IF(N504=1,计算结果!B$17,0)</f>
        <v>-6.5265608100694483E-2</v>
      </c>
      <c r="P504" s="2">
        <f t="shared" ca="1" si="39"/>
        <v>2.4023264559422972</v>
      </c>
      <c r="Q504" s="3">
        <f ca="1">1-P504/MAX(P$2:P504)</f>
        <v>7.4348446983220295E-2</v>
      </c>
    </row>
    <row r="505" spans="1:17" x14ac:dyDescent="0.15">
      <c r="A505" s="1">
        <v>39114</v>
      </c>
      <c r="B505">
        <v>2350.6</v>
      </c>
      <c r="C505">
        <v>2410.42</v>
      </c>
      <c r="D505" s="21">
        <v>2310.5700000000002</v>
      </c>
      <c r="E505" s="21">
        <v>2395.17</v>
      </c>
      <c r="F505" s="42">
        <v>575.78102783999998</v>
      </c>
      <c r="G505" s="3">
        <f t="shared" si="35"/>
        <v>4.1252153790041213E-3</v>
      </c>
      <c r="H505" s="3">
        <f>1-E505/MAX(E$2:E505)</f>
        <v>7.052993496111637E-2</v>
      </c>
      <c r="I505" s="21">
        <f t="shared" si="36"/>
        <v>9.8400000000001455</v>
      </c>
      <c r="J505" s="21">
        <f ca="1">IF(ROW()&gt;计算结果!B$18+1,ABS(E505-OFFSET(E505,-计算结果!B$18,0,1,1))/SUM(OFFSET(I505,0,0,-计算结果!B$18,1)),ABS(E505-OFFSET(E505,-ROW()+2,0,1,1))/SUM(OFFSET(I505,0,0,-ROW()+2,1)))</f>
        <v>0.12424020621837495</v>
      </c>
      <c r="K505" s="21">
        <f ca="1">(计算结果!B$19+计算结果!B$20*'000300'!J505)^计算结果!B$21</f>
        <v>1.5118161855965373</v>
      </c>
      <c r="L505" s="21">
        <f t="shared" ca="1" si="37"/>
        <v>2442.5325486804159</v>
      </c>
      <c r="M505" s="31" t="str">
        <f ca="1">IF(ROW()&gt;计算结果!B$22+1,IF(L505&gt;OFFSET(L505,-计算结果!B$22,0,1,1),"买",IF(L505&lt;OFFSET(L505,-计算结果!B$22,0,1,1),"卖",M504)),IF(L505&gt;OFFSET(L505,-ROW()+1,0,1,1),"买",IF(L505&lt;OFFSET(L505,-ROW()+1,0,1,1),"卖",M504)))</f>
        <v>买</v>
      </c>
      <c r="N505" s="4" t="str">
        <f t="shared" ca="1" si="38"/>
        <v/>
      </c>
      <c r="O505" s="3">
        <f ca="1">IF(M504="买",E505/E504-1,0)-IF(N505=1,计算结果!B$17,0)</f>
        <v>4.1252153790041213E-3</v>
      </c>
      <c r="P505" s="2">
        <f t="shared" ca="1" si="39"/>
        <v>2.4122365699837389</v>
      </c>
      <c r="Q505" s="3">
        <f ca="1">1-P505/MAX(P$2:P505)</f>
        <v>7.052993496111637E-2</v>
      </c>
    </row>
    <row r="506" spans="1:17" x14ac:dyDescent="0.15">
      <c r="A506" s="1">
        <v>39115</v>
      </c>
      <c r="B506">
        <v>2397.06</v>
      </c>
      <c r="C506">
        <v>2403.62</v>
      </c>
      <c r="D506" s="21">
        <v>2293.2800000000002</v>
      </c>
      <c r="E506" s="21">
        <v>2298</v>
      </c>
      <c r="F506" s="42">
        <v>535.35113216000002</v>
      </c>
      <c r="G506" s="3">
        <f t="shared" si="35"/>
        <v>-4.0569145405127904E-2</v>
      </c>
      <c r="H506" s="3">
        <f>1-E506/MAX(E$2:E506)</f>
        <v>0.10823774117939244</v>
      </c>
      <c r="I506" s="21">
        <f t="shared" si="36"/>
        <v>97.170000000000073</v>
      </c>
      <c r="J506" s="21">
        <f ca="1">IF(ROW()&gt;计算结果!B$18+1,ABS(E506-OFFSET(E506,-计算结果!B$18,0,1,1))/SUM(OFFSET(I506,0,0,-计算结果!B$18,1)),ABS(E506-OFFSET(E506,-ROW()+2,0,1,1))/SUM(OFFSET(I506,0,0,-ROW()+2,1)))</f>
        <v>0.15169416822603363</v>
      </c>
      <c r="K506" s="21">
        <f ca="1">(计算结果!B$19+计算结果!B$20*'000300'!J506)^计算结果!B$21</f>
        <v>1.5365247514034301</v>
      </c>
      <c r="L506" s="21">
        <f t="shared" ca="1" si="37"/>
        <v>2220.4547102495362</v>
      </c>
      <c r="M506" s="31" t="str">
        <f ca="1">IF(ROW()&gt;计算结果!B$22+1,IF(L506&gt;OFFSET(L506,-计算结果!B$22,0,1,1),"买",IF(L506&lt;OFFSET(L506,-计算结果!B$22,0,1,1),"卖",M505)),IF(L506&gt;OFFSET(L506,-ROW()+1,0,1,1),"买",IF(L506&lt;OFFSET(L506,-ROW()+1,0,1,1),"卖",M505)))</f>
        <v>买</v>
      </c>
      <c r="N506" s="4" t="str">
        <f t="shared" ca="1" si="38"/>
        <v/>
      </c>
      <c r="O506" s="3">
        <f ca="1">IF(M505="买",E506/E505-1,0)-IF(N506=1,计算结果!B$17,0)</f>
        <v>-4.0569145405127904E-2</v>
      </c>
      <c r="P506" s="2">
        <f t="shared" ca="1" si="39"/>
        <v>2.3143741938245017</v>
      </c>
      <c r="Q506" s="3">
        <f ca="1">1-P506/MAX(P$2:P506)</f>
        <v>0.10823774117939255</v>
      </c>
    </row>
    <row r="507" spans="1:17" x14ac:dyDescent="0.15">
      <c r="A507" s="1">
        <v>39118</v>
      </c>
      <c r="B507">
        <v>2282.77</v>
      </c>
      <c r="C507">
        <v>2304.3200000000002</v>
      </c>
      <c r="D507" s="21">
        <v>2247.9299999999998</v>
      </c>
      <c r="E507" s="21">
        <v>2271.8000000000002</v>
      </c>
      <c r="F507" s="42">
        <v>423.58009856000001</v>
      </c>
      <c r="G507" s="3">
        <f t="shared" si="35"/>
        <v>-1.1401218450826756E-2</v>
      </c>
      <c r="H507" s="3">
        <f>1-E507/MAX(E$2:E507)</f>
        <v>0.11840491749840887</v>
      </c>
      <c r="I507" s="21">
        <f t="shared" si="36"/>
        <v>26.199999999999818</v>
      </c>
      <c r="J507" s="21">
        <f ca="1">IF(ROW()&gt;计算结果!B$18+1,ABS(E507-OFFSET(E507,-计算结果!B$18,0,1,1))/SUM(OFFSET(I507,0,0,-计算结果!B$18,1)),ABS(E507-OFFSET(E507,-ROW()+2,0,1,1))/SUM(OFFSET(I507,0,0,-ROW()+2,1)))</f>
        <v>0.38003150914977185</v>
      </c>
      <c r="K507" s="21">
        <f ca="1">(计算结果!B$19+计算结果!B$20*'000300'!J507)^计算结果!B$21</f>
        <v>1.7420283582347946</v>
      </c>
      <c r="L507" s="21">
        <f t="shared" ca="1" si="37"/>
        <v>2309.8996610566269</v>
      </c>
      <c r="M507" s="31" t="str">
        <f ca="1">IF(ROW()&gt;计算结果!B$22+1,IF(L507&gt;OFFSET(L507,-计算结果!B$22,0,1,1),"买",IF(L507&lt;OFFSET(L507,-计算结果!B$22,0,1,1),"卖",M506)),IF(L507&gt;OFFSET(L507,-ROW()+1,0,1,1),"买",IF(L507&lt;OFFSET(L507,-ROW()+1,0,1,1),"卖",M506)))</f>
        <v>买</v>
      </c>
      <c r="N507" s="4" t="str">
        <f t="shared" ca="1" si="38"/>
        <v/>
      </c>
      <c r="O507" s="3">
        <f ca="1">IF(M506="买",E507/E506-1,0)-IF(N507=1,计算结果!B$17,0)</f>
        <v>-1.1401218450826756E-2</v>
      </c>
      <c r="P507" s="2">
        <f t="shared" ca="1" si="39"/>
        <v>2.2879875080637526</v>
      </c>
      <c r="Q507" s="3">
        <f ca="1">1-P507/MAX(P$2:P507)</f>
        <v>0.11840491749840898</v>
      </c>
    </row>
    <row r="508" spans="1:17" x14ac:dyDescent="0.15">
      <c r="A508" s="1">
        <v>39119</v>
      </c>
      <c r="B508">
        <v>2271.37</v>
      </c>
      <c r="C508">
        <v>2316.6999999999998</v>
      </c>
      <c r="D508" s="21">
        <v>2198.9</v>
      </c>
      <c r="E508" s="21">
        <v>2316.04</v>
      </c>
      <c r="F508" s="42">
        <v>612.06503424000005</v>
      </c>
      <c r="G508" s="3">
        <f t="shared" si="35"/>
        <v>1.9473545206444065E-2</v>
      </c>
      <c r="H508" s="3">
        <f>1-E508/MAX(E$2:E508)</f>
        <v>0.10123713580553528</v>
      </c>
      <c r="I508" s="21">
        <f t="shared" si="36"/>
        <v>44.239999999999782</v>
      </c>
      <c r="J508" s="21">
        <f ca="1">IF(ROW()&gt;计算结果!B$18+1,ABS(E508-OFFSET(E508,-计算结果!B$18,0,1,1))/SUM(OFFSET(I508,0,0,-计算结果!B$18,1)),ABS(E508-OFFSET(E508,-ROW()+2,0,1,1))/SUM(OFFSET(I508,0,0,-ROW()+2,1)))</f>
        <v>0.31748838900550425</v>
      </c>
      <c r="K508" s="21">
        <f ca="1">(计算结果!B$19+计算结果!B$20*'000300'!J508)^计算结果!B$21</f>
        <v>1.6857395501049537</v>
      </c>
      <c r="L508" s="21">
        <f t="shared" ca="1" si="37"/>
        <v>2320.2506732645206</v>
      </c>
      <c r="M508" s="31" t="str">
        <f ca="1">IF(ROW()&gt;计算结果!B$22+1,IF(L508&gt;OFFSET(L508,-计算结果!B$22,0,1,1),"买",IF(L508&lt;OFFSET(L508,-计算结果!B$22,0,1,1),"卖",M507)),IF(L508&gt;OFFSET(L508,-ROW()+1,0,1,1),"买",IF(L508&lt;OFFSET(L508,-ROW()+1,0,1,1),"卖",M507)))</f>
        <v>卖</v>
      </c>
      <c r="N508" s="4">
        <f t="shared" ca="1" si="38"/>
        <v>1</v>
      </c>
      <c r="O508" s="3">
        <f ca="1">IF(M507="买",E508/E507-1,0)-IF(N508=1,计算结果!B$17,0)</f>
        <v>1.9473545206444065E-2</v>
      </c>
      <c r="P508" s="2">
        <f t="shared" ca="1" si="39"/>
        <v>2.3325427362338114</v>
      </c>
      <c r="Q508" s="3">
        <f ca="1">1-P508/MAX(P$2:P508)</f>
        <v>0.10123713580553539</v>
      </c>
    </row>
    <row r="509" spans="1:17" x14ac:dyDescent="0.15">
      <c r="A509" s="1">
        <v>39120</v>
      </c>
      <c r="B509">
        <v>2330.4299999999998</v>
      </c>
      <c r="C509">
        <v>2390.87</v>
      </c>
      <c r="D509" s="21">
        <v>2330.4299999999998</v>
      </c>
      <c r="E509" s="21">
        <v>2369.79</v>
      </c>
      <c r="F509" s="42">
        <v>662.03344895999999</v>
      </c>
      <c r="G509" s="3">
        <f t="shared" si="35"/>
        <v>2.320771661974752E-2</v>
      </c>
      <c r="H509" s="3">
        <f>1-E509/MAX(E$2:E509)</f>
        <v>8.0378901944957559E-2</v>
      </c>
      <c r="I509" s="21">
        <f t="shared" si="36"/>
        <v>53.75</v>
      </c>
      <c r="J509" s="21">
        <f ca="1">IF(ROW()&gt;计算结果!B$18+1,ABS(E509-OFFSET(E509,-计算结果!B$18,0,1,1))/SUM(OFFSET(I509,0,0,-计算结果!B$18,1)),ABS(E509-OFFSET(E509,-ROW()+2,0,1,1))/SUM(OFFSET(I509,0,0,-ROW()+2,1)))</f>
        <v>0.26430656008120779</v>
      </c>
      <c r="K509" s="21">
        <f ca="1">(计算结果!B$19+计算结果!B$20*'000300'!J509)^计算结果!B$21</f>
        <v>1.6378759040730868</v>
      </c>
      <c r="L509" s="21">
        <f t="shared" ca="1" si="37"/>
        <v>2401.3899428285658</v>
      </c>
      <c r="M509" s="31" t="str">
        <f ca="1">IF(ROW()&gt;计算结果!B$22+1,IF(L509&gt;OFFSET(L509,-计算结果!B$22,0,1,1),"买",IF(L509&lt;OFFSET(L509,-计算结果!B$22,0,1,1),"卖",M508)),IF(L509&gt;OFFSET(L509,-ROW()+1,0,1,1),"买",IF(L509&lt;OFFSET(L509,-ROW()+1,0,1,1),"卖",M508)))</f>
        <v>买</v>
      </c>
      <c r="N509" s="4">
        <f t="shared" ca="1" si="38"/>
        <v>1</v>
      </c>
      <c r="O509" s="3">
        <f ca="1">IF(M508="买",E509/E508-1,0)-IF(N509=1,计算结果!B$17,0)</f>
        <v>0</v>
      </c>
      <c r="P509" s="2">
        <f t="shared" ca="1" si="39"/>
        <v>2.3325427362338114</v>
      </c>
      <c r="Q509" s="3">
        <f ca="1">1-P509/MAX(P$2:P509)</f>
        <v>0.10123713580553539</v>
      </c>
    </row>
    <row r="510" spans="1:17" x14ac:dyDescent="0.15">
      <c r="A510" s="1">
        <v>39121</v>
      </c>
      <c r="B510">
        <v>2376.63</v>
      </c>
      <c r="C510">
        <v>2415.96</v>
      </c>
      <c r="D510" s="21">
        <v>2354.6999999999998</v>
      </c>
      <c r="E510" s="21">
        <v>2410.6</v>
      </c>
      <c r="F510" s="42">
        <v>583.67504383999994</v>
      </c>
      <c r="G510" s="3">
        <f t="shared" si="35"/>
        <v>1.7220935188350106E-2</v>
      </c>
      <c r="H510" s="3">
        <f>1-E510/MAX(E$2:E510)</f>
        <v>6.4542166617512442E-2</v>
      </c>
      <c r="I510" s="21">
        <f t="shared" si="36"/>
        <v>40.809999999999945</v>
      </c>
      <c r="J510" s="21">
        <f ca="1">IF(ROW()&gt;计算结果!B$18+1,ABS(E510-OFFSET(E510,-计算结果!B$18,0,1,1))/SUM(OFFSET(I510,0,0,-计算结果!B$18,1)),ABS(E510-OFFSET(E510,-ROW()+2,0,1,1))/SUM(OFFSET(I510,0,0,-ROW()+2,1)))</f>
        <v>7.1857612006329896E-2</v>
      </c>
      <c r="K510" s="21">
        <f ca="1">(计算结果!B$19+计算结果!B$20*'000300'!J510)^计算结果!B$21</f>
        <v>1.4646718508056968</v>
      </c>
      <c r="L510" s="21">
        <f t="shared" ca="1" si="37"/>
        <v>2414.879654311876</v>
      </c>
      <c r="M510" s="31" t="str">
        <f ca="1">IF(ROW()&gt;计算结果!B$22+1,IF(L510&gt;OFFSET(L510,-计算结果!B$22,0,1,1),"买",IF(L510&lt;OFFSET(L510,-计算结果!B$22,0,1,1),"卖",M509)),IF(L510&gt;OFFSET(L510,-ROW()+1,0,1,1),"买",IF(L510&lt;OFFSET(L510,-ROW()+1,0,1,1),"卖",M509)))</f>
        <v>买</v>
      </c>
      <c r="N510" s="4" t="str">
        <f t="shared" ca="1" si="38"/>
        <v/>
      </c>
      <c r="O510" s="3">
        <f ca="1">IF(M509="买",E510/E509-1,0)-IF(N510=1,计算结果!B$17,0)</f>
        <v>1.7220935188350106E-2</v>
      </c>
      <c r="P510" s="2">
        <f t="shared" ca="1" si="39"/>
        <v>2.3727113035185505</v>
      </c>
      <c r="Q510" s="3">
        <f ca="1">1-P510/MAX(P$2:P510)</f>
        <v>8.5759598771546708E-2</v>
      </c>
    </row>
    <row r="511" spans="1:17" x14ac:dyDescent="0.15">
      <c r="A511" s="1">
        <v>39122</v>
      </c>
      <c r="B511">
        <v>2412.64</v>
      </c>
      <c r="C511">
        <v>2417.64</v>
      </c>
      <c r="D511" s="21">
        <v>2376.02</v>
      </c>
      <c r="E511" s="21">
        <v>2397.25</v>
      </c>
      <c r="F511" s="42">
        <v>513.02932480000004</v>
      </c>
      <c r="G511" s="3">
        <f t="shared" si="35"/>
        <v>-5.5380403219115193E-3</v>
      </c>
      <c r="H511" s="3">
        <f>1-E511/MAX(E$2:E511)</f>
        <v>6.9722769818232666E-2</v>
      </c>
      <c r="I511" s="21">
        <f t="shared" si="36"/>
        <v>13.349999999999909</v>
      </c>
      <c r="J511" s="21">
        <f ca="1">IF(ROW()&gt;计算结果!B$18+1,ABS(E511-OFFSET(E511,-计算结果!B$18,0,1,1))/SUM(OFFSET(I511,0,0,-计算结果!B$18,1)),ABS(E511-OFFSET(E511,-ROW()+2,0,1,1))/SUM(OFFSET(I511,0,0,-ROW()+2,1)))</f>
        <v>0.21382752564932084</v>
      </c>
      <c r="K511" s="21">
        <f ca="1">(计算结果!B$19+计算结果!B$20*'000300'!J511)^计算结果!B$21</f>
        <v>1.5924447730843887</v>
      </c>
      <c r="L511" s="21">
        <f t="shared" ca="1" si="37"/>
        <v>2386.8054034516445</v>
      </c>
      <c r="M511" s="31" t="str">
        <f ca="1">IF(ROW()&gt;计算结果!B$22+1,IF(L511&gt;OFFSET(L511,-计算结果!B$22,0,1,1),"买",IF(L511&lt;OFFSET(L511,-计算结果!B$22,0,1,1),"卖",M510)),IF(L511&gt;OFFSET(L511,-ROW()+1,0,1,1),"买",IF(L511&lt;OFFSET(L511,-ROW()+1,0,1,1),"卖",M510)))</f>
        <v>买</v>
      </c>
      <c r="N511" s="4" t="str">
        <f t="shared" ca="1" si="38"/>
        <v/>
      </c>
      <c r="O511" s="3">
        <f ca="1">IF(M510="买",E511/E510-1,0)-IF(N511=1,计算结果!B$17,0)</f>
        <v>-5.5380403219115193E-3</v>
      </c>
      <c r="P511" s="2">
        <f t="shared" ca="1" si="39"/>
        <v>2.3595711326474094</v>
      </c>
      <c r="Q511" s="3">
        <f ca="1">1-P511/MAX(P$2:P511)</f>
        <v>9.0822698977470528E-2</v>
      </c>
    </row>
    <row r="512" spans="1:17" x14ac:dyDescent="0.15">
      <c r="A512" s="1">
        <v>39125</v>
      </c>
      <c r="B512">
        <v>2397.85</v>
      </c>
      <c r="C512">
        <v>2485.7600000000002</v>
      </c>
      <c r="D512" s="21">
        <v>2396.79</v>
      </c>
      <c r="E512" s="21">
        <v>2485.39</v>
      </c>
      <c r="F512" s="42">
        <v>517.09435903999997</v>
      </c>
      <c r="G512" s="3">
        <f t="shared" si="35"/>
        <v>3.6767129001981314E-2</v>
      </c>
      <c r="H512" s="3">
        <f>1-E512/MAX(E$2:E512)</f>
        <v>3.5519146888533637E-2</v>
      </c>
      <c r="I512" s="21">
        <f t="shared" si="36"/>
        <v>88.139999999999873</v>
      </c>
      <c r="J512" s="21">
        <f ca="1">IF(ROW()&gt;计算结果!B$18+1,ABS(E512-OFFSET(E512,-计算结果!B$18,0,1,1))/SUM(OFFSET(I512,0,0,-计算结果!B$18,1)),ABS(E512-OFFSET(E512,-ROW()+2,0,1,1))/SUM(OFFSET(I512,0,0,-ROW()+2,1)))</f>
        <v>0.16197419880019157</v>
      </c>
      <c r="K512" s="21">
        <f ca="1">(计算结果!B$19+计算结果!B$20*'000300'!J512)^计算结果!B$21</f>
        <v>1.5457767789201724</v>
      </c>
      <c r="L512" s="21">
        <f t="shared" ca="1" si="37"/>
        <v>2539.1951835553064</v>
      </c>
      <c r="M512" s="31" t="str">
        <f ca="1">IF(ROW()&gt;计算结果!B$22+1,IF(L512&gt;OFFSET(L512,-计算结果!B$22,0,1,1),"买",IF(L512&lt;OFFSET(L512,-计算结果!B$22,0,1,1),"卖",M511)),IF(L512&gt;OFFSET(L512,-ROW()+1,0,1,1),"买",IF(L512&lt;OFFSET(L512,-ROW()+1,0,1,1),"卖",M511)))</f>
        <v>卖</v>
      </c>
      <c r="N512" s="4">
        <f t="shared" ca="1" si="38"/>
        <v>1</v>
      </c>
      <c r="O512" s="3">
        <f ca="1">IF(M511="买",E512/E511-1,0)-IF(N512=1,计算结果!B$17,0)</f>
        <v>3.6767129001981314E-2</v>
      </c>
      <c r="P512" s="2">
        <f t="shared" ca="1" si="39"/>
        <v>2.4463257888708076</v>
      </c>
      <c r="Q512" s="3">
        <f ca="1">1-P512/MAX(P$2:P512)</f>
        <v>5.7394859865102066E-2</v>
      </c>
    </row>
    <row r="513" spans="1:17" x14ac:dyDescent="0.15">
      <c r="A513" s="1">
        <v>39126</v>
      </c>
      <c r="B513">
        <v>2498.34</v>
      </c>
      <c r="C513">
        <v>2526.23</v>
      </c>
      <c r="D513" s="21">
        <v>2489.66</v>
      </c>
      <c r="E513" s="21">
        <v>2522.63</v>
      </c>
      <c r="F513" s="42">
        <v>482.27864576000002</v>
      </c>
      <c r="G513" s="3">
        <f t="shared" si="35"/>
        <v>1.4983563947710499E-2</v>
      </c>
      <c r="H513" s="3">
        <f>1-E513/MAX(E$2:E513)</f>
        <v>2.1067786349595607E-2</v>
      </c>
      <c r="I513" s="21">
        <f t="shared" si="36"/>
        <v>37.240000000000236</v>
      </c>
      <c r="J513" s="21">
        <f ca="1">IF(ROW()&gt;计算结果!B$18+1,ABS(E513-OFFSET(E513,-计算结果!B$18,0,1,1))/SUM(OFFSET(I513,0,0,-计算结果!B$18,1)),ABS(E513-OFFSET(E513,-ROW()+2,0,1,1))/SUM(OFFSET(I513,0,0,-ROW()+2,1)))</f>
        <v>5.066777529491244E-2</v>
      </c>
      <c r="K513" s="21">
        <f ca="1">(计算结果!B$19+计算结果!B$20*'000300'!J513)^计算结果!B$21</f>
        <v>1.4456009977654212</v>
      </c>
      <c r="L513" s="21">
        <f t="shared" ca="1" si="37"/>
        <v>2515.2485376795885</v>
      </c>
      <c r="M513" s="31" t="str">
        <f ca="1">IF(ROW()&gt;计算结果!B$22+1,IF(L513&gt;OFFSET(L513,-计算结果!B$22,0,1,1),"买",IF(L513&lt;OFFSET(L513,-计算结果!B$22,0,1,1),"卖",M512)),IF(L513&gt;OFFSET(L513,-ROW()+1,0,1,1),"买",IF(L513&lt;OFFSET(L513,-ROW()+1,0,1,1),"卖",M512)))</f>
        <v>买</v>
      </c>
      <c r="N513" s="4">
        <f t="shared" ca="1" si="38"/>
        <v>1</v>
      </c>
      <c r="O513" s="3">
        <f ca="1">IF(M512="买",E513/E512-1,0)-IF(N513=1,计算结果!B$17,0)</f>
        <v>0</v>
      </c>
      <c r="P513" s="2">
        <f t="shared" ca="1" si="39"/>
        <v>2.4463257888708076</v>
      </c>
      <c r="Q513" s="3">
        <f ca="1">1-P513/MAX(P$2:P513)</f>
        <v>5.7394859865102066E-2</v>
      </c>
    </row>
    <row r="514" spans="1:17" x14ac:dyDescent="0.15">
      <c r="A514" s="1">
        <v>39127</v>
      </c>
      <c r="B514">
        <v>2527.56</v>
      </c>
      <c r="C514">
        <v>2594.66</v>
      </c>
      <c r="D514" s="21">
        <v>2520.5300000000002</v>
      </c>
      <c r="E514" s="21">
        <v>2588.35</v>
      </c>
      <c r="F514" s="42">
        <v>584.6226944</v>
      </c>
      <c r="G514" s="3">
        <f t="shared" si="35"/>
        <v>2.6052175705513658E-2</v>
      </c>
      <c r="H514" s="3">
        <f>1-E514/MAX(E$2:E514)</f>
        <v>0</v>
      </c>
      <c r="I514" s="21">
        <f t="shared" si="36"/>
        <v>65.7199999999998</v>
      </c>
      <c r="J514" s="21">
        <f ca="1">IF(ROW()&gt;计算结果!B$18+1,ABS(E514-OFFSET(E514,-计算结果!B$18,0,1,1))/SUM(OFFSET(I514,0,0,-计算结果!B$18,1)),ABS(E514-OFFSET(E514,-ROW()+2,0,1,1))/SUM(OFFSET(I514,0,0,-ROW()+2,1)))</f>
        <v>0.42610082693195683</v>
      </c>
      <c r="K514" s="21">
        <f ca="1">(计算结果!B$19+计算结果!B$20*'000300'!J514)^计算结果!B$21</f>
        <v>1.7834907442387611</v>
      </c>
      <c r="L514" s="21">
        <f t="shared" ca="1" si="37"/>
        <v>2645.6243191183603</v>
      </c>
      <c r="M514" s="31" t="str">
        <f ca="1">IF(ROW()&gt;计算结果!B$22+1,IF(L514&gt;OFFSET(L514,-计算结果!B$22,0,1,1),"买",IF(L514&lt;OFFSET(L514,-计算结果!B$22,0,1,1),"卖",M513)),IF(L514&gt;OFFSET(L514,-ROW()+1,0,1,1),"买",IF(L514&lt;OFFSET(L514,-ROW()+1,0,1,1),"卖",M513)))</f>
        <v>买</v>
      </c>
      <c r="N514" s="4" t="str">
        <f t="shared" ca="1" si="38"/>
        <v/>
      </c>
      <c r="O514" s="3">
        <f ca="1">IF(M513="买",E514/E513-1,0)-IF(N514=1,计算结果!B$17,0)</f>
        <v>2.6052175705513658E-2</v>
      </c>
      <c r="P514" s="2">
        <f t="shared" ca="1" si="39"/>
        <v>2.5100578981553991</v>
      </c>
      <c r="Q514" s="3">
        <f ca="1">1-P514/MAX(P$2:P514)</f>
        <v>3.2837945133387336E-2</v>
      </c>
    </row>
    <row r="515" spans="1:17" x14ac:dyDescent="0.15">
      <c r="A515" s="1">
        <v>39128</v>
      </c>
      <c r="B515">
        <v>2607.63</v>
      </c>
      <c r="C515">
        <v>2669.18</v>
      </c>
      <c r="D515" s="21">
        <v>2607.63</v>
      </c>
      <c r="E515" s="21">
        <v>2668.63</v>
      </c>
      <c r="F515" s="42">
        <v>674.15687167999999</v>
      </c>
      <c r="G515" s="3">
        <f t="shared" ref="G515:G578" si="40">E515/E514-1</f>
        <v>3.1015898159058919E-2</v>
      </c>
      <c r="H515" s="3">
        <f>1-E515/MAX(E$2:E515)</f>
        <v>0</v>
      </c>
      <c r="I515" s="21">
        <f t="shared" si="36"/>
        <v>80.2800000000002</v>
      </c>
      <c r="J515" s="21">
        <f ca="1">IF(ROW()&gt;计算结果!B$18+1,ABS(E515-OFFSET(E515,-计算结果!B$18,0,1,1))/SUM(OFFSET(I515,0,0,-计算结果!B$18,1)),ABS(E515-OFFSET(E515,-ROW()+2,0,1,1))/SUM(OFFSET(I515,0,0,-ROW()+2,1)))</f>
        <v>0.50001828487840594</v>
      </c>
      <c r="K515" s="21">
        <f ca="1">(计算结果!B$19+计算结果!B$20*'000300'!J515)^计算结果!B$21</f>
        <v>1.8500164563905652</v>
      </c>
      <c r="L515" s="21">
        <f t="shared" ca="1" si="37"/>
        <v>2688.1852073398636</v>
      </c>
      <c r="M515" s="31" t="str">
        <f ca="1">IF(ROW()&gt;计算结果!B$22+1,IF(L515&gt;OFFSET(L515,-计算结果!B$22,0,1,1),"买",IF(L515&lt;OFFSET(L515,-计算结果!B$22,0,1,1),"卖",M514)),IF(L515&gt;OFFSET(L515,-ROW()+1,0,1,1),"买",IF(L515&lt;OFFSET(L515,-ROW()+1,0,1,1),"卖",M514)))</f>
        <v>买</v>
      </c>
      <c r="N515" s="4" t="str">
        <f t="shared" ca="1" si="38"/>
        <v/>
      </c>
      <c r="O515" s="3">
        <f ca="1">IF(M514="买",E515/E514-1,0)-IF(N515=1,计算结果!B$17,0)</f>
        <v>3.1015898159058919E-2</v>
      </c>
      <c r="P515" s="2">
        <f t="shared" ca="1" si="39"/>
        <v>2.5879095982979283</v>
      </c>
      <c r="Q515" s="3">
        <f ca="1">1-P515/MAX(P$2:P515)</f>
        <v>2.8405453363384847E-3</v>
      </c>
    </row>
    <row r="516" spans="1:17" x14ac:dyDescent="0.15">
      <c r="A516" s="1">
        <v>39129</v>
      </c>
      <c r="B516">
        <v>2692.67</v>
      </c>
      <c r="C516">
        <v>2717.57</v>
      </c>
      <c r="D516" s="21">
        <v>2660.49</v>
      </c>
      <c r="E516" s="21">
        <v>2676.74</v>
      </c>
      <c r="F516" s="42">
        <v>715.97580287999995</v>
      </c>
      <c r="G516" s="3">
        <f t="shared" si="40"/>
        <v>3.0390125270267632E-3</v>
      </c>
      <c r="H516" s="3">
        <f>1-E516/MAX(E$2:E516)</f>
        <v>0</v>
      </c>
      <c r="I516" s="21">
        <f t="shared" ref="I516:I579" si="41">ABS(E516-E515)</f>
        <v>8.1099999999996726</v>
      </c>
      <c r="J516" s="21">
        <f ca="1">IF(ROW()&gt;计算结果!B$18+1,ABS(E516-OFFSET(E516,-计算结果!B$18,0,1,1))/SUM(OFFSET(I516,0,0,-计算结果!B$18,1)),ABS(E516-OFFSET(E516,-ROW()+2,0,1,1))/SUM(OFFSET(I516,0,0,-ROW()+2,1)))</f>
        <v>0.8272322208631846</v>
      </c>
      <c r="K516" s="21">
        <f ca="1">(计算结果!B$19+计算结果!B$20*'000300'!J516)^计算结果!B$21</f>
        <v>2.1445089987768662</v>
      </c>
      <c r="L516" s="21">
        <f t="shared" ref="L516:L579" ca="1" si="42">K516*E516+(1-K516)*L515</f>
        <v>2663.6408572066589</v>
      </c>
      <c r="M516" s="31" t="str">
        <f ca="1">IF(ROW()&gt;计算结果!B$22+1,IF(L516&gt;OFFSET(L516,-计算结果!B$22,0,1,1),"买",IF(L516&lt;OFFSET(L516,-计算结果!B$22,0,1,1),"卖",M515)),IF(L516&gt;OFFSET(L516,-ROW()+1,0,1,1),"买",IF(L516&lt;OFFSET(L516,-ROW()+1,0,1,1),"卖",M515)))</f>
        <v>买</v>
      </c>
      <c r="N516" s="4" t="str">
        <f t="shared" ref="N516:N579" ca="1" si="43">IF(M515&lt;&gt;M516,1,"")</f>
        <v/>
      </c>
      <c r="O516" s="3">
        <f ca="1">IF(M515="买",E516/E515-1,0)-IF(N516=1,计算结果!B$17,0)</f>
        <v>3.0390125270267632E-3</v>
      </c>
      <c r="P516" s="2">
        <f t="shared" ref="P516:P579" ca="1" si="44">IFERROR(P515*(1+O516),P515)</f>
        <v>2.5957742879859684</v>
      </c>
      <c r="Q516" s="3">
        <f ca="1">1-P516/MAX(P$2:P516)</f>
        <v>0</v>
      </c>
    </row>
    <row r="517" spans="1:17" x14ac:dyDescent="0.15">
      <c r="A517" s="1">
        <v>39139</v>
      </c>
      <c r="B517">
        <v>2679.26</v>
      </c>
      <c r="C517">
        <v>2710.3</v>
      </c>
      <c r="D517" s="21">
        <v>2641.12</v>
      </c>
      <c r="E517" s="21">
        <v>2707.68</v>
      </c>
      <c r="F517" s="42">
        <v>709.81615615999999</v>
      </c>
      <c r="G517" s="3">
        <f t="shared" si="40"/>
        <v>1.1558836495139557E-2</v>
      </c>
      <c r="H517" s="3">
        <f>1-E517/MAX(E$2:E517)</f>
        <v>0</v>
      </c>
      <c r="I517" s="21">
        <f t="shared" si="41"/>
        <v>30.940000000000055</v>
      </c>
      <c r="J517" s="21">
        <f ca="1">IF(ROW()&gt;计算结果!B$18+1,ABS(E517-OFFSET(E517,-计算结果!B$18,0,1,1))/SUM(OFFSET(I517,0,0,-计算结果!B$18,1)),ABS(E517-OFFSET(E517,-ROW()+2,0,1,1))/SUM(OFFSET(I517,0,0,-ROW()+2,1)))</f>
        <v>0.94228025422629635</v>
      </c>
      <c r="K517" s="21">
        <f ca="1">(计算结果!B$19+计算结果!B$20*'000300'!J517)^计算结果!B$21</f>
        <v>2.2480522288036666</v>
      </c>
      <c r="L517" s="21">
        <f t="shared" ca="1" si="42"/>
        <v>2762.6431503178324</v>
      </c>
      <c r="M517" s="31" t="str">
        <f ca="1">IF(ROW()&gt;计算结果!B$22+1,IF(L517&gt;OFFSET(L517,-计算结果!B$22,0,1,1),"买",IF(L517&lt;OFFSET(L517,-计算结果!B$22,0,1,1),"卖",M516)),IF(L517&gt;OFFSET(L517,-ROW()+1,0,1,1),"买",IF(L517&lt;OFFSET(L517,-ROW()+1,0,1,1),"卖",M516)))</f>
        <v>买</v>
      </c>
      <c r="N517" s="4" t="str">
        <f t="shared" ca="1" si="43"/>
        <v/>
      </c>
      <c r="O517" s="3">
        <f ca="1">IF(M516="买",E517/E516-1,0)-IF(N517=1,计算结果!B$17,0)</f>
        <v>1.1558836495139557E-2</v>
      </c>
      <c r="P517" s="2">
        <f t="shared" ca="1" si="44"/>
        <v>2.6257784185590856</v>
      </c>
      <c r="Q517" s="3">
        <f ca="1">1-P517/MAX(P$2:P517)</f>
        <v>0</v>
      </c>
    </row>
    <row r="518" spans="1:17" x14ac:dyDescent="0.15">
      <c r="A518" s="1">
        <v>39140</v>
      </c>
      <c r="B518">
        <v>2717.81</v>
      </c>
      <c r="C518">
        <v>2719.52</v>
      </c>
      <c r="D518" s="21">
        <v>2454.92</v>
      </c>
      <c r="E518" s="21">
        <v>2457.4899999999998</v>
      </c>
      <c r="F518" s="42">
        <v>1011.0275584</v>
      </c>
      <c r="G518" s="3">
        <f t="shared" si="40"/>
        <v>-9.2400135909708747E-2</v>
      </c>
      <c r="H518" s="3">
        <f>1-E518/MAX(E$2:E518)</f>
        <v>9.2400135909708747E-2</v>
      </c>
      <c r="I518" s="21">
        <f t="shared" si="41"/>
        <v>250.19000000000005</v>
      </c>
      <c r="J518" s="21">
        <f ca="1">IF(ROW()&gt;计算结果!B$18+1,ABS(E518-OFFSET(E518,-计算结果!B$18,0,1,1))/SUM(OFFSET(I518,0,0,-计算结果!B$18,1)),ABS(E518-OFFSET(E518,-ROW()+2,0,1,1))/SUM(OFFSET(I518,0,0,-ROW()+2,1)))</f>
        <v>0.21158362377155832</v>
      </c>
      <c r="K518" s="21">
        <f ca="1">(计算结果!B$19+计算结果!B$20*'000300'!J518)^计算结果!B$21</f>
        <v>1.5904252613944023</v>
      </c>
      <c r="L518" s="21">
        <f t="shared" ca="1" si="42"/>
        <v>2277.3198714582677</v>
      </c>
      <c r="M518" s="31" t="str">
        <f ca="1">IF(ROW()&gt;计算结果!B$22+1,IF(L518&gt;OFFSET(L518,-计算结果!B$22,0,1,1),"买",IF(L518&lt;OFFSET(L518,-计算结果!B$22,0,1,1),"卖",M517)),IF(L518&gt;OFFSET(L518,-ROW()+1,0,1,1),"买",IF(L518&lt;OFFSET(L518,-ROW()+1,0,1,1),"卖",M517)))</f>
        <v>卖</v>
      </c>
      <c r="N518" s="4">
        <f t="shared" ca="1" si="43"/>
        <v>1</v>
      </c>
      <c r="O518" s="3">
        <f ca="1">IF(M517="买",E518/E517-1,0)-IF(N518=1,计算结果!B$17,0)</f>
        <v>-9.2400135909708747E-2</v>
      </c>
      <c r="P518" s="2">
        <f t="shared" ca="1" si="44"/>
        <v>2.3831561358154461</v>
      </c>
      <c r="Q518" s="3">
        <f ca="1">1-P518/MAX(P$2:P518)</f>
        <v>9.2400135909708747E-2</v>
      </c>
    </row>
    <row r="519" spans="1:17" x14ac:dyDescent="0.15">
      <c r="A519" s="1">
        <v>39141</v>
      </c>
      <c r="B519">
        <v>2413.42</v>
      </c>
      <c r="C519">
        <v>2554.23</v>
      </c>
      <c r="D519" s="21">
        <v>2413.33</v>
      </c>
      <c r="E519" s="21">
        <v>2544.5700000000002</v>
      </c>
      <c r="F519" s="42">
        <v>771.48250112000005</v>
      </c>
      <c r="G519" s="3">
        <f t="shared" si="40"/>
        <v>3.543452872646502E-2</v>
      </c>
      <c r="H519" s="3">
        <f>1-E519/MAX(E$2:E519)</f>
        <v>6.0239762453465628E-2</v>
      </c>
      <c r="I519" s="21">
        <f t="shared" si="41"/>
        <v>87.080000000000382</v>
      </c>
      <c r="J519" s="21">
        <f ca="1">IF(ROW()&gt;计算结果!B$18+1,ABS(E519-OFFSET(E519,-计算结果!B$18,0,1,1))/SUM(OFFSET(I519,0,0,-计算结果!B$18,1)),ABS(E519-OFFSET(E519,-ROW()+2,0,1,1))/SUM(OFFSET(I519,0,0,-ROW()+2,1)))</f>
        <v>0.2490240218847066</v>
      </c>
      <c r="K519" s="21">
        <f ca="1">(计算结果!B$19+计算结果!B$20*'000300'!J519)^计算结果!B$21</f>
        <v>1.6241216196962358</v>
      </c>
      <c r="L519" s="21">
        <f t="shared" ca="1" si="42"/>
        <v>2711.3665830894934</v>
      </c>
      <c r="M519" s="31" t="str">
        <f ca="1">IF(ROW()&gt;计算结果!B$22+1,IF(L519&gt;OFFSET(L519,-计算结果!B$22,0,1,1),"买",IF(L519&lt;OFFSET(L519,-计算结果!B$22,0,1,1),"卖",M518)),IF(L519&gt;OFFSET(L519,-ROW()+1,0,1,1),"买",IF(L519&lt;OFFSET(L519,-ROW()+1,0,1,1),"卖",M518)))</f>
        <v>买</v>
      </c>
      <c r="N519" s="4">
        <f t="shared" ca="1" si="43"/>
        <v>1</v>
      </c>
      <c r="O519" s="3">
        <f ca="1">IF(M518="买",E519/E518-1,0)-IF(N519=1,计算结果!B$17,0)</f>
        <v>0</v>
      </c>
      <c r="P519" s="2">
        <f t="shared" ca="1" si="44"/>
        <v>2.3831561358154461</v>
      </c>
      <c r="Q519" s="3">
        <f ca="1">1-P519/MAX(P$2:P519)</f>
        <v>9.2400135909708747E-2</v>
      </c>
    </row>
    <row r="520" spans="1:17" x14ac:dyDescent="0.15">
      <c r="A520" s="1">
        <v>39142</v>
      </c>
      <c r="B520">
        <v>2550.2600000000002</v>
      </c>
      <c r="C520">
        <v>2550.33</v>
      </c>
      <c r="D520" s="21">
        <v>2439.5</v>
      </c>
      <c r="E520" s="21">
        <v>2473.54</v>
      </c>
      <c r="F520" s="42">
        <v>742.99580416000003</v>
      </c>
      <c r="G520" s="3">
        <f t="shared" si="40"/>
        <v>-2.79143430913672E-2</v>
      </c>
      <c r="H520" s="3">
        <f>1-E520/MAX(E$2:E520)</f>
        <v>8.6472552147964232E-2</v>
      </c>
      <c r="I520" s="21">
        <f t="shared" si="41"/>
        <v>71.0300000000002</v>
      </c>
      <c r="J520" s="21">
        <f ca="1">IF(ROW()&gt;计算结果!B$18+1,ABS(E520-OFFSET(E520,-计算结果!B$18,0,1,1))/SUM(OFFSET(I520,0,0,-计算结果!B$18,1)),ABS(E520-OFFSET(E520,-ROW()+2,0,1,1))/SUM(OFFSET(I520,0,0,-ROW()+2,1)))</f>
        <v>8.5974210468801257E-2</v>
      </c>
      <c r="K520" s="21">
        <f ca="1">(计算结果!B$19+计算结果!B$20*'000300'!J520)^计算结果!B$21</f>
        <v>1.477376789421921</v>
      </c>
      <c r="L520" s="21">
        <f t="shared" ca="1" si="42"/>
        <v>2360.0071093255519</v>
      </c>
      <c r="M520" s="31" t="str">
        <f ca="1">IF(ROW()&gt;计算结果!B$22+1,IF(L520&gt;OFFSET(L520,-计算结果!B$22,0,1,1),"买",IF(L520&lt;OFFSET(L520,-计算结果!B$22,0,1,1),"卖",M519)),IF(L520&gt;OFFSET(L520,-ROW()+1,0,1,1),"买",IF(L520&lt;OFFSET(L520,-ROW()+1,0,1,1),"卖",M519)))</f>
        <v>卖</v>
      </c>
      <c r="N520" s="4">
        <f t="shared" ca="1" si="43"/>
        <v>1</v>
      </c>
      <c r="O520" s="3">
        <f ca="1">IF(M519="买",E520/E519-1,0)-IF(N520=1,计算结果!B$17,0)</f>
        <v>-2.79143430913672E-2</v>
      </c>
      <c r="P520" s="2">
        <f t="shared" ca="1" si="44"/>
        <v>2.3166318977999967</v>
      </c>
      <c r="Q520" s="3">
        <f ca="1">1-P520/MAX(P$2:P520)</f>
        <v>0.11773518990560339</v>
      </c>
    </row>
    <row r="521" spans="1:17" x14ac:dyDescent="0.15">
      <c r="A521" s="1">
        <v>39143</v>
      </c>
      <c r="B521">
        <v>2468.67</v>
      </c>
      <c r="C521">
        <v>2523.86</v>
      </c>
      <c r="D521" s="21">
        <v>2455.8200000000002</v>
      </c>
      <c r="E521" s="21">
        <v>2508.73</v>
      </c>
      <c r="F521" s="42">
        <v>542.22098431999996</v>
      </c>
      <c r="G521" s="3">
        <f t="shared" si="40"/>
        <v>1.4226574059849506E-2</v>
      </c>
      <c r="H521" s="3">
        <f>1-E521/MAX(E$2:E521)</f>
        <v>7.3476186255391984E-2</v>
      </c>
      <c r="I521" s="21">
        <f t="shared" si="41"/>
        <v>35.190000000000055</v>
      </c>
      <c r="J521" s="21">
        <f ca="1">IF(ROW()&gt;计算结果!B$18+1,ABS(E521-OFFSET(E521,-计算结果!B$18,0,1,1))/SUM(OFFSET(I521,0,0,-计算结果!B$18,1)),ABS(E521-OFFSET(E521,-ROW()+2,0,1,1))/SUM(OFFSET(I521,0,0,-ROW()+2,1)))</f>
        <v>0.14786714770797954</v>
      </c>
      <c r="K521" s="21">
        <f ca="1">(计算结果!B$19+计算结果!B$20*'000300'!J521)^计算结果!B$21</f>
        <v>1.5330804329371814</v>
      </c>
      <c r="L521" s="21">
        <f t="shared" ca="1" si="42"/>
        <v>2588.0112629484038</v>
      </c>
      <c r="M521" s="31" t="str">
        <f ca="1">IF(ROW()&gt;计算结果!B$22+1,IF(L521&gt;OFFSET(L521,-计算结果!B$22,0,1,1),"买",IF(L521&lt;OFFSET(L521,-计算结果!B$22,0,1,1),"卖",M520)),IF(L521&gt;OFFSET(L521,-ROW()+1,0,1,1),"买",IF(L521&lt;OFFSET(L521,-ROW()+1,0,1,1),"卖",M520)))</f>
        <v>卖</v>
      </c>
      <c r="N521" s="4" t="str">
        <f t="shared" ca="1" si="43"/>
        <v/>
      </c>
      <c r="O521" s="3">
        <f ca="1">IF(M520="买",E521/E520-1,0)-IF(N521=1,计算结果!B$17,0)</f>
        <v>0</v>
      </c>
      <c r="P521" s="2">
        <f t="shared" ca="1" si="44"/>
        <v>2.3166318977999967</v>
      </c>
      <c r="Q521" s="3">
        <f ca="1">1-P521/MAX(P$2:P521)</f>
        <v>0.11773518990560339</v>
      </c>
    </row>
    <row r="522" spans="1:17" x14ac:dyDescent="0.15">
      <c r="A522" s="1">
        <v>39146</v>
      </c>
      <c r="B522">
        <v>2503.8200000000002</v>
      </c>
      <c r="C522">
        <v>2541.8200000000002</v>
      </c>
      <c r="D522" s="21">
        <v>2409.7199999999998</v>
      </c>
      <c r="E522" s="21">
        <v>2475.61</v>
      </c>
      <c r="F522" s="42">
        <v>630.71756287999995</v>
      </c>
      <c r="G522" s="3">
        <f t="shared" si="40"/>
        <v>-1.3201898968800863E-2</v>
      </c>
      <c r="H522" s="3">
        <f>1-E522/MAX(E$2:E522)</f>
        <v>8.5708060036636446E-2</v>
      </c>
      <c r="I522" s="21">
        <f t="shared" si="41"/>
        <v>33.119999999999891</v>
      </c>
      <c r="J522" s="21">
        <f ca="1">IF(ROW()&gt;计算结果!B$18+1,ABS(E522-OFFSET(E522,-计算结果!B$18,0,1,1))/SUM(OFFSET(I522,0,0,-计算结果!B$18,1)),ABS(E522-OFFSET(E522,-ROW()+2,0,1,1))/SUM(OFFSET(I522,0,0,-ROW()+2,1)))</f>
        <v>1.3993418228644638E-2</v>
      </c>
      <c r="K522" s="21">
        <f ca="1">(计算结果!B$19+计算结果!B$20*'000300'!J522)^计算结果!B$21</f>
        <v>1.4125940764057801</v>
      </c>
      <c r="L522" s="21">
        <f t="shared" ca="1" si="42"/>
        <v>2429.2339047269606</v>
      </c>
      <c r="M522" s="31" t="str">
        <f ca="1">IF(ROW()&gt;计算结果!B$22+1,IF(L522&gt;OFFSET(L522,-计算结果!B$22,0,1,1),"买",IF(L522&lt;OFFSET(L522,-计算结果!B$22,0,1,1),"卖",M521)),IF(L522&gt;OFFSET(L522,-ROW()+1,0,1,1),"买",IF(L522&lt;OFFSET(L522,-ROW()+1,0,1,1),"卖",M521)))</f>
        <v>卖</v>
      </c>
      <c r="N522" s="4" t="str">
        <f t="shared" ca="1" si="43"/>
        <v/>
      </c>
      <c r="O522" s="3">
        <f ca="1">IF(M521="买",E522/E521-1,0)-IF(N522=1,计算结果!B$17,0)</f>
        <v>0</v>
      </c>
      <c r="P522" s="2">
        <f t="shared" ca="1" si="44"/>
        <v>2.3166318977999967</v>
      </c>
      <c r="Q522" s="3">
        <f ca="1">1-P522/MAX(P$2:P522)</f>
        <v>0.11773518990560339</v>
      </c>
    </row>
    <row r="523" spans="1:17" x14ac:dyDescent="0.15">
      <c r="A523" s="1">
        <v>39147</v>
      </c>
      <c r="B523">
        <v>2467.7399999999998</v>
      </c>
      <c r="C523">
        <v>2539.4499999999998</v>
      </c>
      <c r="D523" s="21">
        <v>2452.14</v>
      </c>
      <c r="E523" s="21">
        <v>2520.29</v>
      </c>
      <c r="F523" s="42">
        <v>502.61315583999999</v>
      </c>
      <c r="G523" s="3">
        <f t="shared" si="40"/>
        <v>1.804807703959832E-2</v>
      </c>
      <c r="H523" s="3">
        <f>1-E523/MAX(E$2:E523)</f>
        <v>6.9206848667493936E-2</v>
      </c>
      <c r="I523" s="21">
        <f t="shared" si="41"/>
        <v>44.679999999999836</v>
      </c>
      <c r="J523" s="21">
        <f ca="1">IF(ROW()&gt;计算结果!B$18+1,ABS(E523-OFFSET(E523,-计算结果!B$18,0,1,1))/SUM(OFFSET(I523,0,0,-计算结果!B$18,1)),ABS(E523-OFFSET(E523,-ROW()+2,0,1,1))/SUM(OFFSET(I523,0,0,-ROW()+2,1)))</f>
        <v>3.3128521675116021E-3</v>
      </c>
      <c r="K523" s="21">
        <f ca="1">(计算结果!B$19+计算结果!B$20*'000300'!J523)^计算结果!B$21</f>
        <v>1.4029815669507604</v>
      </c>
      <c r="L523" s="21">
        <f t="shared" ca="1" si="42"/>
        <v>2556.9839279535472</v>
      </c>
      <c r="M523" s="31" t="str">
        <f ca="1">IF(ROW()&gt;计算结果!B$22+1,IF(L523&gt;OFFSET(L523,-计算结果!B$22,0,1,1),"买",IF(L523&lt;OFFSET(L523,-计算结果!B$22,0,1,1),"卖",M522)),IF(L523&gt;OFFSET(L523,-ROW()+1,0,1,1),"买",IF(L523&lt;OFFSET(L523,-ROW()+1,0,1,1),"卖",M522)))</f>
        <v>买</v>
      </c>
      <c r="N523" s="4">
        <f t="shared" ca="1" si="43"/>
        <v>1</v>
      </c>
      <c r="O523" s="3">
        <f ca="1">IF(M522="买",E523/E522-1,0)-IF(N523=1,计算结果!B$17,0)</f>
        <v>0</v>
      </c>
      <c r="P523" s="2">
        <f t="shared" ca="1" si="44"/>
        <v>2.3166318977999967</v>
      </c>
      <c r="Q523" s="3">
        <f ca="1">1-P523/MAX(P$2:P523)</f>
        <v>0.11773518990560339</v>
      </c>
    </row>
    <row r="524" spans="1:17" x14ac:dyDescent="0.15">
      <c r="A524" s="1">
        <v>39148</v>
      </c>
      <c r="B524">
        <v>2532.98</v>
      </c>
      <c r="C524">
        <v>2594.46</v>
      </c>
      <c r="D524" s="21">
        <v>2532.15</v>
      </c>
      <c r="E524" s="21">
        <v>2589.44</v>
      </c>
      <c r="F524" s="42">
        <v>576.23240704</v>
      </c>
      <c r="G524" s="3">
        <f t="shared" si="40"/>
        <v>2.7437318721258208E-2</v>
      </c>
      <c r="H524" s="3">
        <f>1-E524/MAX(E$2:E524)</f>
        <v>4.3668380310819543E-2</v>
      </c>
      <c r="I524" s="21">
        <f t="shared" si="41"/>
        <v>69.150000000000091</v>
      </c>
      <c r="J524" s="21">
        <f ca="1">IF(ROW()&gt;计算结果!B$18+1,ABS(E524-OFFSET(E524,-计算结果!B$18,0,1,1))/SUM(OFFSET(I524,0,0,-计算结果!B$18,1)),ABS(E524-OFFSET(E524,-ROW()+2,0,1,1))/SUM(OFFSET(I524,0,0,-ROW()+2,1)))</f>
        <v>1.5357087507222691E-3</v>
      </c>
      <c r="K524" s="21">
        <f ca="1">(计算结果!B$19+计算结果!B$20*'000300'!J524)^计算结果!B$21</f>
        <v>1.4013821378756499</v>
      </c>
      <c r="L524" s="21">
        <f t="shared" ca="1" si="42"/>
        <v>2602.4672875850515</v>
      </c>
      <c r="M524" s="31" t="str">
        <f ca="1">IF(ROW()&gt;计算结果!B$22+1,IF(L524&gt;OFFSET(L524,-计算结果!B$22,0,1,1),"买",IF(L524&lt;OFFSET(L524,-计算结果!B$22,0,1,1),"卖",M523)),IF(L524&gt;OFFSET(L524,-ROW()+1,0,1,1),"买",IF(L524&lt;OFFSET(L524,-ROW()+1,0,1,1),"卖",M523)))</f>
        <v>买</v>
      </c>
      <c r="N524" s="4" t="str">
        <f t="shared" ca="1" si="43"/>
        <v/>
      </c>
      <c r="O524" s="3">
        <f ca="1">IF(M523="买",E524/E523-1,0)-IF(N524=1,计算结果!B$17,0)</f>
        <v>2.7437318721258208E-2</v>
      </c>
      <c r="P524" s="2">
        <f t="shared" ca="1" si="44"/>
        <v>2.3801940655397686</v>
      </c>
      <c r="Q524" s="3">
        <f ca="1">1-P524/MAX(P$2:P524)</f>
        <v>9.3528209114492999E-2</v>
      </c>
    </row>
    <row r="525" spans="1:17" x14ac:dyDescent="0.15">
      <c r="A525" s="1">
        <v>39149</v>
      </c>
      <c r="B525">
        <v>2597.7199999999998</v>
      </c>
      <c r="C525">
        <v>2628.45</v>
      </c>
      <c r="D525" s="21">
        <v>2565.11</v>
      </c>
      <c r="E525" s="21">
        <v>2627.63</v>
      </c>
      <c r="F525" s="42">
        <v>539.07619839999995</v>
      </c>
      <c r="G525" s="3">
        <f t="shared" si="40"/>
        <v>1.4748362580326191E-2</v>
      </c>
      <c r="H525" s="3">
        <f>1-E525/MAX(E$2:E525)</f>
        <v>2.9564054836612841E-2</v>
      </c>
      <c r="I525" s="21">
        <f t="shared" si="41"/>
        <v>38.190000000000055</v>
      </c>
      <c r="J525" s="21">
        <f ca="1">IF(ROW()&gt;计算结果!B$18+1,ABS(E525-OFFSET(E525,-计算结果!B$18,0,1,1))/SUM(OFFSET(I525,0,0,-计算结果!B$18,1)),ABS(E525-OFFSET(E525,-ROW()+2,0,1,1))/SUM(OFFSET(I525,0,0,-ROW()+2,1)))</f>
        <v>6.1406661873951565E-2</v>
      </c>
      <c r="K525" s="21">
        <f ca="1">(计算结果!B$19+计算结果!B$20*'000300'!J525)^计算结果!B$21</f>
        <v>1.4552659956865563</v>
      </c>
      <c r="L525" s="21">
        <f t="shared" ca="1" si="42"/>
        <v>2639.0857273217662</v>
      </c>
      <c r="M525" s="31" t="str">
        <f ca="1">IF(ROW()&gt;计算结果!B$22+1,IF(L525&gt;OFFSET(L525,-计算结果!B$22,0,1,1),"买",IF(L525&lt;OFFSET(L525,-计算结果!B$22,0,1,1),"卖",M524)),IF(L525&gt;OFFSET(L525,-ROW()+1,0,1,1),"买",IF(L525&lt;OFFSET(L525,-ROW()+1,0,1,1),"卖",M524)))</f>
        <v>买</v>
      </c>
      <c r="N525" s="4" t="str">
        <f t="shared" ca="1" si="43"/>
        <v/>
      </c>
      <c r="O525" s="3">
        <f ca="1">IF(M524="买",E525/E524-1,0)-IF(N525=1,计算结果!B$17,0)</f>
        <v>1.4748362580326191E-2</v>
      </c>
      <c r="P525" s="2">
        <f t="shared" ca="1" si="44"/>
        <v>2.4152980306298897</v>
      </c>
      <c r="Q525" s="3">
        <f ca="1">1-P525/MAX(P$2:P525)</f>
        <v>8.0159234473676011E-2</v>
      </c>
    </row>
    <row r="526" spans="1:17" x14ac:dyDescent="0.15">
      <c r="A526" s="1">
        <v>39150</v>
      </c>
      <c r="B526">
        <v>2632.8</v>
      </c>
      <c r="C526">
        <v>2643.81</v>
      </c>
      <c r="D526" s="21">
        <v>2587.4899999999998</v>
      </c>
      <c r="E526" s="21">
        <v>2611.39</v>
      </c>
      <c r="F526" s="42">
        <v>679.33044735999999</v>
      </c>
      <c r="G526" s="3">
        <f t="shared" si="40"/>
        <v>-6.18047441991465E-3</v>
      </c>
      <c r="H526" s="3">
        <f>1-E526/MAX(E$2:E526)</f>
        <v>3.556180937186082E-2</v>
      </c>
      <c r="I526" s="21">
        <f t="shared" si="41"/>
        <v>16.240000000000236</v>
      </c>
      <c r="J526" s="21">
        <f ca="1">IF(ROW()&gt;计算结果!B$18+1,ABS(E526-OFFSET(E526,-计算结果!B$18,0,1,1))/SUM(OFFSET(I526,0,0,-计算结果!B$18,1)),ABS(E526-OFFSET(E526,-ROW()+2,0,1,1))/SUM(OFFSET(I526,0,0,-ROW()+2,1)))</f>
        <v>9.6698776283274626E-2</v>
      </c>
      <c r="K526" s="21">
        <f ca="1">(计算结果!B$19+计算结果!B$20*'000300'!J526)^计算结果!B$21</f>
        <v>1.4870288986549471</v>
      </c>
      <c r="L526" s="21">
        <f t="shared" ca="1" si="42"/>
        <v>2597.9013804250326</v>
      </c>
      <c r="M526" s="31" t="str">
        <f ca="1">IF(ROW()&gt;计算结果!B$22+1,IF(L526&gt;OFFSET(L526,-计算结果!B$22,0,1,1),"买",IF(L526&lt;OFFSET(L526,-计算结果!B$22,0,1,1),"卖",M525)),IF(L526&gt;OFFSET(L526,-ROW()+1,0,1,1),"买",IF(L526&lt;OFFSET(L526,-ROW()+1,0,1,1),"卖",M525)))</f>
        <v>买</v>
      </c>
      <c r="N526" s="4" t="str">
        <f t="shared" ca="1" si="43"/>
        <v/>
      </c>
      <c r="O526" s="3">
        <f ca="1">IF(M525="买",E526/E525-1,0)-IF(N526=1,计算结果!B$17,0)</f>
        <v>-6.18047441991465E-3</v>
      </c>
      <c r="P526" s="2">
        <f t="shared" ca="1" si="44"/>
        <v>2.4003703429351115</v>
      </c>
      <c r="Q526" s="3">
        <f ca="1">1-P526/MAX(P$2:P526)</f>
        <v>8.5844286795406122E-2</v>
      </c>
    </row>
    <row r="527" spans="1:17" x14ac:dyDescent="0.15">
      <c r="A527" s="1">
        <v>39153</v>
      </c>
      <c r="B527">
        <v>2612.96</v>
      </c>
      <c r="C527">
        <v>2619.5</v>
      </c>
      <c r="D527" s="21">
        <v>2563.37</v>
      </c>
      <c r="E527" s="21">
        <v>2616.17</v>
      </c>
      <c r="F527" s="42">
        <v>604.38196224000001</v>
      </c>
      <c r="G527" s="3">
        <f t="shared" si="40"/>
        <v>1.8304427910040832E-3</v>
      </c>
      <c r="H527" s="3">
        <f>1-E527/MAX(E$2:E527)</f>
        <v>3.379646043845641E-2</v>
      </c>
      <c r="I527" s="21">
        <f t="shared" si="41"/>
        <v>4.7800000000002001</v>
      </c>
      <c r="J527" s="21">
        <f ca="1">IF(ROW()&gt;计算结果!B$18+1,ABS(E527-OFFSET(E527,-计算结果!B$18,0,1,1))/SUM(OFFSET(I527,0,0,-计算结果!B$18,1)),ABS(E527-OFFSET(E527,-ROW()+2,0,1,1))/SUM(OFFSET(I527,0,0,-ROW()+2,1)))</f>
        <v>0.14086046332640595</v>
      </c>
      <c r="K527" s="21">
        <f ca="1">(计算结果!B$19+计算结果!B$20*'000300'!J527)^计算结果!B$21</f>
        <v>1.5267744169937654</v>
      </c>
      <c r="L527" s="21">
        <f t="shared" ca="1" si="42"/>
        <v>2625.7934414258843</v>
      </c>
      <c r="M527" s="31" t="str">
        <f ca="1">IF(ROW()&gt;计算结果!B$22+1,IF(L527&gt;OFFSET(L527,-计算结果!B$22,0,1,1),"买",IF(L527&lt;OFFSET(L527,-计算结果!B$22,0,1,1),"卖",M526)),IF(L527&gt;OFFSET(L527,-ROW()+1,0,1,1),"买",IF(L527&lt;OFFSET(L527,-ROW()+1,0,1,1),"卖",M526)))</f>
        <v>买</v>
      </c>
      <c r="N527" s="4" t="str">
        <f t="shared" ca="1" si="43"/>
        <v/>
      </c>
      <c r="O527" s="3">
        <f ca="1">IF(M526="买",E527/E526-1,0)-IF(N527=1,计算结果!B$17,0)</f>
        <v>1.8304427910040832E-3</v>
      </c>
      <c r="P527" s="2">
        <f t="shared" ca="1" si="44"/>
        <v>2.4047640835250772</v>
      </c>
      <c r="Q527" s="3">
        <f ca="1">1-P527/MAX(P$2:P527)</f>
        <v>8.4170977060315511E-2</v>
      </c>
    </row>
    <row r="528" spans="1:17" x14ac:dyDescent="0.15">
      <c r="A528" s="1">
        <v>39154</v>
      </c>
      <c r="B528">
        <v>2620.7199999999998</v>
      </c>
      <c r="C528">
        <v>2641.63</v>
      </c>
      <c r="D528" s="21">
        <v>2605.23</v>
      </c>
      <c r="E528" s="21">
        <v>2640.17</v>
      </c>
      <c r="F528" s="42">
        <v>620.61191168000005</v>
      </c>
      <c r="G528" s="3">
        <f t="shared" si="40"/>
        <v>9.1737157753510878E-3</v>
      </c>
      <c r="H528" s="3">
        <f>1-E528/MAX(E$2:E528)</f>
        <v>2.4932783785380774E-2</v>
      </c>
      <c r="I528" s="21">
        <f t="shared" si="41"/>
        <v>24</v>
      </c>
      <c r="J528" s="21">
        <f ca="1">IF(ROW()&gt;计算结果!B$18+1,ABS(E528-OFFSET(E528,-计算结果!B$18,0,1,1))/SUM(OFFSET(I528,0,0,-计算结果!B$18,1)),ABS(E528-OFFSET(E528,-ROW()+2,0,1,1))/SUM(OFFSET(I528,0,0,-ROW()+2,1)))</f>
        <v>0.43139847919520113</v>
      </c>
      <c r="K528" s="21">
        <f ca="1">(计算结果!B$19+计算结果!B$20*'000300'!J528)^计算结果!B$21</f>
        <v>1.788258631275681</v>
      </c>
      <c r="L528" s="21">
        <f t="shared" ca="1" si="42"/>
        <v>2651.5024463840869</v>
      </c>
      <c r="M528" s="31" t="str">
        <f ca="1">IF(ROW()&gt;计算结果!B$22+1,IF(L528&gt;OFFSET(L528,-计算结果!B$22,0,1,1),"买",IF(L528&lt;OFFSET(L528,-计算结果!B$22,0,1,1),"卖",M527)),IF(L528&gt;OFFSET(L528,-ROW()+1,0,1,1),"买",IF(L528&lt;OFFSET(L528,-ROW()+1,0,1,1),"卖",M527)))</f>
        <v>买</v>
      </c>
      <c r="N528" s="4" t="str">
        <f t="shared" ca="1" si="43"/>
        <v/>
      </c>
      <c r="O528" s="3">
        <f ca="1">IF(M527="买",E528/E527-1,0)-IF(N528=1,计算结果!B$17,0)</f>
        <v>9.1737157753510878E-3</v>
      </c>
      <c r="P528" s="2">
        <f t="shared" ca="1" si="44"/>
        <v>2.4268247057341088</v>
      </c>
      <c r="Q528" s="3">
        <f ca="1">1-P528/MAX(P$2:P528)</f>
        <v>7.5769421905049428E-2</v>
      </c>
    </row>
    <row r="529" spans="1:17" x14ac:dyDescent="0.15">
      <c r="A529" s="1">
        <v>39155</v>
      </c>
      <c r="B529">
        <v>2609.9299999999998</v>
      </c>
      <c r="C529">
        <v>2625.12</v>
      </c>
      <c r="D529" s="21">
        <v>2546.65</v>
      </c>
      <c r="E529" s="21">
        <v>2597.36</v>
      </c>
      <c r="F529" s="42">
        <v>665.81938176000006</v>
      </c>
      <c r="G529" s="3">
        <f t="shared" si="40"/>
        <v>-1.6214864951878072E-2</v>
      </c>
      <c r="H529" s="3">
        <f>1-E529/MAX(E$2:E529)</f>
        <v>4.0743367015304455E-2</v>
      </c>
      <c r="I529" s="21">
        <f t="shared" si="41"/>
        <v>42.809999999999945</v>
      </c>
      <c r="J529" s="21">
        <f ca="1">IF(ROW()&gt;计算结果!B$18+1,ABS(E529-OFFSET(E529,-计算结果!B$18,0,1,1))/SUM(OFFSET(I529,0,0,-计算结果!B$18,1)),ABS(E529-OFFSET(E529,-ROW()+2,0,1,1))/SUM(OFFSET(I529,0,0,-ROW()+2,1)))</f>
        <v>0.13921780637675016</v>
      </c>
      <c r="K529" s="21">
        <f ca="1">(计算结果!B$19+计算结果!B$20*'000300'!J529)^计算结果!B$21</f>
        <v>1.5252960257390751</v>
      </c>
      <c r="L529" s="21">
        <f t="shared" ca="1" si="42"/>
        <v>2568.9191880906483</v>
      </c>
      <c r="M529" s="31" t="str">
        <f ca="1">IF(ROW()&gt;计算结果!B$22+1,IF(L529&gt;OFFSET(L529,-计算结果!B$22,0,1,1),"买",IF(L529&lt;OFFSET(L529,-计算结果!B$22,0,1,1),"卖",M528)),IF(L529&gt;OFFSET(L529,-ROW()+1,0,1,1),"买",IF(L529&lt;OFFSET(L529,-ROW()+1,0,1,1),"卖",M528)))</f>
        <v>买</v>
      </c>
      <c r="N529" s="4" t="str">
        <f t="shared" ca="1" si="43"/>
        <v/>
      </c>
      <c r="O529" s="3">
        <f ca="1">IF(M528="买",E529/E528-1,0)-IF(N529=1,计算结果!B$17,0)</f>
        <v>-1.6214864951878072E-2</v>
      </c>
      <c r="P529" s="2">
        <f t="shared" ca="1" si="44"/>
        <v>2.3874740708687492</v>
      </c>
      <c r="Q529" s="3">
        <f ca="1">1-P529/MAX(P$2:P529)</f>
        <v>9.0755695913255163E-2</v>
      </c>
    </row>
    <row r="530" spans="1:17" x14ac:dyDescent="0.15">
      <c r="A530" s="1">
        <v>39156</v>
      </c>
      <c r="B530">
        <v>2595.54</v>
      </c>
      <c r="C530">
        <v>2645.88</v>
      </c>
      <c r="D530" s="21">
        <v>2595.54</v>
      </c>
      <c r="E530" s="21">
        <v>2645.55</v>
      </c>
      <c r="F530" s="42">
        <v>632.66779136000002</v>
      </c>
      <c r="G530" s="3">
        <f t="shared" si="40"/>
        <v>1.8553454276650116E-2</v>
      </c>
      <c r="H530" s="3">
        <f>1-E530/MAX(E$2:E530)</f>
        <v>2.2945842935649607E-2</v>
      </c>
      <c r="I530" s="21">
        <f t="shared" si="41"/>
        <v>48.190000000000055</v>
      </c>
      <c r="J530" s="21">
        <f ca="1">IF(ROW()&gt;计算结果!B$18+1,ABS(E530-OFFSET(E530,-计算结果!B$18,0,1,1))/SUM(OFFSET(I530,0,0,-计算结果!B$18,1)),ABS(E530-OFFSET(E530,-ROW()+2,0,1,1))/SUM(OFFSET(I530,0,0,-ROW()+2,1)))</f>
        <v>0.48269959309667476</v>
      </c>
      <c r="K530" s="21">
        <f ca="1">(计算结果!B$19+计算结果!B$20*'000300'!J530)^计算结果!B$21</f>
        <v>1.8344296337870072</v>
      </c>
      <c r="L530" s="21">
        <f t="shared" ca="1" si="42"/>
        <v>2709.4930203183217</v>
      </c>
      <c r="M530" s="31" t="str">
        <f ca="1">IF(ROW()&gt;计算结果!B$22+1,IF(L530&gt;OFFSET(L530,-计算结果!B$22,0,1,1),"买",IF(L530&lt;OFFSET(L530,-计算结果!B$22,0,1,1),"卖",M529)),IF(L530&gt;OFFSET(L530,-ROW()+1,0,1,1),"买",IF(L530&lt;OFFSET(L530,-ROW()+1,0,1,1),"卖",M529)))</f>
        <v>买</v>
      </c>
      <c r="N530" s="4" t="str">
        <f t="shared" ca="1" si="43"/>
        <v/>
      </c>
      <c r="O530" s="3">
        <f ca="1">IF(M529="买",E530/E529-1,0)-IF(N530=1,计算结果!B$17,0)</f>
        <v>1.8553454276650116E-2</v>
      </c>
      <c r="P530" s="2">
        <f t="shared" ca="1" si="44"/>
        <v>2.4317699618793003</v>
      </c>
      <c r="Q530" s="3">
        <f ca="1">1-P530/MAX(P$2:P530)</f>
        <v>7.3886073291077214E-2</v>
      </c>
    </row>
    <row r="531" spans="1:17" x14ac:dyDescent="0.15">
      <c r="A531" s="1">
        <v>39157</v>
      </c>
      <c r="B531">
        <v>2656.01</v>
      </c>
      <c r="C531">
        <v>2665.39</v>
      </c>
      <c r="D531" s="21">
        <v>2576.3200000000002</v>
      </c>
      <c r="E531" s="21">
        <v>2604.23</v>
      </c>
      <c r="F531" s="42">
        <v>747.77026560000002</v>
      </c>
      <c r="G531" s="3">
        <f t="shared" si="40"/>
        <v>-1.5618680425620424E-2</v>
      </c>
      <c r="H531" s="3">
        <f>1-E531/MAX(E$2:E531)</f>
        <v>3.8206139573361608E-2</v>
      </c>
      <c r="I531" s="21">
        <f t="shared" si="41"/>
        <v>41.320000000000164</v>
      </c>
      <c r="J531" s="21">
        <f ca="1">IF(ROW()&gt;计算结果!B$18+1,ABS(E531-OFFSET(E531,-计算结果!B$18,0,1,1))/SUM(OFFSET(I531,0,0,-计算结果!B$18,1)),ABS(E531-OFFSET(E531,-ROW()+2,0,1,1))/SUM(OFFSET(I531,0,0,-ROW()+2,1)))</f>
        <v>0.26346281174133712</v>
      </c>
      <c r="K531" s="21">
        <f ca="1">(计算结果!B$19+计算结果!B$20*'000300'!J531)^计算结果!B$21</f>
        <v>1.6371165305672033</v>
      </c>
      <c r="L531" s="21">
        <f t="shared" ca="1" si="42"/>
        <v>2537.1651896977664</v>
      </c>
      <c r="M531" s="31" t="str">
        <f ca="1">IF(ROW()&gt;计算结果!B$22+1,IF(L531&gt;OFFSET(L531,-计算结果!B$22,0,1,1),"买",IF(L531&lt;OFFSET(L531,-计算结果!B$22,0,1,1),"卖",M530)),IF(L531&gt;OFFSET(L531,-ROW()+1,0,1,1),"买",IF(L531&lt;OFFSET(L531,-ROW()+1,0,1,1),"卖",M530)))</f>
        <v>买</v>
      </c>
      <c r="N531" s="4" t="str">
        <f t="shared" ca="1" si="43"/>
        <v/>
      </c>
      <c r="O531" s="3">
        <f ca="1">IF(M530="买",E531/E530-1,0)-IF(N531=1,计算结果!B$17,0)</f>
        <v>-1.5618680425620424E-2</v>
      </c>
      <c r="P531" s="2">
        <f t="shared" ca="1" si="44"/>
        <v>2.3937889239760843</v>
      </c>
      <c r="Q531" s="3">
        <f ca="1">1-P531/MAX(P$2:P531)</f>
        <v>8.835075075006027E-2</v>
      </c>
    </row>
    <row r="532" spans="1:17" x14ac:dyDescent="0.15">
      <c r="A532" s="1">
        <v>39160</v>
      </c>
      <c r="B532">
        <v>2533.71</v>
      </c>
      <c r="C532">
        <v>2674.8</v>
      </c>
      <c r="D532" s="21">
        <v>2523.3000000000002</v>
      </c>
      <c r="E532" s="21">
        <v>2659.41</v>
      </c>
      <c r="F532" s="42">
        <v>729.43665152000005</v>
      </c>
      <c r="G532" s="3">
        <f t="shared" si="40"/>
        <v>2.1188604693133772E-2</v>
      </c>
      <c r="H532" s="3">
        <f>1-E532/MAX(E$2:E532)</f>
        <v>1.7827069668498452E-2</v>
      </c>
      <c r="I532" s="21">
        <f t="shared" si="41"/>
        <v>55.179999999999836</v>
      </c>
      <c r="J532" s="21">
        <f ca="1">IF(ROW()&gt;计算结果!B$18+1,ABS(E532-OFFSET(E532,-计算结果!B$18,0,1,1))/SUM(OFFSET(I532,0,0,-计算结果!B$18,1)),ABS(E532-OFFSET(E532,-ROW()+2,0,1,1))/SUM(OFFSET(I532,0,0,-ROW()+2,1)))</f>
        <v>0.47797368284183578</v>
      </c>
      <c r="K532" s="21">
        <f ca="1">(计算结果!B$19+计算结果!B$20*'000300'!J532)^计算结果!B$21</f>
        <v>1.8301763145576522</v>
      </c>
      <c r="L532" s="21">
        <f t="shared" ca="1" si="42"/>
        <v>2760.8947460905069</v>
      </c>
      <c r="M532" s="31" t="str">
        <f ca="1">IF(ROW()&gt;计算结果!B$22+1,IF(L532&gt;OFFSET(L532,-计算结果!B$22,0,1,1),"买",IF(L532&lt;OFFSET(L532,-计算结果!B$22,0,1,1),"卖",M531)),IF(L532&gt;OFFSET(L532,-ROW()+1,0,1,1),"买",IF(L532&lt;OFFSET(L532,-ROW()+1,0,1,1),"卖",M531)))</f>
        <v>买</v>
      </c>
      <c r="N532" s="4" t="str">
        <f t="shared" ca="1" si="43"/>
        <v/>
      </c>
      <c r="O532" s="3">
        <f ca="1">IF(M531="买",E532/E531-1,0)-IF(N532=1,计算结果!B$17,0)</f>
        <v>2.1188604693133772E-2</v>
      </c>
      <c r="P532" s="2">
        <f t="shared" ca="1" si="44"/>
        <v>2.4445099712050156</v>
      </c>
      <c r="Q532" s="3">
        <f ca="1">1-P532/MAX(P$2:P532)</f>
        <v>6.9034175188911195E-2</v>
      </c>
    </row>
    <row r="533" spans="1:17" x14ac:dyDescent="0.15">
      <c r="A533" s="1">
        <v>39161</v>
      </c>
      <c r="B533">
        <v>2669.64</v>
      </c>
      <c r="C533">
        <v>2674.47</v>
      </c>
      <c r="D533" s="21">
        <v>2645.25</v>
      </c>
      <c r="E533" s="21">
        <v>2672.77</v>
      </c>
      <c r="F533" s="42">
        <v>617.41481983999995</v>
      </c>
      <c r="G533" s="3">
        <f t="shared" si="40"/>
        <v>5.0236706637938333E-3</v>
      </c>
      <c r="H533" s="3">
        <f>1-E533/MAX(E$2:E533)</f>
        <v>1.2892956331619687E-2</v>
      </c>
      <c r="I533" s="21">
        <f t="shared" si="41"/>
        <v>13.360000000000127</v>
      </c>
      <c r="J533" s="21">
        <f ca="1">IF(ROW()&gt;计算结果!B$18+1,ABS(E533-OFFSET(E533,-计算结果!B$18,0,1,1))/SUM(OFFSET(I533,0,0,-计算结果!B$18,1)),ABS(E533-OFFSET(E533,-ROW()+2,0,1,1))/SUM(OFFSET(I533,0,0,-ROW()+2,1)))</f>
        <v>0.43168563501500401</v>
      </c>
      <c r="K533" s="21">
        <f ca="1">(计算结果!B$19+计算结果!B$20*'000300'!J533)^计算结果!B$21</f>
        <v>1.7885170715135035</v>
      </c>
      <c r="L533" s="21">
        <f t="shared" ca="1" si="42"/>
        <v>2603.2821332848425</v>
      </c>
      <c r="M533" s="31" t="str">
        <f ca="1">IF(ROW()&gt;计算结果!B$22+1,IF(L533&gt;OFFSET(L533,-计算结果!B$22,0,1,1),"买",IF(L533&lt;OFFSET(L533,-计算结果!B$22,0,1,1),"卖",M532)),IF(L533&gt;OFFSET(L533,-ROW()+1,0,1,1),"买",IF(L533&lt;OFFSET(L533,-ROW()+1,0,1,1),"卖",M532)))</f>
        <v>买</v>
      </c>
      <c r="N533" s="4" t="str">
        <f t="shared" ca="1" si="43"/>
        <v/>
      </c>
      <c r="O533" s="3">
        <f ca="1">IF(M532="买",E533/E532-1,0)-IF(N533=1,计算结果!B$17,0)</f>
        <v>5.0236706637938333E-3</v>
      </c>
      <c r="P533" s="2">
        <f t="shared" ca="1" si="44"/>
        <v>2.4567903842347096</v>
      </c>
      <c r="Q533" s="3">
        <f ca="1">1-P533/MAX(P$2:P533)</f>
        <v>6.4357309485813086E-2</v>
      </c>
    </row>
    <row r="534" spans="1:17" x14ac:dyDescent="0.15">
      <c r="A534" s="1">
        <v>39162</v>
      </c>
      <c r="B534">
        <v>2685.93</v>
      </c>
      <c r="C534">
        <v>2703</v>
      </c>
      <c r="D534" s="21">
        <v>2666.89</v>
      </c>
      <c r="E534" s="21">
        <v>2702.6</v>
      </c>
      <c r="F534" s="42">
        <v>683.69313792000003</v>
      </c>
      <c r="G534" s="3">
        <f t="shared" si="40"/>
        <v>1.1160705934292858E-2</v>
      </c>
      <c r="H534" s="3">
        <f>1-E534/MAX(E$2:E534)</f>
        <v>1.8761448915676215E-3</v>
      </c>
      <c r="I534" s="21">
        <f t="shared" si="41"/>
        <v>29.829999999999927</v>
      </c>
      <c r="J534" s="21">
        <f ca="1">IF(ROW()&gt;计算结果!B$18+1,ABS(E534-OFFSET(E534,-计算结果!B$18,0,1,1))/SUM(OFFSET(I534,0,0,-计算结果!B$18,1)),ABS(E534-OFFSET(E534,-ROW()+2,0,1,1))/SUM(OFFSET(I534,0,0,-ROW()+2,1)))</f>
        <v>0.360496973558457</v>
      </c>
      <c r="K534" s="21">
        <f ca="1">(计算结果!B$19+计算结果!B$20*'000300'!J534)^计算结果!B$21</f>
        <v>1.7244472762026113</v>
      </c>
      <c r="L534" s="21">
        <f t="shared" ca="1" si="42"/>
        <v>2774.5505580200497</v>
      </c>
      <c r="M534" s="31" t="str">
        <f ca="1">IF(ROW()&gt;计算结果!B$22+1,IF(L534&gt;OFFSET(L534,-计算结果!B$22,0,1,1),"买",IF(L534&lt;OFFSET(L534,-计算结果!B$22,0,1,1),"卖",M533)),IF(L534&gt;OFFSET(L534,-ROW()+1,0,1,1),"买",IF(L534&lt;OFFSET(L534,-ROW()+1,0,1,1),"卖",M533)))</f>
        <v>买</v>
      </c>
      <c r="N534" s="4" t="str">
        <f t="shared" ca="1" si="43"/>
        <v/>
      </c>
      <c r="O534" s="3">
        <f ca="1">IF(M533="买",E534/E533-1,0)-IF(N534=1,计算结果!B$17,0)</f>
        <v>1.1160705934292858E-2</v>
      </c>
      <c r="P534" s="2">
        <f t="shared" ca="1" si="44"/>
        <v>2.4842098992553514</v>
      </c>
      <c r="Q534" s="3">
        <f ca="1">1-P534/MAX(P$2:P534)</f>
        <v>5.3914876557413782E-2</v>
      </c>
    </row>
    <row r="535" spans="1:17" x14ac:dyDescent="0.15">
      <c r="A535" s="1">
        <v>39163</v>
      </c>
      <c r="B535">
        <v>2720.46</v>
      </c>
      <c r="C535">
        <v>2740.28</v>
      </c>
      <c r="D535" s="21">
        <v>2702.41</v>
      </c>
      <c r="E535" s="21">
        <v>2711.32</v>
      </c>
      <c r="F535" s="42">
        <v>860.362752</v>
      </c>
      <c r="G535" s="3">
        <f t="shared" si="40"/>
        <v>3.2265226078591613E-3</v>
      </c>
      <c r="H535" s="3">
        <f>1-E535/MAX(E$2:E535)</f>
        <v>0</v>
      </c>
      <c r="I535" s="21">
        <f t="shared" si="41"/>
        <v>8.7200000000002547</v>
      </c>
      <c r="J535" s="21">
        <f ca="1">IF(ROW()&gt;计算结果!B$18+1,ABS(E535-OFFSET(E535,-计算结果!B$18,0,1,1))/SUM(OFFSET(I535,0,0,-计算结果!B$18,1)),ABS(E535-OFFSET(E535,-ROW()+2,0,1,1))/SUM(OFFSET(I535,0,0,-ROW()+2,1)))</f>
        <v>0.29423759800302302</v>
      </c>
      <c r="K535" s="21">
        <f ca="1">(计算结果!B$19+计算结果!B$20*'000300'!J535)^计算结果!B$21</f>
        <v>1.6648138382027207</v>
      </c>
      <c r="L535" s="21">
        <f t="shared" ca="1" si="42"/>
        <v>2669.2834500309909</v>
      </c>
      <c r="M535" s="31" t="str">
        <f ca="1">IF(ROW()&gt;计算结果!B$22+1,IF(L535&gt;OFFSET(L535,-计算结果!B$22,0,1,1),"买",IF(L535&lt;OFFSET(L535,-计算结果!B$22,0,1,1),"卖",M534)),IF(L535&gt;OFFSET(L535,-ROW()+1,0,1,1),"买",IF(L535&lt;OFFSET(L535,-ROW()+1,0,1,1),"卖",M534)))</f>
        <v>卖</v>
      </c>
      <c r="N535" s="4">
        <f t="shared" ca="1" si="43"/>
        <v>1</v>
      </c>
      <c r="O535" s="3">
        <f ca="1">IF(M534="买",E535/E534-1,0)-IF(N535=1,计算结果!B$17,0)</f>
        <v>3.2265226078591613E-3</v>
      </c>
      <c r="P535" s="2">
        <f t="shared" ca="1" si="44"/>
        <v>2.4922252586579665</v>
      </c>
      <c r="Q535" s="3">
        <f ca="1">1-P535/MAX(P$2:P535)</f>
        <v>5.0862311517666958E-2</v>
      </c>
    </row>
    <row r="536" spans="1:17" x14ac:dyDescent="0.15">
      <c r="A536" s="1">
        <v>39164</v>
      </c>
      <c r="B536">
        <v>2710.36</v>
      </c>
      <c r="C536">
        <v>2726.62</v>
      </c>
      <c r="D536" s="21">
        <v>2653.79</v>
      </c>
      <c r="E536" s="21">
        <v>2716.27</v>
      </c>
      <c r="F536" s="42">
        <v>763.04490496000005</v>
      </c>
      <c r="G536" s="3">
        <f t="shared" si="40"/>
        <v>1.8256790050601435E-3</v>
      </c>
      <c r="H536" s="3">
        <f>1-E536/MAX(E$2:E536)</f>
        <v>0</v>
      </c>
      <c r="I536" s="21">
        <f t="shared" si="41"/>
        <v>4.9499999999998181</v>
      </c>
      <c r="J536" s="21">
        <f ca="1">IF(ROW()&gt;计算结果!B$18+1,ABS(E536-OFFSET(E536,-计算结果!B$18,0,1,1))/SUM(OFFSET(I536,0,0,-计算结果!B$18,1)),ABS(E536-OFFSET(E536,-ROW()+2,0,1,1))/SUM(OFFSET(I536,0,0,-ROW()+2,1)))</f>
        <v>0.38397891191330447</v>
      </c>
      <c r="K536" s="21">
        <f ca="1">(计算结果!B$19+计算结果!B$20*'000300'!J536)^计算结果!B$21</f>
        <v>1.745581020721974</v>
      </c>
      <c r="L536" s="21">
        <f t="shared" ca="1" si="42"/>
        <v>2751.3022798860979</v>
      </c>
      <c r="M536" s="31" t="str">
        <f ca="1">IF(ROW()&gt;计算结果!B$22+1,IF(L536&gt;OFFSET(L536,-计算结果!B$22,0,1,1),"买",IF(L536&lt;OFFSET(L536,-计算结果!B$22,0,1,1),"卖",M535)),IF(L536&gt;OFFSET(L536,-ROW()+1,0,1,1),"买",IF(L536&lt;OFFSET(L536,-ROW()+1,0,1,1),"卖",M535)))</f>
        <v>买</v>
      </c>
      <c r="N536" s="4">
        <f t="shared" ca="1" si="43"/>
        <v>1</v>
      </c>
      <c r="O536" s="3">
        <f ca="1">IF(M535="买",E536/E535-1,0)-IF(N536=1,计算结果!B$17,0)</f>
        <v>0</v>
      </c>
      <c r="P536" s="2">
        <f t="shared" ca="1" si="44"/>
        <v>2.4922252586579665</v>
      </c>
      <c r="Q536" s="3">
        <f ca="1">1-P536/MAX(P$2:P536)</f>
        <v>5.0862311517666958E-2</v>
      </c>
    </row>
    <row r="537" spans="1:17" x14ac:dyDescent="0.15">
      <c r="A537" s="1">
        <v>39167</v>
      </c>
      <c r="B537">
        <v>2725.4</v>
      </c>
      <c r="C537">
        <v>2764.4</v>
      </c>
      <c r="D537" s="21">
        <v>2713.93</v>
      </c>
      <c r="E537" s="21">
        <v>2764.03</v>
      </c>
      <c r="F537" s="42">
        <v>777.96098047999999</v>
      </c>
      <c r="G537" s="3">
        <f t="shared" si="40"/>
        <v>1.7582935422472801E-2</v>
      </c>
      <c r="H537" s="3">
        <f>1-E537/MAX(E$2:E537)</f>
        <v>0</v>
      </c>
      <c r="I537" s="21">
        <f t="shared" si="41"/>
        <v>47.760000000000218</v>
      </c>
      <c r="J537" s="21">
        <f ca="1">IF(ROW()&gt;计算结果!B$18+1,ABS(E537-OFFSET(E537,-计算结果!B$18,0,1,1))/SUM(OFFSET(I537,0,0,-计算结果!B$18,1)),ABS(E537-OFFSET(E537,-ROW()+2,0,1,1))/SUM(OFFSET(I537,0,0,-ROW()+2,1)))</f>
        <v>0.4677337719853219</v>
      </c>
      <c r="K537" s="21">
        <f ca="1">(计算结果!B$19+计算结果!B$20*'000300'!J537)^计算结果!B$21</f>
        <v>1.8209603947867896</v>
      </c>
      <c r="L537" s="21">
        <f t="shared" ca="1" si="42"/>
        <v>2774.4789541294449</v>
      </c>
      <c r="M537" s="31" t="str">
        <f ca="1">IF(ROW()&gt;计算结果!B$22+1,IF(L537&gt;OFFSET(L537,-计算结果!B$22,0,1,1),"买",IF(L537&lt;OFFSET(L537,-计算结果!B$22,0,1,1),"卖",M536)),IF(L537&gt;OFFSET(L537,-ROW()+1,0,1,1),"买",IF(L537&lt;OFFSET(L537,-ROW()+1,0,1,1),"卖",M536)))</f>
        <v>买</v>
      </c>
      <c r="N537" s="4" t="str">
        <f t="shared" ca="1" si="43"/>
        <v/>
      </c>
      <c r="O537" s="3">
        <f ca="1">IF(M536="买",E537/E536-1,0)-IF(N537=1,计算结果!B$17,0)</f>
        <v>1.7582935422472801E-2</v>
      </c>
      <c r="P537" s="2">
        <f t="shared" ca="1" si="44"/>
        <v>2.536045894439205</v>
      </c>
      <c r="Q537" s="3">
        <f ca="1">1-P537/MAX(P$2:P537)</f>
        <v>3.4173684834047036E-2</v>
      </c>
    </row>
    <row r="538" spans="1:17" x14ac:dyDescent="0.15">
      <c r="A538" s="1">
        <v>39168</v>
      </c>
      <c r="B538">
        <v>2770.35</v>
      </c>
      <c r="C538">
        <v>2789.97</v>
      </c>
      <c r="D538" s="21">
        <v>2753.02</v>
      </c>
      <c r="E538" s="21">
        <v>2784.02</v>
      </c>
      <c r="F538" s="42">
        <v>840.18397184000003</v>
      </c>
      <c r="G538" s="3">
        <f t="shared" si="40"/>
        <v>7.2321935724286579E-3</v>
      </c>
      <c r="H538" s="3">
        <f>1-E538/MAX(E$2:E538)</f>
        <v>0</v>
      </c>
      <c r="I538" s="21">
        <f t="shared" si="41"/>
        <v>19.989999999999782</v>
      </c>
      <c r="J538" s="21">
        <f ca="1">IF(ROW()&gt;计算结果!B$18+1,ABS(E538-OFFSET(E538,-计算结果!B$18,0,1,1))/SUM(OFFSET(I538,0,0,-计算结果!B$18,1)),ABS(E538-OFFSET(E538,-ROW()+2,0,1,1))/SUM(OFFSET(I538,0,0,-ROW()+2,1)))</f>
        <v>0.46089519720611277</v>
      </c>
      <c r="K538" s="21">
        <f ca="1">(计算结果!B$19+计算结果!B$20*'000300'!J538)^计算结果!B$21</f>
        <v>1.8148056774855015</v>
      </c>
      <c r="L538" s="21">
        <f t="shared" ca="1" si="42"/>
        <v>2791.7940983444778</v>
      </c>
      <c r="M538" s="31" t="str">
        <f ca="1">IF(ROW()&gt;计算结果!B$22+1,IF(L538&gt;OFFSET(L538,-计算结果!B$22,0,1,1),"买",IF(L538&lt;OFFSET(L538,-计算结果!B$22,0,1,1),"卖",M537)),IF(L538&gt;OFFSET(L538,-ROW()+1,0,1,1),"买",IF(L538&lt;OFFSET(L538,-ROW()+1,0,1,1),"卖",M537)))</f>
        <v>买</v>
      </c>
      <c r="N538" s="4" t="str">
        <f t="shared" ca="1" si="43"/>
        <v/>
      </c>
      <c r="O538" s="3">
        <f ca="1">IF(M537="买",E538/E537-1,0)-IF(N538=1,计算结果!B$17,0)</f>
        <v>7.2321935724286579E-3</v>
      </c>
      <c r="P538" s="2">
        <f t="shared" ca="1" si="44"/>
        <v>2.5543870692563524</v>
      </c>
      <c r="Q538" s="3">
        <f ca="1">1-P538/MAX(P$2:P538)</f>
        <v>2.7188641965421367E-2</v>
      </c>
    </row>
    <row r="539" spans="1:17" x14ac:dyDescent="0.15">
      <c r="A539" s="1">
        <v>39169</v>
      </c>
      <c r="B539">
        <v>2787.24</v>
      </c>
      <c r="C539">
        <v>2806.08</v>
      </c>
      <c r="D539" s="21">
        <v>2689.11</v>
      </c>
      <c r="E539" s="21">
        <v>2797.65</v>
      </c>
      <c r="F539" s="42">
        <v>1121.4607974400001</v>
      </c>
      <c r="G539" s="3">
        <f t="shared" si="40"/>
        <v>4.8957981623696245E-3</v>
      </c>
      <c r="H539" s="3">
        <f>1-E539/MAX(E$2:E539)</f>
        <v>0</v>
      </c>
      <c r="I539" s="21">
        <f t="shared" si="41"/>
        <v>13.630000000000109</v>
      </c>
      <c r="J539" s="21">
        <f ca="1">IF(ROW()&gt;计算结果!B$18+1,ABS(E539-OFFSET(E539,-计算结果!B$18,0,1,1))/SUM(OFFSET(I539,0,0,-计算结果!B$18,1)),ABS(E539-OFFSET(E539,-ROW()+2,0,1,1))/SUM(OFFSET(I539,0,0,-ROW()+2,1)))</f>
        <v>0.7079136182094502</v>
      </c>
      <c r="K539" s="21">
        <f ca="1">(计算结果!B$19+计算结果!B$20*'000300'!J539)^计算结果!B$21</f>
        <v>2.0371222563885052</v>
      </c>
      <c r="L539" s="21">
        <f t="shared" ca="1" si="42"/>
        <v>2803.7232859381647</v>
      </c>
      <c r="M539" s="31" t="str">
        <f ca="1">IF(ROW()&gt;计算结果!B$22+1,IF(L539&gt;OFFSET(L539,-计算结果!B$22,0,1,1),"买",IF(L539&lt;OFFSET(L539,-计算结果!B$22,0,1,1),"卖",M538)),IF(L539&gt;OFFSET(L539,-ROW()+1,0,1,1),"买",IF(L539&lt;OFFSET(L539,-ROW()+1,0,1,1),"卖",M538)))</f>
        <v>买</v>
      </c>
      <c r="N539" s="4" t="str">
        <f t="shared" ca="1" si="43"/>
        <v/>
      </c>
      <c r="O539" s="3">
        <f ca="1">IF(M538="买",E539/E538-1,0)-IF(N539=1,计算结果!B$17,0)</f>
        <v>4.8957981623696245E-3</v>
      </c>
      <c r="P539" s="2">
        <f t="shared" ca="1" si="44"/>
        <v>2.5668928327759986</v>
      </c>
      <c r="Q539" s="3">
        <f ca="1">1-P539/MAX(P$2:P539)</f>
        <v>2.2425953906423213E-2</v>
      </c>
    </row>
    <row r="540" spans="1:17" x14ac:dyDescent="0.15">
      <c r="A540" s="1">
        <v>39170</v>
      </c>
      <c r="B540">
        <v>2802.38</v>
      </c>
      <c r="C540">
        <v>2830.08</v>
      </c>
      <c r="D540" s="21">
        <v>2782.93</v>
      </c>
      <c r="E540" s="21">
        <v>2783.3</v>
      </c>
      <c r="F540" s="42">
        <v>1132.3343667199999</v>
      </c>
      <c r="G540" s="3">
        <f t="shared" si="40"/>
        <v>-5.129304952370739E-3</v>
      </c>
      <c r="H540" s="3">
        <f>1-E540/MAX(E$2:E540)</f>
        <v>5.129304952370739E-3</v>
      </c>
      <c r="I540" s="21">
        <f t="shared" si="41"/>
        <v>14.349999999999909</v>
      </c>
      <c r="J540" s="21">
        <f ca="1">IF(ROW()&gt;计算结果!B$18+1,ABS(E540-OFFSET(E540,-计算结果!B$18,0,1,1))/SUM(OFFSET(I540,0,0,-计算结果!B$18,1)),ABS(E540-OFFSET(E540,-ROW()+2,0,1,1))/SUM(OFFSET(I540,0,0,-ROW()+2,1)))</f>
        <v>0.55301296720060988</v>
      </c>
      <c r="K540" s="21">
        <f ca="1">(计算结果!B$19+计算结果!B$20*'000300'!J540)^计算结果!B$21</f>
        <v>1.8977116704805488</v>
      </c>
      <c r="L540" s="21">
        <f t="shared" ca="1" si="42"/>
        <v>2764.9657778637484</v>
      </c>
      <c r="M540" s="31" t="str">
        <f ca="1">IF(ROW()&gt;计算结果!B$22+1,IF(L540&gt;OFFSET(L540,-计算结果!B$22,0,1,1),"买",IF(L540&lt;OFFSET(L540,-计算结果!B$22,0,1,1),"卖",M539)),IF(L540&gt;OFFSET(L540,-ROW()+1,0,1,1),"买",IF(L540&lt;OFFSET(L540,-ROW()+1,0,1,1),"卖",M539)))</f>
        <v>买</v>
      </c>
      <c r="N540" s="4" t="str">
        <f t="shared" ca="1" si="43"/>
        <v/>
      </c>
      <c r="O540" s="3">
        <f ca="1">IF(M539="买",E540/E539-1,0)-IF(N540=1,计算结果!B$17,0)</f>
        <v>-5.129304952370739E-3</v>
      </c>
      <c r="P540" s="2">
        <f t="shared" ca="1" si="44"/>
        <v>2.5537264566566358</v>
      </c>
      <c r="Q540" s="3">
        <f ca="1">1-P540/MAX(P$2:P540)</f>
        <v>2.744022930236012E-2</v>
      </c>
    </row>
    <row r="541" spans="1:17" x14ac:dyDescent="0.15">
      <c r="A541" s="1">
        <v>39171</v>
      </c>
      <c r="B541">
        <v>2768.71</v>
      </c>
      <c r="C541">
        <v>2801.95</v>
      </c>
      <c r="D541" s="21">
        <v>2753.15</v>
      </c>
      <c r="E541" s="21">
        <v>2781.78</v>
      </c>
      <c r="F541" s="42">
        <v>665.36968191999995</v>
      </c>
      <c r="G541" s="3">
        <f t="shared" si="40"/>
        <v>-5.4611432472240207E-4</v>
      </c>
      <c r="H541" s="3">
        <f>1-E541/MAX(E$2:E541)</f>
        <v>5.6726180901828238E-3</v>
      </c>
      <c r="I541" s="21">
        <f t="shared" si="41"/>
        <v>1.5199999999999818</v>
      </c>
      <c r="J541" s="21">
        <f ca="1">IF(ROW()&gt;计算结果!B$18+1,ABS(E541-OFFSET(E541,-计算结果!B$18,0,1,1))/SUM(OFFSET(I541,0,0,-计算结果!B$18,1)),ABS(E541-OFFSET(E541,-ROW()+2,0,1,1))/SUM(OFFSET(I541,0,0,-ROW()+2,1)))</f>
        <v>0.84834440250370402</v>
      </c>
      <c r="K541" s="21">
        <f ca="1">(计算结果!B$19+计算结果!B$20*'000300'!J541)^计算结果!B$21</f>
        <v>2.1635099622533334</v>
      </c>
      <c r="L541" s="21">
        <f t="shared" ca="1" si="42"/>
        <v>2801.3435149630695</v>
      </c>
      <c r="M541" s="31" t="str">
        <f ca="1">IF(ROW()&gt;计算结果!B$22+1,IF(L541&gt;OFFSET(L541,-计算结果!B$22,0,1,1),"买",IF(L541&lt;OFFSET(L541,-计算结果!B$22,0,1,1),"卖",M540)),IF(L541&gt;OFFSET(L541,-ROW()+1,0,1,1),"买",IF(L541&lt;OFFSET(L541,-ROW()+1,0,1,1),"卖",M540)))</f>
        <v>买</v>
      </c>
      <c r="N541" s="4" t="str">
        <f t="shared" ca="1" si="43"/>
        <v/>
      </c>
      <c r="O541" s="3">
        <f ca="1">IF(M540="买",E541/E540-1,0)-IF(N541=1,计算结果!B$17,0)</f>
        <v>-5.4611432472240207E-4</v>
      </c>
      <c r="P541" s="2">
        <f t="shared" ca="1" si="44"/>
        <v>2.5523318300572329</v>
      </c>
      <c r="Q541" s="3">
        <f ca="1">1-P541/MAX(P$2:P541)</f>
        <v>2.7971358124786905E-2</v>
      </c>
    </row>
    <row r="542" spans="1:17" x14ac:dyDescent="0.15">
      <c r="A542" s="1">
        <v>39174</v>
      </c>
      <c r="B542">
        <v>2793.96</v>
      </c>
      <c r="C542">
        <v>2850.15</v>
      </c>
      <c r="D542" s="21">
        <v>2793.96</v>
      </c>
      <c r="E542" s="21">
        <v>2850.11</v>
      </c>
      <c r="F542" s="42">
        <v>766.80511488000002</v>
      </c>
      <c r="G542" s="3">
        <f t="shared" si="40"/>
        <v>2.4563409040254669E-2</v>
      </c>
      <c r="H542" s="3">
        <f>1-E542/MAX(E$2:E542)</f>
        <v>0</v>
      </c>
      <c r="I542" s="21">
        <f t="shared" si="41"/>
        <v>68.329999999999927</v>
      </c>
      <c r="J542" s="21">
        <f ca="1">IF(ROW()&gt;计算结果!B$18+1,ABS(E542-OFFSET(E542,-计算结果!B$18,0,1,1))/SUM(OFFSET(I542,0,0,-计算结果!B$18,1)),ABS(E542-OFFSET(E542,-ROW()+2,0,1,1))/SUM(OFFSET(I542,0,0,-ROW()+2,1)))</f>
        <v>0.85730983636036784</v>
      </c>
      <c r="K542" s="21">
        <f ca="1">(计算结果!B$19+计算结果!B$20*'000300'!J542)^计算结果!B$21</f>
        <v>2.1715788527243309</v>
      </c>
      <c r="L542" s="21">
        <f t="shared" ca="1" si="42"/>
        <v>2907.2437825909651</v>
      </c>
      <c r="M542" s="31" t="str">
        <f ca="1">IF(ROW()&gt;计算结果!B$22+1,IF(L542&gt;OFFSET(L542,-计算结果!B$22,0,1,1),"买",IF(L542&lt;OFFSET(L542,-计算结果!B$22,0,1,1),"卖",M541)),IF(L542&gt;OFFSET(L542,-ROW()+1,0,1,1),"买",IF(L542&lt;OFFSET(L542,-ROW()+1,0,1,1),"卖",M541)))</f>
        <v>买</v>
      </c>
      <c r="N542" s="4" t="str">
        <f t="shared" ca="1" si="43"/>
        <v/>
      </c>
      <c r="O542" s="3">
        <f ca="1">IF(M541="买",E542/E541-1,0)-IF(N542=1,计算结果!B$17,0)</f>
        <v>2.4563409040254669E-2</v>
      </c>
      <c r="P542" s="2">
        <f t="shared" ca="1" si="44"/>
        <v>2.6150258008053906</v>
      </c>
      <c r="Q542" s="3">
        <f ca="1">1-P542/MAX(P$2:P542)</f>
        <v>4.0950209955626926E-3</v>
      </c>
    </row>
    <row r="543" spans="1:17" x14ac:dyDescent="0.15">
      <c r="A543" s="1">
        <v>39175</v>
      </c>
      <c r="B543">
        <v>2861.9</v>
      </c>
      <c r="C543">
        <v>2888.33</v>
      </c>
      <c r="D543" s="21">
        <v>2852.57</v>
      </c>
      <c r="E543" s="21">
        <v>2888.11</v>
      </c>
      <c r="F543" s="42">
        <v>870.9185536</v>
      </c>
      <c r="G543" s="3">
        <f t="shared" si="40"/>
        <v>1.3332818733312157E-2</v>
      </c>
      <c r="H543" s="3">
        <f>1-E543/MAX(E$2:E543)</f>
        <v>0</v>
      </c>
      <c r="I543" s="21">
        <f t="shared" si="41"/>
        <v>38</v>
      </c>
      <c r="J543" s="21">
        <f ca="1">IF(ROW()&gt;计算结果!B$18+1,ABS(E543-OFFSET(E543,-计算结果!B$18,0,1,1))/SUM(OFFSET(I543,0,0,-计算结果!B$18,1)),ABS(E543-OFFSET(E543,-ROW()+2,0,1,1))/SUM(OFFSET(I543,0,0,-ROW()+2,1)))</f>
        <v>0.87153958232151618</v>
      </c>
      <c r="K543" s="21">
        <f ca="1">(计算结果!B$19+计算结果!B$20*'000300'!J543)^计算结果!B$21</f>
        <v>2.1843856240893644</v>
      </c>
      <c r="L543" s="21">
        <f t="shared" ca="1" si="42"/>
        <v>2865.4482229648097</v>
      </c>
      <c r="M543" s="31" t="str">
        <f ca="1">IF(ROW()&gt;计算结果!B$22+1,IF(L543&gt;OFFSET(L543,-计算结果!B$22,0,1,1),"买",IF(L543&lt;OFFSET(L543,-计算结果!B$22,0,1,1),"卖",M542)),IF(L543&gt;OFFSET(L543,-ROW()+1,0,1,1),"买",IF(L543&lt;OFFSET(L543,-ROW()+1,0,1,1),"卖",M542)))</f>
        <v>买</v>
      </c>
      <c r="N543" s="4" t="str">
        <f t="shared" ca="1" si="43"/>
        <v/>
      </c>
      <c r="O543" s="3">
        <f ca="1">IF(M542="买",E543/E542-1,0)-IF(N543=1,计算结果!B$17,0)</f>
        <v>1.3332818733312157E-2</v>
      </c>
      <c r="P543" s="2">
        <f t="shared" ca="1" si="44"/>
        <v>2.6498914657904633</v>
      </c>
      <c r="Q543" s="3">
        <f ca="1">1-P543/MAX(P$2:P543)</f>
        <v>0</v>
      </c>
    </row>
    <row r="544" spans="1:17" x14ac:dyDescent="0.15">
      <c r="A544" s="1">
        <v>39176</v>
      </c>
      <c r="B544">
        <v>2893.38</v>
      </c>
      <c r="C544">
        <v>2924.68</v>
      </c>
      <c r="D544" s="21">
        <v>2875.69</v>
      </c>
      <c r="E544" s="21">
        <v>2911.82</v>
      </c>
      <c r="F544" s="42">
        <v>884.56069119999995</v>
      </c>
      <c r="G544" s="3">
        <f t="shared" si="40"/>
        <v>8.2095211054979966E-3</v>
      </c>
      <c r="H544" s="3">
        <f>1-E544/MAX(E$2:E544)</f>
        <v>0</v>
      </c>
      <c r="I544" s="21">
        <f t="shared" si="41"/>
        <v>23.710000000000036</v>
      </c>
      <c r="J544" s="21">
        <f ca="1">IF(ROW()&gt;计算结果!B$18+1,ABS(E544-OFFSET(E544,-计算结果!B$18,0,1,1))/SUM(OFFSET(I544,0,0,-计算结果!B$18,1)),ABS(E544-OFFSET(E544,-ROW()+2,0,1,1))/SUM(OFFSET(I544,0,0,-ROW()+2,1)))</f>
        <v>0.86827689243027983</v>
      </c>
      <c r="K544" s="21">
        <f ca="1">(计算结果!B$19+计算结果!B$20*'000300'!J544)^计算结果!B$21</f>
        <v>2.1814492031872517</v>
      </c>
      <c r="L544" s="21">
        <f t="shared" ca="1" si="42"/>
        <v>2966.6058990286024</v>
      </c>
      <c r="M544" s="31" t="str">
        <f ca="1">IF(ROW()&gt;计算结果!B$22+1,IF(L544&gt;OFFSET(L544,-计算结果!B$22,0,1,1),"买",IF(L544&lt;OFFSET(L544,-计算结果!B$22,0,1,1),"卖",M543)),IF(L544&gt;OFFSET(L544,-ROW()+1,0,1,1),"买",IF(L544&lt;OFFSET(L544,-ROW()+1,0,1,1),"卖",M543)))</f>
        <v>买</v>
      </c>
      <c r="N544" s="4" t="str">
        <f t="shared" ca="1" si="43"/>
        <v/>
      </c>
      <c r="O544" s="3">
        <f ca="1">IF(M543="买",E544/E543-1,0)-IF(N544=1,计算结果!B$17,0)</f>
        <v>8.2095211054979966E-3</v>
      </c>
      <c r="P544" s="2">
        <f t="shared" ca="1" si="44"/>
        <v>2.6716458057061492</v>
      </c>
      <c r="Q544" s="3">
        <f ca="1">1-P544/MAX(P$2:P544)</f>
        <v>0</v>
      </c>
    </row>
    <row r="545" spans="1:17" x14ac:dyDescent="0.15">
      <c r="A545" s="1">
        <v>39177</v>
      </c>
      <c r="B545">
        <v>2909.5</v>
      </c>
      <c r="C545">
        <v>2950.66</v>
      </c>
      <c r="D545" s="21">
        <v>2895.42</v>
      </c>
      <c r="E545" s="21">
        <v>2945.04</v>
      </c>
      <c r="F545" s="42">
        <v>851.95595776000005</v>
      </c>
      <c r="G545" s="3">
        <f t="shared" si="40"/>
        <v>1.1408672239355377E-2</v>
      </c>
      <c r="H545" s="3">
        <f>1-E545/MAX(E$2:E545)</f>
        <v>0</v>
      </c>
      <c r="I545" s="21">
        <f t="shared" si="41"/>
        <v>33.2199999999998</v>
      </c>
      <c r="J545" s="21">
        <f ca="1">IF(ROW()&gt;计算结果!B$18+1,ABS(E545-OFFSET(E545,-计算结果!B$18,0,1,1))/SUM(OFFSET(I545,0,0,-计算结果!B$18,1)),ABS(E545-OFFSET(E545,-ROW()+2,0,1,1))/SUM(OFFSET(I545,0,0,-ROW()+2,1)))</f>
        <v>0.88043396368567828</v>
      </c>
      <c r="K545" s="21">
        <f ca="1">(计算结果!B$19+计算结果!B$20*'000300'!J545)^计算结果!B$21</f>
        <v>2.1923905673171102</v>
      </c>
      <c r="L545" s="21">
        <f t="shared" ca="1" si="42"/>
        <v>2919.3250254225809</v>
      </c>
      <c r="M545" s="31" t="str">
        <f ca="1">IF(ROW()&gt;计算结果!B$22+1,IF(L545&gt;OFFSET(L545,-计算结果!B$22,0,1,1),"买",IF(L545&lt;OFFSET(L545,-计算结果!B$22,0,1,1),"卖",M544)),IF(L545&gt;OFFSET(L545,-ROW()+1,0,1,1),"买",IF(L545&lt;OFFSET(L545,-ROW()+1,0,1,1),"卖",M544)))</f>
        <v>买</v>
      </c>
      <c r="N545" s="4" t="str">
        <f t="shared" ca="1" si="43"/>
        <v/>
      </c>
      <c r="O545" s="3">
        <f ca="1">IF(M544="买",E545/E544-1,0)-IF(N545=1,计算结果!B$17,0)</f>
        <v>1.1408672239355377E-2</v>
      </c>
      <c r="P545" s="2">
        <f t="shared" ca="1" si="44"/>
        <v>2.7021257370430991</v>
      </c>
      <c r="Q545" s="3">
        <f ca="1">1-P545/MAX(P$2:P545)</f>
        <v>0</v>
      </c>
    </row>
    <row r="546" spans="1:17" x14ac:dyDescent="0.15">
      <c r="A546" s="1">
        <v>39178</v>
      </c>
      <c r="B546">
        <v>2921.73</v>
      </c>
      <c r="C546">
        <v>2977.46</v>
      </c>
      <c r="D546" s="21">
        <v>2911.05</v>
      </c>
      <c r="E546" s="21">
        <v>2972.01</v>
      </c>
      <c r="F546" s="42">
        <v>930.49569280000003</v>
      </c>
      <c r="G546" s="3">
        <f t="shared" si="40"/>
        <v>9.1577703528644694E-3</v>
      </c>
      <c r="H546" s="3">
        <f>1-E546/MAX(E$2:E546)</f>
        <v>0</v>
      </c>
      <c r="I546" s="21">
        <f t="shared" si="41"/>
        <v>26.970000000000255</v>
      </c>
      <c r="J546" s="21">
        <f ca="1">IF(ROW()&gt;计算结果!B$18+1,ABS(E546-OFFSET(E546,-计算结果!B$18,0,1,1))/SUM(OFFSET(I546,0,0,-计算结果!B$18,1)),ABS(E546-OFFSET(E546,-ROW()+2,0,1,1))/SUM(OFFSET(I546,0,0,-ROW()+2,1)))</f>
        <v>0.88959231946570272</v>
      </c>
      <c r="K546" s="21">
        <f ca="1">(计算结果!B$19+计算结果!B$20*'000300'!J546)^计算结果!B$21</f>
        <v>2.2006330875191322</v>
      </c>
      <c r="L546" s="21">
        <f t="shared" ca="1" si="42"/>
        <v>3035.2653236927545</v>
      </c>
      <c r="M546" s="31" t="str">
        <f ca="1">IF(ROW()&gt;计算结果!B$22+1,IF(L546&gt;OFFSET(L546,-计算结果!B$22,0,1,1),"买",IF(L546&lt;OFFSET(L546,-计算结果!B$22,0,1,1),"卖",M545)),IF(L546&gt;OFFSET(L546,-ROW()+1,0,1,1),"买",IF(L546&lt;OFFSET(L546,-ROW()+1,0,1,1),"卖",M545)))</f>
        <v>买</v>
      </c>
      <c r="N546" s="4" t="str">
        <f t="shared" ca="1" si="43"/>
        <v/>
      </c>
      <c r="O546" s="3">
        <f ca="1">IF(M545="买",E546/E545-1,0)-IF(N546=1,计算结果!B$17,0)</f>
        <v>9.1577703528644694E-3</v>
      </c>
      <c r="P546" s="2">
        <f t="shared" ca="1" si="44"/>
        <v>2.7268711840075044</v>
      </c>
      <c r="Q546" s="3">
        <f ca="1">1-P546/MAX(P$2:P546)</f>
        <v>0</v>
      </c>
    </row>
    <row r="547" spans="1:17" x14ac:dyDescent="0.15">
      <c r="A547" s="1">
        <v>39181</v>
      </c>
      <c r="B547">
        <v>2988.38</v>
      </c>
      <c r="C547">
        <v>3043.06</v>
      </c>
      <c r="D547" s="21">
        <v>2988.38</v>
      </c>
      <c r="E547" s="21">
        <v>3038.17</v>
      </c>
      <c r="F547" s="42">
        <v>1062.1879091200001</v>
      </c>
      <c r="G547" s="3">
        <f t="shared" si="40"/>
        <v>2.2261028731397126E-2</v>
      </c>
      <c r="H547" s="3">
        <f>1-E547/MAX(E$2:E547)</f>
        <v>0</v>
      </c>
      <c r="I547" s="21">
        <f t="shared" si="41"/>
        <v>66.159999999999854</v>
      </c>
      <c r="J547" s="21">
        <f ca="1">IF(ROW()&gt;计算结果!B$18+1,ABS(E547-OFFSET(E547,-计算结果!B$18,0,1,1))/SUM(OFFSET(I547,0,0,-计算结果!B$18,1)),ABS(E547-OFFSET(E547,-ROW()+2,0,1,1))/SUM(OFFSET(I547,0,0,-ROW()+2,1)))</f>
        <v>0.89623381718320971</v>
      </c>
      <c r="K547" s="21">
        <f ca="1">(计算结果!B$19+计算结果!B$20*'000300'!J547)^计算结果!B$21</f>
        <v>2.2066104354648886</v>
      </c>
      <c r="L547" s="21">
        <f t="shared" ca="1" si="42"/>
        <v>3041.6748127439701</v>
      </c>
      <c r="M547" s="31" t="str">
        <f ca="1">IF(ROW()&gt;计算结果!B$22+1,IF(L547&gt;OFFSET(L547,-计算结果!B$22,0,1,1),"买",IF(L547&lt;OFFSET(L547,-计算结果!B$22,0,1,1),"卖",M546)),IF(L547&gt;OFFSET(L547,-ROW()+1,0,1,1),"买",IF(L547&lt;OFFSET(L547,-ROW()+1,0,1,1),"卖",M546)))</f>
        <v>买</v>
      </c>
      <c r="N547" s="4" t="str">
        <f t="shared" ca="1" si="43"/>
        <v/>
      </c>
      <c r="O547" s="3">
        <f ca="1">IF(M546="买",E547/E546-1,0)-IF(N547=1,计算结果!B$17,0)</f>
        <v>2.2261028731397126E-2</v>
      </c>
      <c r="P547" s="2">
        <f t="shared" ca="1" si="44"/>
        <v>2.7875741417815143</v>
      </c>
      <c r="Q547" s="3">
        <f ca="1">1-P547/MAX(P$2:P547)</f>
        <v>0</v>
      </c>
    </row>
    <row r="548" spans="1:17" x14ac:dyDescent="0.15">
      <c r="A548" s="1">
        <v>39182</v>
      </c>
      <c r="B548">
        <v>3053.35</v>
      </c>
      <c r="C548">
        <v>3081.62</v>
      </c>
      <c r="D548" s="21">
        <v>2993.11</v>
      </c>
      <c r="E548" s="21">
        <v>3081.57</v>
      </c>
      <c r="F548" s="42">
        <v>1197.0221670400001</v>
      </c>
      <c r="G548" s="3">
        <f t="shared" si="40"/>
        <v>1.4284914932344073E-2</v>
      </c>
      <c r="H548" s="3">
        <f>1-E548/MAX(E$2:E548)</f>
        <v>0</v>
      </c>
      <c r="I548" s="21">
        <f t="shared" si="41"/>
        <v>43.400000000000091</v>
      </c>
      <c r="J548" s="21">
        <f ca="1">IF(ROW()&gt;计算结果!B$18+1,ABS(E548-OFFSET(E548,-计算结果!B$18,0,1,1))/SUM(OFFSET(I548,0,0,-计算结果!B$18,1)),ABS(E548-OFFSET(E548,-ROW()+2,0,1,1))/SUM(OFFSET(I548,0,0,-ROW()+2,1)))</f>
        <v>0.90361079899177077</v>
      </c>
      <c r="K548" s="21">
        <f ca="1">(计算结果!B$19+计算结果!B$20*'000300'!J548)^计算结果!B$21</f>
        <v>2.2132497190925937</v>
      </c>
      <c r="L548" s="21">
        <f t="shared" ca="1" si="42"/>
        <v>3129.9728247315252</v>
      </c>
      <c r="M548" s="31" t="str">
        <f ca="1">IF(ROW()&gt;计算结果!B$22+1,IF(L548&gt;OFFSET(L548,-计算结果!B$22,0,1,1),"买",IF(L548&lt;OFFSET(L548,-计算结果!B$22,0,1,1),"卖",M547)),IF(L548&gt;OFFSET(L548,-ROW()+1,0,1,1),"买",IF(L548&lt;OFFSET(L548,-ROW()+1,0,1,1),"卖",M547)))</f>
        <v>买</v>
      </c>
      <c r="N548" s="4" t="str">
        <f t="shared" ca="1" si="43"/>
        <v/>
      </c>
      <c r="O548" s="3">
        <f ca="1">IF(M547="买",E548/E547-1,0)-IF(N548=1,计算结果!B$17,0)</f>
        <v>1.4284914932344073E-2</v>
      </c>
      <c r="P548" s="2">
        <f t="shared" ca="1" si="44"/>
        <v>2.8273944012644652</v>
      </c>
      <c r="Q548" s="3">
        <f ca="1">1-P548/MAX(P$2:P548)</f>
        <v>0</v>
      </c>
    </row>
    <row r="549" spans="1:17" x14ac:dyDescent="0.15">
      <c r="A549" s="1">
        <v>39183</v>
      </c>
      <c r="B549">
        <v>3092.08</v>
      </c>
      <c r="C549">
        <v>3121.54</v>
      </c>
      <c r="D549" s="21">
        <v>3059.28</v>
      </c>
      <c r="E549" s="21">
        <v>3121.32</v>
      </c>
      <c r="F549" s="42">
        <v>1242.1892505599999</v>
      </c>
      <c r="G549" s="3">
        <f t="shared" si="40"/>
        <v>1.2899268879175141E-2</v>
      </c>
      <c r="H549" s="3">
        <f>1-E549/MAX(E$2:E549)</f>
        <v>0</v>
      </c>
      <c r="I549" s="21">
        <f t="shared" si="41"/>
        <v>39.75</v>
      </c>
      <c r="J549" s="21">
        <f ca="1">IF(ROW()&gt;计算结果!B$18+1,ABS(E549-OFFSET(E549,-计算结果!B$18,0,1,1))/SUM(OFFSET(I549,0,0,-计算结果!B$18,1)),ABS(E549-OFFSET(E549,-ROW()+2,0,1,1))/SUM(OFFSET(I549,0,0,-ROW()+2,1)))</f>
        <v>0.9106946906389809</v>
      </c>
      <c r="K549" s="21">
        <f ca="1">(计算结果!B$19+计算结果!B$20*'000300'!J549)^计算结果!B$21</f>
        <v>2.2196252215750825</v>
      </c>
      <c r="L549" s="21">
        <f t="shared" ca="1" si="42"/>
        <v>3110.7667967195634</v>
      </c>
      <c r="M549" s="31" t="str">
        <f ca="1">IF(ROW()&gt;计算结果!B$22+1,IF(L549&gt;OFFSET(L549,-计算结果!B$22,0,1,1),"买",IF(L549&lt;OFFSET(L549,-计算结果!B$22,0,1,1),"卖",M548)),IF(L549&gt;OFFSET(L549,-ROW()+1,0,1,1),"买",IF(L549&lt;OFFSET(L549,-ROW()+1,0,1,1),"卖",M548)))</f>
        <v>买</v>
      </c>
      <c r="N549" s="4" t="str">
        <f t="shared" ca="1" si="43"/>
        <v/>
      </c>
      <c r="O549" s="3">
        <f ca="1">IF(M548="买",E549/E548-1,0)-IF(N549=1,计算结果!B$17,0)</f>
        <v>1.2899268879175141E-2</v>
      </c>
      <c r="P549" s="2">
        <f t="shared" ca="1" si="44"/>
        <v>2.8638657218738501</v>
      </c>
      <c r="Q549" s="3">
        <f ca="1">1-P549/MAX(P$2:P549)</f>
        <v>0</v>
      </c>
    </row>
    <row r="550" spans="1:17" x14ac:dyDescent="0.15">
      <c r="A550" s="1">
        <v>39184</v>
      </c>
      <c r="B550">
        <v>3129.25</v>
      </c>
      <c r="C550">
        <v>3176.69</v>
      </c>
      <c r="D550" s="21">
        <v>3114.91</v>
      </c>
      <c r="E550" s="21">
        <v>3176.44</v>
      </c>
      <c r="F550" s="42">
        <v>1184.3411148800001</v>
      </c>
      <c r="G550" s="3">
        <f t="shared" si="40"/>
        <v>1.7659195468583855E-2</v>
      </c>
      <c r="H550" s="3">
        <f>1-E550/MAX(E$2:E550)</f>
        <v>0</v>
      </c>
      <c r="I550" s="21">
        <f t="shared" si="41"/>
        <v>55.119999999999891</v>
      </c>
      <c r="J550" s="21">
        <f ca="1">IF(ROW()&gt;计算结果!B$18+1,ABS(E550-OFFSET(E550,-计算结果!B$18,0,1,1))/SUM(OFFSET(I550,0,0,-计算结果!B$18,1)),ABS(E550-OFFSET(E550,-ROW()+2,0,1,1))/SUM(OFFSET(I550,0,0,-ROW()+2,1)))</f>
        <v>0.99232672017769707</v>
      </c>
      <c r="K550" s="21">
        <f ca="1">(计算结果!B$19+计算结果!B$20*'000300'!J550)^计算结果!B$21</f>
        <v>2.2930940481599276</v>
      </c>
      <c r="L550" s="21">
        <f t="shared" ca="1" si="42"/>
        <v>3261.3616282855296</v>
      </c>
      <c r="M550" s="31" t="str">
        <f ca="1">IF(ROW()&gt;计算结果!B$22+1,IF(L550&gt;OFFSET(L550,-计算结果!B$22,0,1,1),"买",IF(L550&lt;OFFSET(L550,-计算结果!B$22,0,1,1),"卖",M549)),IF(L550&gt;OFFSET(L550,-ROW()+1,0,1,1),"买",IF(L550&lt;OFFSET(L550,-ROW()+1,0,1,1),"卖",M549)))</f>
        <v>买</v>
      </c>
      <c r="N550" s="4" t="str">
        <f t="shared" ca="1" si="43"/>
        <v/>
      </c>
      <c r="O550" s="3">
        <f ca="1">IF(M549="买",E550/E549-1,0)-IF(N550=1,计算结果!B$17,0)</f>
        <v>1.7659195468583855E-2</v>
      </c>
      <c r="P550" s="2">
        <f t="shared" ca="1" si="44"/>
        <v>2.9144392864521973</v>
      </c>
      <c r="Q550" s="3">
        <f ca="1">1-P550/MAX(P$2:P550)</f>
        <v>0</v>
      </c>
    </row>
    <row r="551" spans="1:17" x14ac:dyDescent="0.15">
      <c r="A551" s="1">
        <v>39185</v>
      </c>
      <c r="B551">
        <v>3182.78</v>
      </c>
      <c r="C551">
        <v>3211.61</v>
      </c>
      <c r="D551" s="21">
        <v>3154.11</v>
      </c>
      <c r="E551" s="21">
        <v>3169.23</v>
      </c>
      <c r="F551" s="42">
        <v>1297.2836454400001</v>
      </c>
      <c r="G551" s="3">
        <f t="shared" si="40"/>
        <v>-2.2698366725013575E-3</v>
      </c>
      <c r="H551" s="3">
        <f>1-E551/MAX(E$2:E551)</f>
        <v>2.2698366725013575E-3</v>
      </c>
      <c r="I551" s="21">
        <f t="shared" si="41"/>
        <v>7.2100000000000364</v>
      </c>
      <c r="J551" s="21">
        <f ca="1">IF(ROW()&gt;计算结果!B$18+1,ABS(E551-OFFSET(E551,-计算结果!B$18,0,1,1))/SUM(OFFSET(I551,0,0,-计算结果!B$18,1)),ABS(E551-OFFSET(E551,-ROW()+2,0,1,1))/SUM(OFFSET(I551,0,0,-ROW()+2,1)))</f>
        <v>0.96411774952098916</v>
      </c>
      <c r="K551" s="21">
        <f ca="1">(计算结果!B$19+计算结果!B$20*'000300'!J551)^计算结果!B$21</f>
        <v>2.2677059745688903</v>
      </c>
      <c r="L551" s="21">
        <f t="shared" ca="1" si="42"/>
        <v>3052.4341843756738</v>
      </c>
      <c r="M551" s="31" t="str">
        <f ca="1">IF(ROW()&gt;计算结果!B$22+1,IF(L551&gt;OFFSET(L551,-计算结果!B$22,0,1,1),"买",IF(L551&lt;OFFSET(L551,-计算结果!B$22,0,1,1),"卖",M550)),IF(L551&gt;OFFSET(L551,-ROW()+1,0,1,1),"买",IF(L551&lt;OFFSET(L551,-ROW()+1,0,1,1),"卖",M550)))</f>
        <v>买</v>
      </c>
      <c r="N551" s="4" t="str">
        <f t="shared" ca="1" si="43"/>
        <v/>
      </c>
      <c r="O551" s="3">
        <f ca="1">IF(M550="买",E551/E550-1,0)-IF(N551=1,计算结果!B$17,0)</f>
        <v>-2.2698366725013575E-3</v>
      </c>
      <c r="P551" s="2">
        <f t="shared" ca="1" si="44"/>
        <v>2.9078239852800296</v>
      </c>
      <c r="Q551" s="3">
        <f ca="1">1-P551/MAX(P$2:P551)</f>
        <v>2.2698366725012464E-3</v>
      </c>
    </row>
    <row r="552" spans="1:17" x14ac:dyDescent="0.15">
      <c r="A552" s="1">
        <v>39188</v>
      </c>
      <c r="B552">
        <v>3177.3</v>
      </c>
      <c r="C552">
        <v>3256.57</v>
      </c>
      <c r="D552" s="21">
        <v>3177.29</v>
      </c>
      <c r="E552" s="21">
        <v>3256</v>
      </c>
      <c r="F552" s="42">
        <v>1127.06592768</v>
      </c>
      <c r="G552" s="3">
        <f t="shared" si="40"/>
        <v>2.7378890140507206E-2</v>
      </c>
      <c r="H552" s="3">
        <f>1-E552/MAX(E$2:E552)</f>
        <v>0</v>
      </c>
      <c r="I552" s="21">
        <f t="shared" si="41"/>
        <v>86.769999999999982</v>
      </c>
      <c r="J552" s="21">
        <f ca="1">IF(ROW()&gt;计算结果!B$18+1,ABS(E552-OFFSET(E552,-计算结果!B$18,0,1,1))/SUM(OFFSET(I552,0,0,-计算结果!B$18,1)),ABS(E552-OFFSET(E552,-ROW()+2,0,1,1))/SUM(OFFSET(I552,0,0,-ROW()+2,1)))</f>
        <v>0.9656919892460325</v>
      </c>
      <c r="K552" s="21">
        <f ca="1">(计算结果!B$19+计算结果!B$20*'000300'!J552)^计算结果!B$21</f>
        <v>2.2691227903214291</v>
      </c>
      <c r="L552" s="21">
        <f t="shared" ca="1" si="42"/>
        <v>3514.3500159392024</v>
      </c>
      <c r="M552" s="31" t="str">
        <f ca="1">IF(ROW()&gt;计算结果!B$22+1,IF(L552&gt;OFFSET(L552,-计算结果!B$22,0,1,1),"买",IF(L552&lt;OFFSET(L552,-计算结果!B$22,0,1,1),"卖",M551)),IF(L552&gt;OFFSET(L552,-ROW()+1,0,1,1),"买",IF(L552&lt;OFFSET(L552,-ROW()+1,0,1,1),"卖",M551)))</f>
        <v>买</v>
      </c>
      <c r="N552" s="4" t="str">
        <f t="shared" ca="1" si="43"/>
        <v/>
      </c>
      <c r="O552" s="3">
        <f ca="1">IF(M551="买",E552/E551-1,0)-IF(N552=1,计算结果!B$17,0)</f>
        <v>2.7378890140507206E-2</v>
      </c>
      <c r="P552" s="2">
        <f t="shared" ca="1" si="44"/>
        <v>2.9874369787209436</v>
      </c>
      <c r="Q552" s="3">
        <f ca="1">1-P552/MAX(P$2:P552)</f>
        <v>0</v>
      </c>
    </row>
    <row r="553" spans="1:17" x14ac:dyDescent="0.15">
      <c r="A553" s="1">
        <v>39189</v>
      </c>
      <c r="B553">
        <v>3273.43</v>
      </c>
      <c r="C553">
        <v>3288.17</v>
      </c>
      <c r="D553" s="21">
        <v>3182.95</v>
      </c>
      <c r="E553" s="21">
        <v>3283.6</v>
      </c>
      <c r="F553" s="42">
        <v>1338.2342246400001</v>
      </c>
      <c r="G553" s="3">
        <f t="shared" si="40"/>
        <v>8.4766584766584607E-3</v>
      </c>
      <c r="H553" s="3">
        <f>1-E553/MAX(E$2:E553)</f>
        <v>0</v>
      </c>
      <c r="I553" s="21">
        <f t="shared" si="41"/>
        <v>27.599999999999909</v>
      </c>
      <c r="J553" s="21">
        <f ca="1">IF(ROW()&gt;计算结果!B$18+1,ABS(E553-OFFSET(E553,-计算结果!B$18,0,1,1))/SUM(OFFSET(I553,0,0,-计算结果!B$18,1)),ABS(E553-OFFSET(E553,-ROW()+2,0,1,1))/SUM(OFFSET(I553,0,0,-ROW()+2,1)))</f>
        <v>0.96482154619306659</v>
      </c>
      <c r="K553" s="21">
        <f ca="1">(计算结果!B$19+计算结果!B$20*'000300'!J553)^计算结果!B$21</f>
        <v>2.2683393915737597</v>
      </c>
      <c r="L553" s="21">
        <f t="shared" ca="1" si="42"/>
        <v>2990.9306651780371</v>
      </c>
      <c r="M553" s="31" t="str">
        <f ca="1">IF(ROW()&gt;计算结果!B$22+1,IF(L553&gt;OFFSET(L553,-计算结果!B$22,0,1,1),"买",IF(L553&lt;OFFSET(L553,-计算结果!B$22,0,1,1),"卖",M552)),IF(L553&gt;OFFSET(L553,-ROW()+1,0,1,1),"买",IF(L553&lt;OFFSET(L553,-ROW()+1,0,1,1),"卖",M552)))</f>
        <v>买</v>
      </c>
      <c r="N553" s="4" t="str">
        <f t="shared" ca="1" si="43"/>
        <v/>
      </c>
      <c r="O553" s="3">
        <f ca="1">IF(M552="买",E553/E552-1,0)-IF(N553=1,计算结果!B$17,0)</f>
        <v>8.4766584766584607E-3</v>
      </c>
      <c r="P553" s="2">
        <f t="shared" ca="1" si="44"/>
        <v>3.0127604617101014</v>
      </c>
      <c r="Q553" s="3">
        <f ca="1">1-P553/MAX(P$2:P553)</f>
        <v>0</v>
      </c>
    </row>
    <row r="554" spans="1:17" x14ac:dyDescent="0.15">
      <c r="A554" s="1">
        <v>39190</v>
      </c>
      <c r="B554">
        <v>3294.21</v>
      </c>
      <c r="C554">
        <v>3311.98</v>
      </c>
      <c r="D554" s="21">
        <v>3244.93</v>
      </c>
      <c r="E554" s="21">
        <v>3304.5</v>
      </c>
      <c r="F554" s="42">
        <v>1292.4225126399999</v>
      </c>
      <c r="G554" s="3">
        <f t="shared" si="40"/>
        <v>6.3649652820074731E-3</v>
      </c>
      <c r="H554" s="3">
        <f>1-E554/MAX(E$2:E554)</f>
        <v>0</v>
      </c>
      <c r="I554" s="21">
        <f t="shared" si="41"/>
        <v>20.900000000000091</v>
      </c>
      <c r="J554" s="21">
        <f ca="1">IF(ROW()&gt;计算结果!B$18+1,ABS(E554-OFFSET(E554,-计算结果!B$18,0,1,1))/SUM(OFFSET(I554,0,0,-计算结果!B$18,1)),ABS(E554-OFFSET(E554,-ROW()+2,0,1,1))/SUM(OFFSET(I554,0,0,-ROW()+2,1)))</f>
        <v>0.96457872758535967</v>
      </c>
      <c r="K554" s="21">
        <f ca="1">(计算结果!B$19+计算结果!B$20*'000300'!J554)^计算结果!B$21</f>
        <v>2.2681208548268237</v>
      </c>
      <c r="L554" s="21">
        <f t="shared" ca="1" si="42"/>
        <v>3702.1438129219064</v>
      </c>
      <c r="M554" s="31" t="str">
        <f ca="1">IF(ROW()&gt;计算结果!B$22+1,IF(L554&gt;OFFSET(L554,-计算结果!B$22,0,1,1),"买",IF(L554&lt;OFFSET(L554,-计算结果!B$22,0,1,1),"卖",M553)),IF(L554&gt;OFFSET(L554,-ROW()+1,0,1,1),"买",IF(L554&lt;OFFSET(L554,-ROW()+1,0,1,1),"卖",M553)))</f>
        <v>买</v>
      </c>
      <c r="N554" s="4" t="str">
        <f t="shared" ca="1" si="43"/>
        <v/>
      </c>
      <c r="O554" s="3">
        <f ca="1">IF(M553="买",E554/E553-1,0)-IF(N554=1,计算结果!B$17,0)</f>
        <v>6.3649652820074731E-3</v>
      </c>
      <c r="P554" s="2">
        <f t="shared" ca="1" si="44"/>
        <v>3.0319365774518912</v>
      </c>
      <c r="Q554" s="3">
        <f ca="1">1-P554/MAX(P$2:P554)</f>
        <v>0</v>
      </c>
    </row>
    <row r="555" spans="1:17" x14ac:dyDescent="0.15">
      <c r="A555" s="1">
        <v>39191</v>
      </c>
      <c r="B555">
        <v>3297.95</v>
      </c>
      <c r="C555">
        <v>3297.95</v>
      </c>
      <c r="D555" s="21">
        <v>3065.28</v>
      </c>
      <c r="E555" s="21">
        <v>3150.3</v>
      </c>
      <c r="F555" s="42">
        <v>1438.30319104</v>
      </c>
      <c r="G555" s="3">
        <f t="shared" si="40"/>
        <v>-4.6663640490240521E-2</v>
      </c>
      <c r="H555" s="3">
        <f>1-E555/MAX(E$2:E555)</f>
        <v>4.6663640490240521E-2</v>
      </c>
      <c r="I555" s="21">
        <f t="shared" si="41"/>
        <v>154.19999999999982</v>
      </c>
      <c r="J555" s="21">
        <f ca="1">IF(ROW()&gt;计算结果!B$18+1,ABS(E555-OFFSET(E555,-计算结果!B$18,0,1,1))/SUM(OFFSET(I555,0,0,-计算结果!B$18,1)),ABS(E555-OFFSET(E555,-ROW()+2,0,1,1))/SUM(OFFSET(I555,0,0,-ROW()+2,1)))</f>
        <v>0.38869110740796897</v>
      </c>
      <c r="K555" s="21">
        <f ca="1">(计算结果!B$19+计算结果!B$20*'000300'!J555)^计算结果!B$21</f>
        <v>1.749821996667172</v>
      </c>
      <c r="L555" s="21">
        <f t="shared" ca="1" si="42"/>
        <v>2736.5153703464716</v>
      </c>
      <c r="M555" s="31" t="str">
        <f ca="1">IF(ROW()&gt;计算结果!B$22+1,IF(L555&gt;OFFSET(L555,-计算结果!B$22,0,1,1),"买",IF(L555&lt;OFFSET(L555,-计算结果!B$22,0,1,1),"卖",M554)),IF(L555&gt;OFFSET(L555,-ROW()+1,0,1,1),"买",IF(L555&lt;OFFSET(L555,-ROW()+1,0,1,1),"卖",M554)))</f>
        <v>买</v>
      </c>
      <c r="N555" s="4" t="str">
        <f t="shared" ca="1" si="43"/>
        <v/>
      </c>
      <c r="O555" s="3">
        <f ca="1">IF(M554="买",E555/E554-1,0)-IF(N555=1,计算结果!B$17,0)</f>
        <v>-4.6663640490240521E-2</v>
      </c>
      <c r="P555" s="2">
        <f t="shared" ca="1" si="44"/>
        <v>2.8904553790124656</v>
      </c>
      <c r="Q555" s="3">
        <f ca="1">1-P555/MAX(P$2:P555)</f>
        <v>4.6663640490240632E-2</v>
      </c>
    </row>
    <row r="556" spans="1:17" x14ac:dyDescent="0.15">
      <c r="A556" s="1">
        <v>39192</v>
      </c>
      <c r="B556">
        <v>3165.67</v>
      </c>
      <c r="C556">
        <v>3297.41</v>
      </c>
      <c r="D556" s="21">
        <v>3165.67</v>
      </c>
      <c r="E556" s="21">
        <v>3289.28</v>
      </c>
      <c r="F556" s="42">
        <v>1186.2047129600001</v>
      </c>
      <c r="G556" s="3">
        <f t="shared" si="40"/>
        <v>4.4116433355553486E-2</v>
      </c>
      <c r="H556" s="3">
        <f>1-E556/MAX(E$2:E556)</f>
        <v>4.6058405205022801E-3</v>
      </c>
      <c r="I556" s="21">
        <f t="shared" si="41"/>
        <v>138.98000000000002</v>
      </c>
      <c r="J556" s="21">
        <f ca="1">IF(ROW()&gt;计算结果!B$18+1,ABS(E556-OFFSET(E556,-计算结果!B$18,0,1,1))/SUM(OFFSET(I556,0,0,-计算结果!B$18,1)),ABS(E556-OFFSET(E556,-ROW()+2,0,1,1))/SUM(OFFSET(I556,0,0,-ROW()+2,1)))</f>
        <v>0.49566467215547833</v>
      </c>
      <c r="K556" s="21">
        <f ca="1">(计算结果!B$19+计算结果!B$20*'000300'!J556)^计算结果!B$21</f>
        <v>1.8460982049399304</v>
      </c>
      <c r="L556" s="21">
        <f t="shared" ca="1" si="42"/>
        <v>3756.973160904136</v>
      </c>
      <c r="M556" s="31" t="str">
        <f ca="1">IF(ROW()&gt;计算结果!B$22+1,IF(L556&gt;OFFSET(L556,-计算结果!B$22,0,1,1),"买",IF(L556&lt;OFFSET(L556,-计算结果!B$22,0,1,1),"卖",M555)),IF(L556&gt;OFFSET(L556,-ROW()+1,0,1,1),"买",IF(L556&lt;OFFSET(L556,-ROW()+1,0,1,1),"卖",M555)))</f>
        <v>买</v>
      </c>
      <c r="N556" s="4" t="str">
        <f t="shared" ca="1" si="43"/>
        <v/>
      </c>
      <c r="O556" s="3">
        <f ca="1">IF(M555="买",E556/E555-1,0)-IF(N556=1,计算结果!B$17,0)</f>
        <v>4.4116433355553486E-2</v>
      </c>
      <c r="P556" s="2">
        <f t="shared" ca="1" si="44"/>
        <v>3.0179719611078704</v>
      </c>
      <c r="Q556" s="3">
        <f ca="1">1-P556/MAX(P$2:P556)</f>
        <v>4.6058405205022801E-3</v>
      </c>
    </row>
    <row r="557" spans="1:17" x14ac:dyDescent="0.15">
      <c r="A557" s="1">
        <v>39195</v>
      </c>
      <c r="B557">
        <v>3330.8</v>
      </c>
      <c r="C557">
        <v>3433.52</v>
      </c>
      <c r="D557" s="21">
        <v>3330.8</v>
      </c>
      <c r="E557" s="21">
        <v>3431.32</v>
      </c>
      <c r="F557" s="42">
        <v>1375.8344396800001</v>
      </c>
      <c r="G557" s="3">
        <f t="shared" si="40"/>
        <v>4.3182702597528877E-2</v>
      </c>
      <c r="H557" s="3">
        <f>1-E557/MAX(E$2:E557)</f>
        <v>0</v>
      </c>
      <c r="I557" s="21">
        <f t="shared" si="41"/>
        <v>142.03999999999996</v>
      </c>
      <c r="J557" s="21">
        <f ca="1">IF(ROW()&gt;计算结果!B$18+1,ABS(E557-OFFSET(E557,-计算结果!B$18,0,1,1))/SUM(OFFSET(I557,0,0,-计算结果!B$18,1)),ABS(E557-OFFSET(E557,-ROW()+2,0,1,1))/SUM(OFFSET(I557,0,0,-ROW()+2,1)))</f>
        <v>0.54911518639049151</v>
      </c>
      <c r="K557" s="21">
        <f ca="1">(计算结果!B$19+计算结果!B$20*'000300'!J557)^计算结果!B$21</f>
        <v>1.8942036677514422</v>
      </c>
      <c r="L557" s="21">
        <f t="shared" ca="1" si="42"/>
        <v>3140.1197491046714</v>
      </c>
      <c r="M557" s="31" t="str">
        <f ca="1">IF(ROW()&gt;计算结果!B$22+1,IF(L557&gt;OFFSET(L557,-计算结果!B$22,0,1,1),"买",IF(L557&lt;OFFSET(L557,-计算结果!B$22,0,1,1),"卖",M556)),IF(L557&gt;OFFSET(L557,-ROW()+1,0,1,1),"买",IF(L557&lt;OFFSET(L557,-ROW()+1,0,1,1),"卖",M556)))</f>
        <v>买</v>
      </c>
      <c r="N557" s="4" t="str">
        <f t="shared" ca="1" si="43"/>
        <v/>
      </c>
      <c r="O557" s="3">
        <f ca="1">IF(M556="买",E557/E556-1,0)-IF(N557=1,计算结果!B$17,0)</f>
        <v>4.3182702597528877E-2</v>
      </c>
      <c r="P557" s="2">
        <f t="shared" ca="1" si="44"/>
        <v>3.1482961467520725</v>
      </c>
      <c r="Q557" s="3">
        <f ca="1">1-P557/MAX(P$2:P557)</f>
        <v>0</v>
      </c>
    </row>
    <row r="558" spans="1:17" x14ac:dyDescent="0.15">
      <c r="A558" s="1">
        <v>39196</v>
      </c>
      <c r="B558">
        <v>3462.48</v>
      </c>
      <c r="C558">
        <v>3490.81</v>
      </c>
      <c r="D558" s="21">
        <v>3418.3</v>
      </c>
      <c r="E558" s="21">
        <v>3445.2</v>
      </c>
      <c r="F558" s="42">
        <v>1494.1229875199999</v>
      </c>
      <c r="G558" s="3">
        <f t="shared" si="40"/>
        <v>4.0450905191005138E-3</v>
      </c>
      <c r="H558" s="3">
        <f>1-E558/MAX(E$2:E558)</f>
        <v>0</v>
      </c>
      <c r="I558" s="21">
        <f t="shared" si="41"/>
        <v>13.879999999999654</v>
      </c>
      <c r="J558" s="21">
        <f ca="1">IF(ROW()&gt;计算结果!B$18+1,ABS(E558-OFFSET(E558,-计算结果!B$18,0,1,1))/SUM(OFFSET(I558,0,0,-计算结果!B$18,1)),ABS(E558-OFFSET(E558,-ROW()+2,0,1,1))/SUM(OFFSET(I558,0,0,-ROW()+2,1)))</f>
        <v>0.52972539879088065</v>
      </c>
      <c r="K558" s="21">
        <f ca="1">(计算结果!B$19+计算结果!B$20*'000300'!J558)^计算结果!B$21</f>
        <v>1.8767528589117926</v>
      </c>
      <c r="L558" s="21">
        <f t="shared" ca="1" si="42"/>
        <v>3712.679982170006</v>
      </c>
      <c r="M558" s="31" t="str">
        <f ca="1">IF(ROW()&gt;计算结果!B$22+1,IF(L558&gt;OFFSET(L558,-计算结果!B$22,0,1,1),"买",IF(L558&lt;OFFSET(L558,-计算结果!B$22,0,1,1),"卖",M557)),IF(L558&gt;OFFSET(L558,-ROW()+1,0,1,1),"买",IF(L558&lt;OFFSET(L558,-ROW()+1,0,1,1),"卖",M557)))</f>
        <v>买</v>
      </c>
      <c r="N558" s="4" t="str">
        <f t="shared" ca="1" si="43"/>
        <v/>
      </c>
      <c r="O558" s="3">
        <f ca="1">IF(M557="买",E558/E557-1,0)-IF(N558=1,计算结果!B$17,0)</f>
        <v>4.0450905191005138E-3</v>
      </c>
      <c r="P558" s="2">
        <f t="shared" ca="1" si="44"/>
        <v>3.1610312896466199</v>
      </c>
      <c r="Q558" s="3">
        <f ca="1">1-P558/MAX(P$2:P558)</f>
        <v>0</v>
      </c>
    </row>
    <row r="559" spans="1:17" x14ac:dyDescent="0.15">
      <c r="A559" s="1">
        <v>39197</v>
      </c>
      <c r="B559">
        <v>3432.02</v>
      </c>
      <c r="C559">
        <v>3467.83</v>
      </c>
      <c r="D559" s="21">
        <v>3376.08</v>
      </c>
      <c r="E559" s="21">
        <v>3448.28</v>
      </c>
      <c r="F559" s="42">
        <v>1290.8917555200001</v>
      </c>
      <c r="G559" s="3">
        <f t="shared" si="40"/>
        <v>8.93997445721606E-4</v>
      </c>
      <c r="H559" s="3">
        <f>1-E559/MAX(E$2:E559)</f>
        <v>0</v>
      </c>
      <c r="I559" s="21">
        <f t="shared" si="41"/>
        <v>3.080000000000382</v>
      </c>
      <c r="J559" s="21">
        <f ca="1">IF(ROW()&gt;计算结果!B$18+1,ABS(E559-OFFSET(E559,-计算结果!B$18,0,1,1))/SUM(OFFSET(I559,0,0,-计算结果!B$18,1)),ABS(E559-OFFSET(E559,-ROW()+2,0,1,1))/SUM(OFFSET(I559,0,0,-ROW()+2,1)))</f>
        <v>0.50318569361937915</v>
      </c>
      <c r="K559" s="21">
        <f ca="1">(计算结果!B$19+计算结果!B$20*'000300'!J559)^计算结果!B$21</f>
        <v>1.852867124257441</v>
      </c>
      <c r="L559" s="21">
        <f t="shared" ca="1" si="42"/>
        <v>3222.7819475529486</v>
      </c>
      <c r="M559" s="31" t="str">
        <f ca="1">IF(ROW()&gt;计算结果!B$22+1,IF(L559&gt;OFFSET(L559,-计算结果!B$22,0,1,1),"买",IF(L559&lt;OFFSET(L559,-计算结果!B$22,0,1,1),"卖",M558)),IF(L559&gt;OFFSET(L559,-ROW()+1,0,1,1),"买",IF(L559&lt;OFFSET(L559,-ROW()+1,0,1,1),"卖",M558)))</f>
        <v>买</v>
      </c>
      <c r="N559" s="4" t="str">
        <f t="shared" ca="1" si="43"/>
        <v/>
      </c>
      <c r="O559" s="3">
        <f ca="1">IF(M558="买",E559/E558-1,0)-IF(N559=1,计算结果!B$17,0)</f>
        <v>8.93997445721606E-4</v>
      </c>
      <c r="P559" s="2">
        <f t="shared" ca="1" si="44"/>
        <v>3.1638572435454102</v>
      </c>
      <c r="Q559" s="3">
        <f ca="1">1-P559/MAX(P$2:P559)</f>
        <v>0</v>
      </c>
    </row>
    <row r="560" spans="1:17" x14ac:dyDescent="0.15">
      <c r="A560" s="1">
        <v>39198</v>
      </c>
      <c r="B560">
        <v>3465.11</v>
      </c>
      <c r="C560">
        <v>3493.91</v>
      </c>
      <c r="D560" s="21">
        <v>3438.88</v>
      </c>
      <c r="E560" s="21">
        <v>3493.58</v>
      </c>
      <c r="F560" s="42">
        <v>1078.0704768000001</v>
      </c>
      <c r="G560" s="3">
        <f t="shared" si="40"/>
        <v>1.313698423561882E-2</v>
      </c>
      <c r="H560" s="3">
        <f>1-E560/MAX(E$2:E560)</f>
        <v>0</v>
      </c>
      <c r="I560" s="21">
        <f t="shared" si="41"/>
        <v>45.299999999999727</v>
      </c>
      <c r="J560" s="21">
        <f ca="1">IF(ROW()&gt;计算结果!B$18+1,ABS(E560-OFFSET(E560,-计算结果!B$18,0,1,1))/SUM(OFFSET(I560,0,0,-计算结果!B$18,1)),ABS(E560-OFFSET(E560,-ROW()+2,0,1,1))/SUM(OFFSET(I560,0,0,-ROW()+2,1)))</f>
        <v>0.49556222263891508</v>
      </c>
      <c r="K560" s="21">
        <f ca="1">(计算结果!B$19+计算结果!B$20*'000300'!J560)^计算结果!B$21</f>
        <v>1.8460060003750236</v>
      </c>
      <c r="L560" s="21">
        <f t="shared" ca="1" si="42"/>
        <v>3722.6767772600761</v>
      </c>
      <c r="M560" s="31" t="str">
        <f ca="1">IF(ROW()&gt;计算结果!B$22+1,IF(L560&gt;OFFSET(L560,-计算结果!B$22,0,1,1),"买",IF(L560&lt;OFFSET(L560,-计算结果!B$22,0,1,1),"卖",M559)),IF(L560&gt;OFFSET(L560,-ROW()+1,0,1,1),"买",IF(L560&lt;OFFSET(L560,-ROW()+1,0,1,1),"卖",M559)))</f>
        <v>买</v>
      </c>
      <c r="N560" s="4" t="str">
        <f t="shared" ca="1" si="43"/>
        <v/>
      </c>
      <c r="O560" s="3">
        <f ca="1">IF(M559="买",E560/E559-1,0)-IF(N560=1,计算结果!B$17,0)</f>
        <v>1.313698423561882E-2</v>
      </c>
      <c r="P560" s="2">
        <f t="shared" ca="1" si="44"/>
        <v>3.2054207862776147</v>
      </c>
      <c r="Q560" s="3">
        <f ca="1">1-P560/MAX(P$2:P560)</f>
        <v>0</v>
      </c>
    </row>
    <row r="561" spans="1:17" x14ac:dyDescent="0.15">
      <c r="A561" s="1">
        <v>39199</v>
      </c>
      <c r="B561">
        <v>3499.94</v>
      </c>
      <c r="C561">
        <v>3503.89</v>
      </c>
      <c r="D561" s="21">
        <v>3436</v>
      </c>
      <c r="E561" s="21">
        <v>3470.52</v>
      </c>
      <c r="F561" s="42">
        <v>1137.22810368</v>
      </c>
      <c r="G561" s="3">
        <f t="shared" si="40"/>
        <v>-6.6006789596917415E-3</v>
      </c>
      <c r="H561" s="3">
        <f>1-E561/MAX(E$2:E561)</f>
        <v>6.6006789596917415E-3</v>
      </c>
      <c r="I561" s="21">
        <f t="shared" si="41"/>
        <v>23.059999999999945</v>
      </c>
      <c r="J561" s="21">
        <f ca="1">IF(ROW()&gt;计算结果!B$18+1,ABS(E561-OFFSET(E561,-计算结果!B$18,0,1,1))/SUM(OFFSET(I561,0,0,-计算结果!B$18,1)),ABS(E561-OFFSET(E561,-ROW()+2,0,1,1))/SUM(OFFSET(I561,0,0,-ROW()+2,1)))</f>
        <v>0.45941659931992529</v>
      </c>
      <c r="K561" s="21">
        <f ca="1">(计算结果!B$19+计算结果!B$20*'000300'!J561)^计算结果!B$21</f>
        <v>1.8134749393879326</v>
      </c>
      <c r="L561" s="21">
        <f t="shared" ca="1" si="42"/>
        <v>3265.3967809021037</v>
      </c>
      <c r="M561" s="31" t="str">
        <f ca="1">IF(ROW()&gt;计算结果!B$22+1,IF(L561&gt;OFFSET(L561,-计算结果!B$22,0,1,1),"买",IF(L561&lt;OFFSET(L561,-计算结果!B$22,0,1,1),"卖",M560)),IF(L561&gt;OFFSET(L561,-ROW()+1,0,1,1),"买",IF(L561&lt;OFFSET(L561,-ROW()+1,0,1,1),"卖",M560)))</f>
        <v>买</v>
      </c>
      <c r="N561" s="4" t="str">
        <f t="shared" ca="1" si="43"/>
        <v/>
      </c>
      <c r="O561" s="3">
        <f ca="1">IF(M560="买",E561/E560-1,0)-IF(N561=1,计算结果!B$17,0)</f>
        <v>-6.6006789596917415E-3</v>
      </c>
      <c r="P561" s="2">
        <f t="shared" ca="1" si="44"/>
        <v>3.1842628327366733</v>
      </c>
      <c r="Q561" s="3">
        <f ca="1">1-P561/MAX(P$2:P561)</f>
        <v>6.6006789596918525E-3</v>
      </c>
    </row>
    <row r="562" spans="1:17" x14ac:dyDescent="0.15">
      <c r="A562" s="1">
        <v>39202</v>
      </c>
      <c r="B562">
        <v>3487.36</v>
      </c>
      <c r="C562">
        <v>3568.68</v>
      </c>
      <c r="D562" s="21">
        <v>3478.93</v>
      </c>
      <c r="E562" s="21">
        <v>3558.71</v>
      </c>
      <c r="F562" s="42">
        <v>1380.8137011199999</v>
      </c>
      <c r="G562" s="3">
        <f t="shared" si="40"/>
        <v>2.5411177575694666E-2</v>
      </c>
      <c r="H562" s="3">
        <f>1-E562/MAX(E$2:E562)</f>
        <v>0</v>
      </c>
      <c r="I562" s="21">
        <f t="shared" si="41"/>
        <v>88.190000000000055</v>
      </c>
      <c r="J562" s="21">
        <f ca="1">IF(ROW()&gt;计算结果!B$18+1,ABS(E562-OFFSET(E562,-计算结果!B$18,0,1,1))/SUM(OFFSET(I562,0,0,-计算结果!B$18,1)),ABS(E562-OFFSET(E562,-ROW()+2,0,1,1))/SUM(OFFSET(I562,0,0,-ROW()+2,1)))</f>
        <v>0.46058457465423097</v>
      </c>
      <c r="K562" s="21">
        <f ca="1">(计算结果!B$19+计算结果!B$20*'000300'!J562)^计算结果!B$21</f>
        <v>1.8145261171888079</v>
      </c>
      <c r="L562" s="21">
        <f t="shared" ca="1" si="42"/>
        <v>3797.6212774719593</v>
      </c>
      <c r="M562" s="31" t="str">
        <f ca="1">IF(ROW()&gt;计算结果!B$22+1,IF(L562&gt;OFFSET(L562,-计算结果!B$22,0,1,1),"买",IF(L562&lt;OFFSET(L562,-计算结果!B$22,0,1,1),"卖",M561)),IF(L562&gt;OFFSET(L562,-ROW()+1,0,1,1),"买",IF(L562&lt;OFFSET(L562,-ROW()+1,0,1,1),"卖",M561)))</f>
        <v>买</v>
      </c>
      <c r="N562" s="4" t="str">
        <f t="shared" ca="1" si="43"/>
        <v/>
      </c>
      <c r="O562" s="3">
        <f ca="1">IF(M561="买",E562/E561-1,0)-IF(N562=1,计算结果!B$17,0)</f>
        <v>2.5411177575694666E-2</v>
      </c>
      <c r="P562" s="2">
        <f t="shared" ca="1" si="44"/>
        <v>3.2651787010270295</v>
      </c>
      <c r="Q562" s="3">
        <f ca="1">1-P562/MAX(P$2:P562)</f>
        <v>0</v>
      </c>
    </row>
    <row r="563" spans="1:17" x14ac:dyDescent="0.15">
      <c r="A563" s="1">
        <v>39210</v>
      </c>
      <c r="B563">
        <v>3643.81</v>
      </c>
      <c r="C563">
        <v>3699.37</v>
      </c>
      <c r="D563" s="21">
        <v>3618.78</v>
      </c>
      <c r="E563" s="21">
        <v>3686.03</v>
      </c>
      <c r="F563" s="42">
        <v>1536.774144</v>
      </c>
      <c r="G563" s="3">
        <f t="shared" si="40"/>
        <v>3.5777009084752676E-2</v>
      </c>
      <c r="H563" s="3">
        <f>1-E563/MAX(E$2:E563)</f>
        <v>0</v>
      </c>
      <c r="I563" s="21">
        <f t="shared" si="41"/>
        <v>127.32000000000016</v>
      </c>
      <c r="J563" s="21">
        <f ca="1">IF(ROW()&gt;计算结果!B$18+1,ABS(E563-OFFSET(E563,-计算结果!B$18,0,1,1))/SUM(OFFSET(I563,0,0,-计算结果!B$18,1)),ABS(E563-OFFSET(E563,-ROW()+2,0,1,1))/SUM(OFFSET(I563,0,0,-ROW()+2,1)))</f>
        <v>0.53164674020741187</v>
      </c>
      <c r="K563" s="21">
        <f ca="1">(计算结果!B$19+计算结果!B$20*'000300'!J563)^计算结果!B$21</f>
        <v>1.8784820661866706</v>
      </c>
      <c r="L563" s="21">
        <f t="shared" ca="1" si="42"/>
        <v>3587.9990639980233</v>
      </c>
      <c r="M563" s="31" t="str">
        <f ca="1">IF(ROW()&gt;计算结果!B$22+1,IF(L563&gt;OFFSET(L563,-计算结果!B$22,0,1,1),"买",IF(L563&lt;OFFSET(L563,-计算结果!B$22,0,1,1),"卖",M562)),IF(L563&gt;OFFSET(L563,-ROW()+1,0,1,1),"买",IF(L563&lt;OFFSET(L563,-ROW()+1,0,1,1),"卖",M562)))</f>
        <v>买</v>
      </c>
      <c r="N563" s="4" t="str">
        <f t="shared" ca="1" si="43"/>
        <v/>
      </c>
      <c r="O563" s="3">
        <f ca="1">IF(M562="买",E563/E562-1,0)-IF(N563=1,计算结果!B$17,0)</f>
        <v>3.5777009084752676E-2</v>
      </c>
      <c r="P563" s="2">
        <f t="shared" ca="1" si="44"/>
        <v>3.3819970290770143</v>
      </c>
      <c r="Q563" s="3">
        <f ca="1">1-P563/MAX(P$2:P563)</f>
        <v>0</v>
      </c>
    </row>
    <row r="564" spans="1:17" x14ac:dyDescent="0.15">
      <c r="A564" s="1">
        <v>39211</v>
      </c>
      <c r="B564">
        <v>3699.3</v>
      </c>
      <c r="C564">
        <v>3717.34</v>
      </c>
      <c r="D564" s="21">
        <v>3556.61</v>
      </c>
      <c r="E564" s="21">
        <v>3701.28</v>
      </c>
      <c r="F564" s="42">
        <v>1890.60481024</v>
      </c>
      <c r="G564" s="3">
        <f t="shared" si="40"/>
        <v>4.1372425075216768E-3</v>
      </c>
      <c r="H564" s="3">
        <f>1-E564/MAX(E$2:E564)</f>
        <v>0</v>
      </c>
      <c r="I564" s="21">
        <f t="shared" si="41"/>
        <v>15.25</v>
      </c>
      <c r="J564" s="21">
        <f ca="1">IF(ROW()&gt;计算结果!B$18+1,ABS(E564-OFFSET(E564,-计算结果!B$18,0,1,1))/SUM(OFFSET(I564,0,0,-计算结果!B$18,1)),ABS(E564-OFFSET(E564,-ROW()+2,0,1,1))/SUM(OFFSET(I564,0,0,-ROW()+2,1)))</f>
        <v>0.52812458405430629</v>
      </c>
      <c r="K564" s="21">
        <f ca="1">(计算结果!B$19+计算结果!B$20*'000300'!J564)^计算结果!B$21</f>
        <v>1.8753121256488756</v>
      </c>
      <c r="L564" s="21">
        <f t="shared" ca="1" si="42"/>
        <v>3800.4361768873846</v>
      </c>
      <c r="M564" s="31" t="str">
        <f ca="1">IF(ROW()&gt;计算结果!B$22+1,IF(L564&gt;OFFSET(L564,-计算结果!B$22,0,1,1),"买",IF(L564&lt;OFFSET(L564,-计算结果!B$22,0,1,1),"卖",M563)),IF(L564&gt;OFFSET(L564,-ROW()+1,0,1,1),"买",IF(L564&lt;OFFSET(L564,-ROW()+1,0,1,1),"卖",M563)))</f>
        <v>买</v>
      </c>
      <c r="N564" s="4" t="str">
        <f t="shared" ca="1" si="43"/>
        <v/>
      </c>
      <c r="O564" s="3">
        <f ca="1">IF(M563="买",E564/E563-1,0)-IF(N564=1,计算结果!B$17,0)</f>
        <v>4.1372425075216768E-3</v>
      </c>
      <c r="P564" s="2">
        <f t="shared" ca="1" si="44"/>
        <v>3.3959891709460237</v>
      </c>
      <c r="Q564" s="3">
        <f ca="1">1-P564/MAX(P$2:P564)</f>
        <v>0</v>
      </c>
    </row>
    <row r="565" spans="1:17" x14ac:dyDescent="0.15">
      <c r="A565" s="1">
        <v>39212</v>
      </c>
      <c r="B565">
        <v>3703.52</v>
      </c>
      <c r="C565">
        <v>3742.23</v>
      </c>
      <c r="D565" s="21">
        <v>3671.81</v>
      </c>
      <c r="E565" s="21">
        <v>3724.51</v>
      </c>
      <c r="F565" s="42">
        <v>1531.5922124799999</v>
      </c>
      <c r="G565" s="3">
        <f t="shared" si="40"/>
        <v>6.2762071499589123E-3</v>
      </c>
      <c r="H565" s="3">
        <f>1-E565/MAX(E$2:E565)</f>
        <v>0</v>
      </c>
      <c r="I565" s="21">
        <f t="shared" si="41"/>
        <v>23.230000000000018</v>
      </c>
      <c r="J565" s="21">
        <f ca="1">IF(ROW()&gt;计算结果!B$18+1,ABS(E565-OFFSET(E565,-计算结果!B$18,0,1,1))/SUM(OFFSET(I565,0,0,-计算结果!B$18,1)),ABS(E565-OFFSET(E565,-ROW()+2,0,1,1))/SUM(OFFSET(I565,0,0,-ROW()+2,1)))</f>
        <v>0.9256524752954074</v>
      </c>
      <c r="K565" s="21">
        <f ca="1">(计算结果!B$19+计算结果!B$20*'000300'!J565)^计算结果!B$21</f>
        <v>2.2330872277658664</v>
      </c>
      <c r="L565" s="21">
        <f t="shared" ca="1" si="42"/>
        <v>3630.8864010270745</v>
      </c>
      <c r="M565" s="31" t="str">
        <f ca="1">IF(ROW()&gt;计算结果!B$22+1,IF(L565&gt;OFFSET(L565,-计算结果!B$22,0,1,1),"买",IF(L565&lt;OFFSET(L565,-计算结果!B$22,0,1,1),"卖",M564)),IF(L565&gt;OFFSET(L565,-ROW()+1,0,1,1),"买",IF(L565&lt;OFFSET(L565,-ROW()+1,0,1,1),"卖",M564)))</f>
        <v>买</v>
      </c>
      <c r="N565" s="4" t="str">
        <f t="shared" ca="1" si="43"/>
        <v/>
      </c>
      <c r="O565" s="3">
        <f ca="1">IF(M564="买",E565/E564-1,0)-IF(N565=1,计算结果!B$17,0)</f>
        <v>6.2762071499589123E-3</v>
      </c>
      <c r="P565" s="2">
        <f t="shared" ca="1" si="44"/>
        <v>3.4173031024618981</v>
      </c>
      <c r="Q565" s="3">
        <f ca="1">1-P565/MAX(P$2:P565)</f>
        <v>0</v>
      </c>
    </row>
    <row r="566" spans="1:17" x14ac:dyDescent="0.15">
      <c r="A566" s="1">
        <v>39213</v>
      </c>
      <c r="B566">
        <v>3696.29</v>
      </c>
      <c r="C566">
        <v>3715.37</v>
      </c>
      <c r="D566" s="21">
        <v>3629.71</v>
      </c>
      <c r="E566" s="21">
        <v>3702.61</v>
      </c>
      <c r="F566" s="42">
        <v>1337.7391820800001</v>
      </c>
      <c r="G566" s="3">
        <f t="shared" si="40"/>
        <v>-5.8799681031868056E-3</v>
      </c>
      <c r="H566" s="3">
        <f>1-E566/MAX(E$2:E566)</f>
        <v>5.8799681031868056E-3</v>
      </c>
      <c r="I566" s="21">
        <f t="shared" si="41"/>
        <v>21.900000000000091</v>
      </c>
      <c r="J566" s="21">
        <f ca="1">IF(ROW()&gt;计算结果!B$18+1,ABS(E566-OFFSET(E566,-计算结果!B$18,0,1,1))/SUM(OFFSET(I566,0,0,-计算结果!B$18,1)),ABS(E566-OFFSET(E566,-ROW()+2,0,1,1))/SUM(OFFSET(I566,0,0,-ROW()+2,1)))</f>
        <v>0.82132141082960741</v>
      </c>
      <c r="K566" s="21">
        <f ca="1">(计算结果!B$19+计算结果!B$20*'000300'!J566)^计算结果!B$21</f>
        <v>2.1391892697466464</v>
      </c>
      <c r="L566" s="21">
        <f t="shared" ca="1" si="42"/>
        <v>3784.3167543375685</v>
      </c>
      <c r="M566" s="31" t="str">
        <f ca="1">IF(ROW()&gt;计算结果!B$22+1,IF(L566&gt;OFFSET(L566,-计算结果!B$22,0,1,1),"买",IF(L566&lt;OFFSET(L566,-计算结果!B$22,0,1,1),"卖",M565)),IF(L566&gt;OFFSET(L566,-ROW()+1,0,1,1),"买",IF(L566&lt;OFFSET(L566,-ROW()+1,0,1,1),"卖",M565)))</f>
        <v>买</v>
      </c>
      <c r="N566" s="4" t="str">
        <f t="shared" ca="1" si="43"/>
        <v/>
      </c>
      <c r="O566" s="3">
        <f ca="1">IF(M565="买",E566/E565-1,0)-IF(N566=1,计算结果!B$17,0)</f>
        <v>-5.8799681031868056E-3</v>
      </c>
      <c r="P566" s="2">
        <f t="shared" ca="1" si="44"/>
        <v>3.3972094692205008</v>
      </c>
      <c r="Q566" s="3">
        <f ca="1">1-P566/MAX(P$2:P566)</f>
        <v>5.8799681031868056E-3</v>
      </c>
    </row>
    <row r="567" spans="1:17" x14ac:dyDescent="0.15">
      <c r="A567" s="1">
        <v>39216</v>
      </c>
      <c r="B567">
        <v>3648.27</v>
      </c>
      <c r="C567">
        <v>3769.16</v>
      </c>
      <c r="D567" s="21">
        <v>3620.86</v>
      </c>
      <c r="E567" s="21">
        <v>3734.42</v>
      </c>
      <c r="F567" s="42">
        <v>1371.5673088000001</v>
      </c>
      <c r="G567" s="3">
        <f t="shared" si="40"/>
        <v>8.5912369922838128E-3</v>
      </c>
      <c r="H567" s="3">
        <f>1-E567/MAX(E$2:E567)</f>
        <v>0</v>
      </c>
      <c r="I567" s="21">
        <f t="shared" si="41"/>
        <v>31.809999999999945</v>
      </c>
      <c r="J567" s="21">
        <f ca="1">IF(ROW()&gt;计算结果!B$18+1,ABS(E567-OFFSET(E567,-计算结果!B$18,0,1,1))/SUM(OFFSET(I567,0,0,-计算结果!B$18,1)),ABS(E567-OFFSET(E567,-ROW()+2,0,1,1))/SUM(OFFSET(I567,0,0,-ROW()+2,1)))</f>
        <v>0.77120757213373348</v>
      </c>
      <c r="K567" s="21">
        <f ca="1">(计算结果!B$19+计算结果!B$20*'000300'!J567)^计算结果!B$21</f>
        <v>2.09408681492036</v>
      </c>
      <c r="L567" s="21">
        <f t="shared" ca="1" si="42"/>
        <v>3679.8286189719465</v>
      </c>
      <c r="M567" s="31" t="str">
        <f ca="1">IF(ROW()&gt;计算结果!B$22+1,IF(L567&gt;OFFSET(L567,-计算结果!B$22,0,1,1),"买",IF(L567&lt;OFFSET(L567,-计算结果!B$22,0,1,1),"卖",M566)),IF(L567&gt;OFFSET(L567,-ROW()+1,0,1,1),"买",IF(L567&lt;OFFSET(L567,-ROW()+1,0,1,1),"卖",M566)))</f>
        <v>买</v>
      </c>
      <c r="N567" s="4" t="str">
        <f t="shared" ca="1" si="43"/>
        <v/>
      </c>
      <c r="O567" s="3">
        <f ca="1">IF(M566="买",E567/E566-1,0)-IF(N567=1,计算结果!B$17,0)</f>
        <v>8.5912369922838128E-3</v>
      </c>
      <c r="P567" s="2">
        <f t="shared" ca="1" si="44"/>
        <v>3.4263957008830048</v>
      </c>
      <c r="Q567" s="3">
        <f ca="1">1-P567/MAX(P$2:P567)</f>
        <v>0</v>
      </c>
    </row>
    <row r="568" spans="1:17" x14ac:dyDescent="0.15">
      <c r="A568" s="1">
        <v>39217</v>
      </c>
      <c r="B568">
        <v>3739.05</v>
      </c>
      <c r="C568">
        <v>3751.64</v>
      </c>
      <c r="D568" s="21">
        <v>3600.21</v>
      </c>
      <c r="E568" s="21">
        <v>3604.64</v>
      </c>
      <c r="F568" s="42">
        <v>1382.20191744</v>
      </c>
      <c r="G568" s="3">
        <f t="shared" si="40"/>
        <v>-3.4752384573775941E-2</v>
      </c>
      <c r="H568" s="3">
        <f>1-E568/MAX(E$2:E568)</f>
        <v>3.4752384573775941E-2</v>
      </c>
      <c r="I568" s="21">
        <f t="shared" si="41"/>
        <v>129.7800000000002</v>
      </c>
      <c r="J568" s="21">
        <f ca="1">IF(ROW()&gt;计算结果!B$18+1,ABS(E568-OFFSET(E568,-计算结果!B$18,0,1,1))/SUM(OFFSET(I568,0,0,-计算结果!B$18,1)),ABS(E568-OFFSET(E568,-ROW()+2,0,1,1))/SUM(OFFSET(I568,0,0,-ROW()+2,1)))</f>
        <v>0.31329089051324349</v>
      </c>
      <c r="K568" s="21">
        <f ca="1">(计算结果!B$19+计算结果!B$20*'000300'!J568)^计算结果!B$21</f>
        <v>1.6819618014619191</v>
      </c>
      <c r="L568" s="21">
        <f t="shared" ca="1" si="42"/>
        <v>3553.3642339564572</v>
      </c>
      <c r="M568" s="31" t="str">
        <f ca="1">IF(ROW()&gt;计算结果!B$22+1,IF(L568&gt;OFFSET(L568,-计算结果!B$22,0,1,1),"买",IF(L568&lt;OFFSET(L568,-计算结果!B$22,0,1,1),"卖",M567)),IF(L568&gt;OFFSET(L568,-ROW()+1,0,1,1),"买",IF(L568&lt;OFFSET(L568,-ROW()+1,0,1,1),"卖",M567)))</f>
        <v>买</v>
      </c>
      <c r="N568" s="4" t="str">
        <f t="shared" ca="1" si="43"/>
        <v/>
      </c>
      <c r="O568" s="3">
        <f ca="1">IF(M567="买",E568/E567-1,0)-IF(N568=1,计算结果!B$17,0)</f>
        <v>-3.4752384573775941E-2</v>
      </c>
      <c r="P568" s="2">
        <f t="shared" ca="1" si="44"/>
        <v>3.307320279783986</v>
      </c>
      <c r="Q568" s="3">
        <f ca="1">1-P568/MAX(P$2:P568)</f>
        <v>3.4752384573775941E-2</v>
      </c>
    </row>
    <row r="569" spans="1:17" x14ac:dyDescent="0.15">
      <c r="A569" s="1">
        <v>39218</v>
      </c>
      <c r="B569">
        <v>3598</v>
      </c>
      <c r="C569">
        <v>3700.65</v>
      </c>
      <c r="D569" s="21">
        <v>3557.2</v>
      </c>
      <c r="E569" s="21">
        <v>3700.29</v>
      </c>
      <c r="F569" s="42">
        <v>1266.9381017600001</v>
      </c>
      <c r="G569" s="3">
        <f t="shared" si="40"/>
        <v>2.6535243463979841E-2</v>
      </c>
      <c r="H569" s="3">
        <f>1-E569/MAX(E$2:E569)</f>
        <v>9.1393040954150795E-3</v>
      </c>
      <c r="I569" s="21">
        <f t="shared" si="41"/>
        <v>95.650000000000091</v>
      </c>
      <c r="J569" s="21">
        <f ca="1">IF(ROW()&gt;计算结果!B$18+1,ABS(E569-OFFSET(E569,-计算结果!B$18,0,1,1))/SUM(OFFSET(I569,0,0,-计算结果!B$18,1)),ABS(E569-OFFSET(E569,-ROW()+2,0,1,1))/SUM(OFFSET(I569,0,0,-ROW()+2,1)))</f>
        <v>0.41897620908078215</v>
      </c>
      <c r="K569" s="21">
        <f ca="1">(计算结果!B$19+计算结果!B$20*'000300'!J569)^计算结果!B$21</f>
        <v>1.7770785881727038</v>
      </c>
      <c r="L569" s="21">
        <f t="shared" ca="1" si="42"/>
        <v>3814.4628668433093</v>
      </c>
      <c r="M569" s="31" t="str">
        <f ca="1">IF(ROW()&gt;计算结果!B$22+1,IF(L569&gt;OFFSET(L569,-计算结果!B$22,0,1,1),"买",IF(L569&lt;OFFSET(L569,-计算结果!B$22,0,1,1),"卖",M568)),IF(L569&gt;OFFSET(L569,-ROW()+1,0,1,1),"买",IF(L569&lt;OFFSET(L569,-ROW()+1,0,1,1),"卖",M568)))</f>
        <v>买</v>
      </c>
      <c r="N569" s="4" t="str">
        <f t="shared" ca="1" si="43"/>
        <v/>
      </c>
      <c r="O569" s="3">
        <f ca="1">IF(M568="买",E569/E568-1,0)-IF(N569=1,计算结果!B$17,0)</f>
        <v>2.6535243463979841E-2</v>
      </c>
      <c r="P569" s="2">
        <f t="shared" ca="1" si="44"/>
        <v>3.395080828621412</v>
      </c>
      <c r="Q569" s="3">
        <f ca="1">1-P569/MAX(P$2:P569)</f>
        <v>9.1393040954150795E-3</v>
      </c>
    </row>
    <row r="570" spans="1:17" x14ac:dyDescent="0.15">
      <c r="A570" s="1">
        <v>39219</v>
      </c>
      <c r="B570">
        <v>3716.44</v>
      </c>
      <c r="C570">
        <v>3794.16</v>
      </c>
      <c r="D570" s="21">
        <v>3705.27</v>
      </c>
      <c r="E570" s="21">
        <v>3778.6</v>
      </c>
      <c r="F570" s="42">
        <v>1354.5910272000001</v>
      </c>
      <c r="G570" s="3">
        <f t="shared" si="40"/>
        <v>2.116320612708722E-2</v>
      </c>
      <c r="H570" s="3">
        <f>1-E570/MAX(E$2:E570)</f>
        <v>0</v>
      </c>
      <c r="I570" s="21">
        <f t="shared" si="41"/>
        <v>78.309999999999945</v>
      </c>
      <c r="J570" s="21">
        <f ca="1">IF(ROW()&gt;计算结果!B$18+1,ABS(E570-OFFSET(E570,-计算结果!B$18,0,1,1))/SUM(OFFSET(I570,0,0,-计算结果!B$18,1)),ABS(E570-OFFSET(E570,-ROW()+2,0,1,1))/SUM(OFFSET(I570,0,0,-ROW()+2,1)))</f>
        <v>0.44920409771473568</v>
      </c>
      <c r="K570" s="21">
        <f ca="1">(计算结果!B$19+计算结果!B$20*'000300'!J570)^计算结果!B$21</f>
        <v>1.804283687943262</v>
      </c>
      <c r="L570" s="21">
        <f t="shared" ca="1" si="42"/>
        <v>3749.7560811950452</v>
      </c>
      <c r="M570" s="31" t="str">
        <f ca="1">IF(ROW()&gt;计算结果!B$22+1,IF(L570&gt;OFFSET(L570,-计算结果!B$22,0,1,1),"买",IF(L570&lt;OFFSET(L570,-计算结果!B$22,0,1,1),"卖",M569)),IF(L570&gt;OFFSET(L570,-ROW()+1,0,1,1),"买",IF(L570&lt;OFFSET(L570,-ROW()+1,0,1,1),"卖",M569)))</f>
        <v>买</v>
      </c>
      <c r="N570" s="4" t="str">
        <f t="shared" ca="1" si="43"/>
        <v/>
      </c>
      <c r="O570" s="3">
        <f ca="1">IF(M569="买",E570/E569-1,0)-IF(N570=1,计算结果!B$17,0)</f>
        <v>2.116320612708722E-2</v>
      </c>
      <c r="P570" s="2">
        <f t="shared" ca="1" si="44"/>
        <v>3.4669316240156491</v>
      </c>
      <c r="Q570" s="3">
        <f ca="1">1-P570/MAX(P$2:P570)</f>
        <v>0</v>
      </c>
    </row>
    <row r="571" spans="1:17" x14ac:dyDescent="0.15">
      <c r="A571" s="1">
        <v>39220</v>
      </c>
      <c r="B571">
        <v>3771.27</v>
      </c>
      <c r="C571">
        <v>3805.21</v>
      </c>
      <c r="D571" s="21">
        <v>3746.24</v>
      </c>
      <c r="E571" s="21">
        <v>3776.63</v>
      </c>
      <c r="F571" s="42">
        <v>1207.4177331200001</v>
      </c>
      <c r="G571" s="3">
        <f t="shared" si="40"/>
        <v>-5.2135711639222926E-4</v>
      </c>
      <c r="H571" s="3">
        <f>1-E571/MAX(E$2:E571)</f>
        <v>5.2135711639222926E-4</v>
      </c>
      <c r="I571" s="21">
        <f t="shared" si="41"/>
        <v>1.9699999999997999</v>
      </c>
      <c r="J571" s="21">
        <f ca="1">IF(ROW()&gt;计算结果!B$18+1,ABS(E571-OFFSET(E571,-计算结果!B$18,0,1,1))/SUM(OFFSET(I571,0,0,-计算结果!B$18,1)),ABS(E571-OFFSET(E571,-ROW()+2,0,1,1))/SUM(OFFSET(I571,0,0,-ROW()+2,1)))</f>
        <v>0.49903001255277868</v>
      </c>
      <c r="K571" s="21">
        <f ca="1">(计算结果!B$19+计算结果!B$20*'000300'!J571)^计算结果!B$21</f>
        <v>1.8491270112975007</v>
      </c>
      <c r="L571" s="21">
        <f t="shared" ca="1" si="42"/>
        <v>3799.4493703567036</v>
      </c>
      <c r="M571" s="31" t="str">
        <f ca="1">IF(ROW()&gt;计算结果!B$22+1,IF(L571&gt;OFFSET(L571,-计算结果!B$22,0,1,1),"买",IF(L571&lt;OFFSET(L571,-计算结果!B$22,0,1,1),"卖",M570)),IF(L571&gt;OFFSET(L571,-ROW()+1,0,1,1),"买",IF(L571&lt;OFFSET(L571,-ROW()+1,0,1,1),"卖",M570)))</f>
        <v>买</v>
      </c>
      <c r="N571" s="4" t="str">
        <f t="shared" ca="1" si="43"/>
        <v/>
      </c>
      <c r="O571" s="3">
        <f ca="1">IF(M570="买",E571/E570-1,0)-IF(N571=1,计算结果!B$17,0)</f>
        <v>-5.2135711639222926E-4</v>
      </c>
      <c r="P571" s="2">
        <f t="shared" ca="1" si="44"/>
        <v>3.4651241145414233</v>
      </c>
      <c r="Q571" s="3">
        <f ca="1">1-P571/MAX(P$2:P571)</f>
        <v>5.2135711639222926E-4</v>
      </c>
    </row>
    <row r="572" spans="1:17" x14ac:dyDescent="0.15">
      <c r="A572" s="1">
        <v>39223</v>
      </c>
      <c r="B572">
        <v>3650.8</v>
      </c>
      <c r="C572">
        <v>3843.84</v>
      </c>
      <c r="D572" s="21">
        <v>3643.08</v>
      </c>
      <c r="E572" s="21">
        <v>3831.44</v>
      </c>
      <c r="F572" s="42">
        <v>1451.2979968</v>
      </c>
      <c r="G572" s="3">
        <f t="shared" si="40"/>
        <v>1.4512938784048135E-2</v>
      </c>
      <c r="H572" s="3">
        <f>1-E572/MAX(E$2:E572)</f>
        <v>0</v>
      </c>
      <c r="I572" s="21">
        <f t="shared" si="41"/>
        <v>54.809999999999945</v>
      </c>
      <c r="J572" s="21">
        <f ca="1">IF(ROW()&gt;计算结果!B$18+1,ABS(E572-OFFSET(E572,-计算结果!B$18,0,1,1))/SUM(OFFSET(I572,0,0,-计算结果!B$18,1)),ABS(E572-OFFSET(E572,-ROW()+2,0,1,1))/SUM(OFFSET(I572,0,0,-ROW()+2,1)))</f>
        <v>0.47019981725083171</v>
      </c>
      <c r="K572" s="21">
        <f ca="1">(计算结果!B$19+计算结果!B$20*'000300'!J572)^计算结果!B$21</f>
        <v>1.8231798355257485</v>
      </c>
      <c r="L572" s="21">
        <f t="shared" ca="1" si="42"/>
        <v>3857.7740412481339</v>
      </c>
      <c r="M572" s="31" t="str">
        <f ca="1">IF(ROW()&gt;计算结果!B$22+1,IF(L572&gt;OFFSET(L572,-计算结果!B$22,0,1,1),"买",IF(L572&lt;OFFSET(L572,-计算结果!B$22,0,1,1),"卖",M571)),IF(L572&gt;OFFSET(L572,-ROW()+1,0,1,1),"买",IF(L572&lt;OFFSET(L572,-ROW()+1,0,1,1),"卖",M571)))</f>
        <v>买</v>
      </c>
      <c r="N572" s="4" t="str">
        <f t="shared" ca="1" si="43"/>
        <v/>
      </c>
      <c r="O572" s="3">
        <f ca="1">IF(M571="买",E572/E571-1,0)-IF(N572=1,计算结果!B$17,0)</f>
        <v>1.4512938784048135E-2</v>
      </c>
      <c r="P572" s="2">
        <f t="shared" ca="1" si="44"/>
        <v>3.5154132486948919</v>
      </c>
      <c r="Q572" s="3">
        <f ca="1">1-P572/MAX(P$2:P572)</f>
        <v>0</v>
      </c>
    </row>
    <row r="573" spans="1:17" x14ac:dyDescent="0.15">
      <c r="A573" s="1">
        <v>39224</v>
      </c>
      <c r="B573">
        <v>3849.04</v>
      </c>
      <c r="C573">
        <v>3893.19</v>
      </c>
      <c r="D573" s="21">
        <v>3849.04</v>
      </c>
      <c r="E573" s="21">
        <v>3870.49</v>
      </c>
      <c r="F573" s="42">
        <v>1613.23368448</v>
      </c>
      <c r="G573" s="3">
        <f t="shared" si="40"/>
        <v>1.0191990478775503E-2</v>
      </c>
      <c r="H573" s="3">
        <f>1-E573/MAX(E$2:E573)</f>
        <v>0</v>
      </c>
      <c r="I573" s="21">
        <f t="shared" si="41"/>
        <v>39.049999999999727</v>
      </c>
      <c r="J573" s="21">
        <f ca="1">IF(ROW()&gt;计算结果!B$18+1,ABS(E573-OFFSET(E573,-计算结果!B$18,0,1,1))/SUM(OFFSET(I573,0,0,-计算结果!B$18,1)),ABS(E573-OFFSET(E573,-ROW()+2,0,1,1))/SUM(OFFSET(I573,0,0,-ROW()+2,1)))</f>
        <v>0.37510167561412006</v>
      </c>
      <c r="K573" s="21">
        <f ca="1">(计算结果!B$19+计算结果!B$20*'000300'!J573)^计算结果!B$21</f>
        <v>1.737591508052708</v>
      </c>
      <c r="L573" s="21">
        <f t="shared" ca="1" si="42"/>
        <v>3879.8691831921246</v>
      </c>
      <c r="M573" s="31" t="str">
        <f ca="1">IF(ROW()&gt;计算结果!B$22+1,IF(L573&gt;OFFSET(L573,-计算结果!B$22,0,1,1),"买",IF(L573&lt;OFFSET(L573,-计算结果!B$22,0,1,1),"卖",M572)),IF(L573&gt;OFFSET(L573,-ROW()+1,0,1,1),"买",IF(L573&lt;OFFSET(L573,-ROW()+1,0,1,1),"卖",M572)))</f>
        <v>买</v>
      </c>
      <c r="N573" s="4" t="str">
        <f t="shared" ca="1" si="43"/>
        <v/>
      </c>
      <c r="O573" s="3">
        <f ca="1">IF(M572="买",E573/E572-1,0)-IF(N573=1,计算结果!B$17,0)</f>
        <v>1.0191990478775503E-2</v>
      </c>
      <c r="P573" s="2">
        <f t="shared" ca="1" si="44"/>
        <v>3.5512423070545514</v>
      </c>
      <c r="Q573" s="3">
        <f ca="1">1-P573/MAX(P$2:P573)</f>
        <v>0</v>
      </c>
    </row>
    <row r="574" spans="1:17" x14ac:dyDescent="0.15">
      <c r="A574" s="1">
        <v>39225</v>
      </c>
      <c r="B574">
        <v>3879.76</v>
      </c>
      <c r="C574">
        <v>3939.49</v>
      </c>
      <c r="D574" s="21">
        <v>3853.91</v>
      </c>
      <c r="E574" s="21">
        <v>3938.95</v>
      </c>
      <c r="F574" s="42">
        <v>1474.94469632</v>
      </c>
      <c r="G574" s="3">
        <f t="shared" si="40"/>
        <v>1.7687682954871331E-2</v>
      </c>
      <c r="H574" s="3">
        <f>1-E574/MAX(E$2:E574)</f>
        <v>0</v>
      </c>
      <c r="I574" s="21">
        <f t="shared" si="41"/>
        <v>68.460000000000036</v>
      </c>
      <c r="J574" s="21">
        <f ca="1">IF(ROW()&gt;计算结果!B$18+1,ABS(E574-OFFSET(E574,-计算结果!B$18,0,1,1))/SUM(OFFSET(I574,0,0,-计算结果!B$18,1)),ABS(E574-OFFSET(E574,-ROW()+2,0,1,1))/SUM(OFFSET(I574,0,0,-ROW()+2,1)))</f>
        <v>0.43611574949079712</v>
      </c>
      <c r="K574" s="21">
        <f ca="1">(计算结果!B$19+计算结果!B$20*'000300'!J574)^计算结果!B$21</f>
        <v>1.7925041745417174</v>
      </c>
      <c r="L574" s="21">
        <f t="shared" ca="1" si="42"/>
        <v>3985.7717939555755</v>
      </c>
      <c r="M574" s="31" t="str">
        <f ca="1">IF(ROW()&gt;计算结果!B$22+1,IF(L574&gt;OFFSET(L574,-计算结果!B$22,0,1,1),"买",IF(L574&lt;OFFSET(L574,-计算结果!B$22,0,1,1),"卖",M573)),IF(L574&gt;OFFSET(L574,-ROW()+1,0,1,1),"买",IF(L574&lt;OFFSET(L574,-ROW()+1,0,1,1),"卖",M573)))</f>
        <v>买</v>
      </c>
      <c r="N574" s="4" t="str">
        <f t="shared" ca="1" si="43"/>
        <v/>
      </c>
      <c r="O574" s="3">
        <f ca="1">IF(M573="买",E574/E573-1,0)-IF(N574=1,计算结果!B$17,0)</f>
        <v>1.7687682954871331E-2</v>
      </c>
      <c r="P574" s="2">
        <f t="shared" ca="1" si="44"/>
        <v>3.6140555550776581</v>
      </c>
      <c r="Q574" s="3">
        <f ca="1">1-P574/MAX(P$2:P574)</f>
        <v>0</v>
      </c>
    </row>
    <row r="575" spans="1:17" x14ac:dyDescent="0.15">
      <c r="A575" s="1">
        <v>39226</v>
      </c>
      <c r="B575">
        <v>3953.89</v>
      </c>
      <c r="C575">
        <v>3972.58</v>
      </c>
      <c r="D575" s="21">
        <v>3858.51</v>
      </c>
      <c r="E575" s="21">
        <v>3919.75</v>
      </c>
      <c r="F575" s="42">
        <v>1723.7422899200001</v>
      </c>
      <c r="G575" s="3">
        <f t="shared" si="40"/>
        <v>-4.8743954607192164E-3</v>
      </c>
      <c r="H575" s="3">
        <f>1-E575/MAX(E$2:E575)</f>
        <v>4.8743954607192164E-3</v>
      </c>
      <c r="I575" s="21">
        <f t="shared" si="41"/>
        <v>19.199999999999818</v>
      </c>
      <c r="J575" s="21">
        <f ca="1">IF(ROW()&gt;计算结果!B$18+1,ABS(E575-OFFSET(E575,-计算结果!B$18,0,1,1))/SUM(OFFSET(I575,0,0,-计算结果!B$18,1)),ABS(E575-OFFSET(E575,-ROW()+2,0,1,1))/SUM(OFFSET(I575,0,0,-ROW()+2,1)))</f>
        <v>0.36092727474396408</v>
      </c>
      <c r="K575" s="21">
        <f ca="1">(计算结果!B$19+计算结果!B$20*'000300'!J575)^计算结果!B$21</f>
        <v>1.7248345472695676</v>
      </c>
      <c r="L575" s="21">
        <f t="shared" ca="1" si="42"/>
        <v>3871.8951228682859</v>
      </c>
      <c r="M575" s="31" t="str">
        <f ca="1">IF(ROW()&gt;计算结果!B$22+1,IF(L575&gt;OFFSET(L575,-计算结果!B$22,0,1,1),"买",IF(L575&lt;OFFSET(L575,-计算结果!B$22,0,1,1),"卖",M574)),IF(L575&gt;OFFSET(L575,-ROW()+1,0,1,1),"买",IF(L575&lt;OFFSET(L575,-ROW()+1,0,1,1),"卖",M574)))</f>
        <v>买</v>
      </c>
      <c r="N575" s="4" t="str">
        <f t="shared" ca="1" si="43"/>
        <v/>
      </c>
      <c r="O575" s="3">
        <f ca="1">IF(M574="买",E575/E574-1,0)-IF(N575=1,计算结果!B$17,0)</f>
        <v>-4.8743954607192164E-3</v>
      </c>
      <c r="P575" s="2">
        <f t="shared" ca="1" si="44"/>
        <v>3.5964392190852004</v>
      </c>
      <c r="Q575" s="3">
        <f ca="1">1-P575/MAX(P$2:P575)</f>
        <v>4.8743954607192164E-3</v>
      </c>
    </row>
    <row r="576" spans="1:17" x14ac:dyDescent="0.15">
      <c r="A576" s="1">
        <v>39227</v>
      </c>
      <c r="B576">
        <v>3907.73</v>
      </c>
      <c r="C576">
        <v>3996.85</v>
      </c>
      <c r="D576" s="21">
        <v>3888.31</v>
      </c>
      <c r="E576" s="21">
        <v>3985.25</v>
      </c>
      <c r="F576" s="42">
        <v>1508.0905113599999</v>
      </c>
      <c r="G576" s="3">
        <f t="shared" si="40"/>
        <v>1.6710249378149022E-2</v>
      </c>
      <c r="H576" s="3">
        <f>1-E576/MAX(E$2:E576)</f>
        <v>0</v>
      </c>
      <c r="I576" s="21">
        <f t="shared" si="41"/>
        <v>65.5</v>
      </c>
      <c r="J576" s="21">
        <f ca="1">IF(ROW()&gt;计算结果!B$18+1,ABS(E576-OFFSET(E576,-计算结果!B$18,0,1,1))/SUM(OFFSET(I576,0,0,-计算结果!B$18,1)),ABS(E576-OFFSET(E576,-ROW()+2,0,1,1))/SUM(OFFSET(I576,0,0,-ROW()+2,1)))</f>
        <v>0.48352550723645965</v>
      </c>
      <c r="K576" s="21">
        <f ca="1">(计算结果!B$19+计算结果!B$20*'000300'!J576)^计算结果!B$21</f>
        <v>1.8351729565128136</v>
      </c>
      <c r="L576" s="21">
        <f t="shared" ca="1" si="42"/>
        <v>4079.9209278692406</v>
      </c>
      <c r="M576" s="31" t="str">
        <f ca="1">IF(ROW()&gt;计算结果!B$22+1,IF(L576&gt;OFFSET(L576,-计算结果!B$22,0,1,1),"买",IF(L576&lt;OFFSET(L576,-计算结果!B$22,0,1,1),"卖",M575)),IF(L576&gt;OFFSET(L576,-ROW()+1,0,1,1),"买",IF(L576&lt;OFFSET(L576,-ROW()+1,0,1,1),"卖",M575)))</f>
        <v>买</v>
      </c>
      <c r="N576" s="4" t="str">
        <f t="shared" ca="1" si="43"/>
        <v/>
      </c>
      <c r="O576" s="3">
        <f ca="1">IF(M575="买",E576/E575-1,0)-IF(N576=1,计算结果!B$17,0)</f>
        <v>1.6710249378149022E-2</v>
      </c>
      <c r="P576" s="2">
        <f t="shared" ca="1" si="44"/>
        <v>3.6565366153094696</v>
      </c>
      <c r="Q576" s="3">
        <f ca="1">1-P576/MAX(P$2:P576)</f>
        <v>0</v>
      </c>
    </row>
    <row r="577" spans="1:17" x14ac:dyDescent="0.15">
      <c r="A577" s="1">
        <v>39230</v>
      </c>
      <c r="B577">
        <v>4033.92</v>
      </c>
      <c r="C577">
        <v>4091.94</v>
      </c>
      <c r="D577" s="21">
        <v>4027.36</v>
      </c>
      <c r="E577" s="21">
        <v>4072.58</v>
      </c>
      <c r="F577" s="42">
        <v>1832.1293312</v>
      </c>
      <c r="G577" s="3">
        <f t="shared" si="40"/>
        <v>2.1913305313342901E-2</v>
      </c>
      <c r="H577" s="3">
        <f>1-E577/MAX(E$2:E577)</f>
        <v>0</v>
      </c>
      <c r="I577" s="21">
        <f t="shared" si="41"/>
        <v>87.329999999999927</v>
      </c>
      <c r="J577" s="21">
        <f ca="1">IF(ROW()&gt;计算结果!B$18+1,ABS(E577-OFFSET(E577,-计算结果!B$18,0,1,1))/SUM(OFFSET(I577,0,0,-计算结果!B$18,1)),ABS(E577-OFFSET(E577,-ROW()+2,0,1,1))/SUM(OFFSET(I577,0,0,-ROW()+2,1)))</f>
        <v>0.5283254694872358</v>
      </c>
      <c r="K577" s="21">
        <f ca="1">(计算结果!B$19+计算结果!B$20*'000300'!J577)^计算结果!B$21</f>
        <v>1.8754929225385122</v>
      </c>
      <c r="L577" s="21">
        <f t="shared" ca="1" si="42"/>
        <v>4066.1530696056138</v>
      </c>
      <c r="M577" s="31" t="str">
        <f ca="1">IF(ROW()&gt;计算结果!B$22+1,IF(L577&gt;OFFSET(L577,-计算结果!B$22,0,1,1),"买",IF(L577&lt;OFFSET(L577,-计算结果!B$22,0,1,1),"卖",M576)),IF(L577&gt;OFFSET(L577,-ROW()+1,0,1,1),"买",IF(L577&lt;OFFSET(L577,-ROW()+1,0,1,1),"卖",M576)))</f>
        <v>买</v>
      </c>
      <c r="N577" s="4" t="str">
        <f t="shared" ca="1" si="43"/>
        <v/>
      </c>
      <c r="O577" s="3">
        <f ca="1">IF(M576="买",E577/E576-1,0)-IF(N577=1,计算结果!B$17,0)</f>
        <v>2.1913305313342901E-2</v>
      </c>
      <c r="P577" s="2">
        <f t="shared" ca="1" si="44"/>
        <v>3.7366634185501635</v>
      </c>
      <c r="Q577" s="3">
        <f ca="1">1-P577/MAX(P$2:P577)</f>
        <v>0</v>
      </c>
    </row>
    <row r="578" spans="1:17" x14ac:dyDescent="0.15">
      <c r="A578" s="1">
        <v>39231</v>
      </c>
      <c r="B578">
        <v>4090.9</v>
      </c>
      <c r="C578">
        <v>4168.53</v>
      </c>
      <c r="D578" s="21">
        <v>4079.87</v>
      </c>
      <c r="E578" s="21">
        <v>4168.29</v>
      </c>
      <c r="F578" s="42">
        <v>1794.7669299199999</v>
      </c>
      <c r="G578" s="3">
        <f t="shared" si="40"/>
        <v>2.3501073029873032E-2</v>
      </c>
      <c r="H578" s="3">
        <f>1-E578/MAX(E$2:E578)</f>
        <v>0</v>
      </c>
      <c r="I578" s="21">
        <f t="shared" si="41"/>
        <v>95.710000000000036</v>
      </c>
      <c r="J578" s="21">
        <f ca="1">IF(ROW()&gt;计算结果!B$18+1,ABS(E578-OFFSET(E578,-计算结果!B$18,0,1,1))/SUM(OFFSET(I578,0,0,-计算结果!B$18,1)),ABS(E578-OFFSET(E578,-ROW()+2,0,1,1))/SUM(OFFSET(I578,0,0,-ROW()+2,1)))</f>
        <v>0.93013086024521974</v>
      </c>
      <c r="K578" s="21">
        <f ca="1">(计算结果!B$19+计算结果!B$20*'000300'!J578)^计算结果!B$21</f>
        <v>2.2371177742206978</v>
      </c>
      <c r="L578" s="21">
        <f t="shared" ca="1" si="42"/>
        <v>4294.6454119952368</v>
      </c>
      <c r="M578" s="31" t="str">
        <f ca="1">IF(ROW()&gt;计算结果!B$22+1,IF(L578&gt;OFFSET(L578,-计算结果!B$22,0,1,1),"买",IF(L578&lt;OFFSET(L578,-计算结果!B$22,0,1,1),"卖",M577)),IF(L578&gt;OFFSET(L578,-ROW()+1,0,1,1),"买",IF(L578&lt;OFFSET(L578,-ROW()+1,0,1,1),"卖",M577)))</f>
        <v>买</v>
      </c>
      <c r="N578" s="4" t="str">
        <f t="shared" ca="1" si="43"/>
        <v/>
      </c>
      <c r="O578" s="3">
        <f ca="1">IF(M577="买",E578/E577-1,0)-IF(N578=1,计算结果!B$17,0)</f>
        <v>2.3501073029873032E-2</v>
      </c>
      <c r="P578" s="2">
        <f t="shared" ca="1" si="44"/>
        <v>3.8244790184375659</v>
      </c>
      <c r="Q578" s="3">
        <f ca="1">1-P578/MAX(P$2:P578)</f>
        <v>0</v>
      </c>
    </row>
    <row r="579" spans="1:17" x14ac:dyDescent="0.15">
      <c r="A579" s="1">
        <v>39232</v>
      </c>
      <c r="B579">
        <v>3906.04</v>
      </c>
      <c r="C579">
        <v>4104.2</v>
      </c>
      <c r="D579" s="21">
        <v>3849.7</v>
      </c>
      <c r="E579" s="21">
        <v>3886.46</v>
      </c>
      <c r="F579" s="42">
        <v>2103.1890124800002</v>
      </c>
      <c r="G579" s="3">
        <f t="shared" ref="G579:G642" si="45">E579/E578-1</f>
        <v>-6.7612858030511314E-2</v>
      </c>
      <c r="H579" s="3">
        <f>1-E579/MAX(E$2:E579)</f>
        <v>6.7612858030511314E-2</v>
      </c>
      <c r="I579" s="21">
        <f t="shared" si="41"/>
        <v>281.82999999999993</v>
      </c>
      <c r="J579" s="21">
        <f ca="1">IF(ROW()&gt;计算结果!B$18+1,ABS(E579-OFFSET(E579,-计算结果!B$18,0,1,1))/SUM(OFFSET(I579,0,0,-计算结果!B$18,1)),ABS(E579-OFFSET(E579,-ROW()+2,0,1,1))/SUM(OFFSET(I579,0,0,-ROW()+2,1)))</f>
        <v>0.2350126866707907</v>
      </c>
      <c r="K579" s="21">
        <f ca="1">(计算结果!B$19+计算结果!B$20*'000300'!J579)^计算结果!B$21</f>
        <v>1.6115114180037116</v>
      </c>
      <c r="L579" s="21">
        <f t="shared" ca="1" si="42"/>
        <v>3636.8499599023635</v>
      </c>
      <c r="M579" s="31" t="str">
        <f ca="1">IF(ROW()&gt;计算结果!B$22+1,IF(L579&gt;OFFSET(L579,-计算结果!B$22,0,1,1),"买",IF(L579&lt;OFFSET(L579,-计算结果!B$22,0,1,1),"卖",M578)),IF(L579&gt;OFFSET(L579,-ROW()+1,0,1,1),"买",IF(L579&lt;OFFSET(L579,-ROW()+1,0,1,1),"卖",M578)))</f>
        <v>买</v>
      </c>
      <c r="N579" s="4" t="str">
        <f t="shared" ca="1" si="43"/>
        <v/>
      </c>
      <c r="O579" s="3">
        <f ca="1">IF(M578="买",E579/E578-1,0)-IF(N579=1,计算结果!B$17,0)</f>
        <v>-6.7612858030511314E-2</v>
      </c>
      <c r="P579" s="2">
        <f t="shared" ca="1" si="44"/>
        <v>3.5658950615232774</v>
      </c>
      <c r="Q579" s="3">
        <f ca="1">1-P579/MAX(P$2:P579)</f>
        <v>6.7612858030511314E-2</v>
      </c>
    </row>
    <row r="580" spans="1:17" x14ac:dyDescent="0.15">
      <c r="A580" s="1">
        <v>39233</v>
      </c>
      <c r="B580">
        <v>3828.92</v>
      </c>
      <c r="C580">
        <v>3991.73</v>
      </c>
      <c r="D580" s="21">
        <v>3683.56</v>
      </c>
      <c r="E580" s="21">
        <v>3927.95</v>
      </c>
      <c r="F580" s="42">
        <v>1936.71970816</v>
      </c>
      <c r="G580" s="3">
        <f t="shared" si="45"/>
        <v>1.0675524770613842E-2</v>
      </c>
      <c r="H580" s="3">
        <f>1-E580/MAX(E$2:E580)</f>
        <v>5.7659136000614231E-2</v>
      </c>
      <c r="I580" s="21">
        <f t="shared" ref="I580:I643" si="46">ABS(E580-E579)</f>
        <v>41.489999999999782</v>
      </c>
      <c r="J580" s="21">
        <f ca="1">IF(ROW()&gt;计算结果!B$18+1,ABS(E580-OFFSET(E580,-计算结果!B$18,0,1,1))/SUM(OFFSET(I580,0,0,-计算结果!B$18,1)),ABS(E580-OFFSET(E580,-ROW()+2,0,1,1))/SUM(OFFSET(I580,0,0,-ROW()+2,1)))</f>
        <v>0.19772290990931371</v>
      </c>
      <c r="K580" s="21">
        <f ca="1">(计算结果!B$19+计算结果!B$20*'000300'!J580)^计算结果!B$21</f>
        <v>1.5779506189183823</v>
      </c>
      <c r="L580" s="21">
        <f t="shared" ref="L580:L643" ca="1" si="47">K580*E580+(1-K580)*L579</f>
        <v>4096.1914483415949</v>
      </c>
      <c r="M580" s="31" t="str">
        <f ca="1">IF(ROW()&gt;计算结果!B$22+1,IF(L580&gt;OFFSET(L580,-计算结果!B$22,0,1,1),"买",IF(L580&lt;OFFSET(L580,-计算结果!B$22,0,1,1),"卖",M579)),IF(L580&gt;OFFSET(L580,-ROW()+1,0,1,1),"买",IF(L580&lt;OFFSET(L580,-ROW()+1,0,1,1),"卖",M579)))</f>
        <v>买</v>
      </c>
      <c r="N580" s="4" t="str">
        <f t="shared" ref="N580:N643" ca="1" si="48">IF(M579&lt;&gt;M580,1,"")</f>
        <v/>
      </c>
      <c r="O580" s="3">
        <f ca="1">IF(M579="买",E580/E579-1,0)-IF(N580=1,计算结果!B$17,0)</f>
        <v>1.0675524770613842E-2</v>
      </c>
      <c r="P580" s="2">
        <f t="shared" ref="P580:P643" ca="1" si="49">IFERROR(P579*(1+O580),P579)</f>
        <v>3.6039628625819788</v>
      </c>
      <c r="Q580" s="3">
        <f ca="1">1-P580/MAX(P$2:P580)</f>
        <v>5.7659136000614231E-2</v>
      </c>
    </row>
    <row r="581" spans="1:17" x14ac:dyDescent="0.15">
      <c r="A581" s="1">
        <v>39234</v>
      </c>
      <c r="B581">
        <v>3953.1</v>
      </c>
      <c r="C581">
        <v>4014.15</v>
      </c>
      <c r="D581" s="21">
        <v>3780.03</v>
      </c>
      <c r="E581" s="21">
        <v>3803.96</v>
      </c>
      <c r="F581" s="42">
        <v>1939.80268544</v>
      </c>
      <c r="G581" s="3">
        <f t="shared" si="45"/>
        <v>-3.1566084089664992E-2</v>
      </c>
      <c r="H581" s="3">
        <f>1-E581/MAX(E$2:E581)</f>
        <v>8.7405146954746438E-2</v>
      </c>
      <c r="I581" s="21">
        <f t="shared" si="46"/>
        <v>123.98999999999978</v>
      </c>
      <c r="J581" s="21">
        <f ca="1">IF(ROW()&gt;计算结果!B$18+1,ABS(E581-OFFSET(E581,-计算结果!B$18,0,1,1))/SUM(OFFSET(I581,0,0,-计算结果!B$18,1)),ABS(E581-OFFSET(E581,-ROW()+2,0,1,1))/SUM(OFFSET(I581,0,0,-ROW()+2,1)))</f>
        <v>3.1149913947365375E-2</v>
      </c>
      <c r="K581" s="21">
        <f ca="1">(计算结果!B$19+计算结果!B$20*'000300'!J581)^计算结果!B$21</f>
        <v>1.4280349225526288</v>
      </c>
      <c r="L581" s="21">
        <f t="shared" ca="1" si="47"/>
        <v>3678.8747346416626</v>
      </c>
      <c r="M581" s="31" t="str">
        <f ca="1">IF(ROW()&gt;计算结果!B$22+1,IF(L581&gt;OFFSET(L581,-计算结果!B$22,0,1,1),"买",IF(L581&lt;OFFSET(L581,-计算结果!B$22,0,1,1),"卖",M580)),IF(L581&gt;OFFSET(L581,-ROW()+1,0,1,1),"买",IF(L581&lt;OFFSET(L581,-ROW()+1,0,1,1),"卖",M580)))</f>
        <v>买</v>
      </c>
      <c r="N581" s="4" t="str">
        <f t="shared" ca="1" si="48"/>
        <v/>
      </c>
      <c r="O581" s="3">
        <f ca="1">IF(M580="买",E581/E580-1,0)-IF(N581=1,计算结果!B$17,0)</f>
        <v>-3.1566084089664992E-2</v>
      </c>
      <c r="P581" s="2">
        <f t="shared" ca="1" si="49"/>
        <v>3.4901998678056865</v>
      </c>
      <c r="Q581" s="3">
        <f ca="1">1-P581/MAX(P$2:P581)</f>
        <v>8.7405146954746327E-2</v>
      </c>
    </row>
    <row r="582" spans="1:17" x14ac:dyDescent="0.15">
      <c r="A582" s="1">
        <v>39237</v>
      </c>
      <c r="B582">
        <v>3804.96</v>
      </c>
      <c r="C582">
        <v>3822.41</v>
      </c>
      <c r="D582" s="21">
        <v>3503.94</v>
      </c>
      <c r="E582" s="21">
        <v>3511.43</v>
      </c>
      <c r="F582" s="42">
        <v>1312.96198656</v>
      </c>
      <c r="G582" s="3">
        <f t="shared" si="45"/>
        <v>-7.6901439552466422E-2</v>
      </c>
      <c r="H582" s="3">
        <f>1-E582/MAX(E$2:E582)</f>
        <v>0.15758500488209792</v>
      </c>
      <c r="I582" s="21">
        <f t="shared" si="46"/>
        <v>292.5300000000002</v>
      </c>
      <c r="J582" s="21">
        <f ca="1">IF(ROW()&gt;计算结果!B$18+1,ABS(E582-OFFSET(E582,-计算结果!B$18,0,1,1))/SUM(OFFSET(I582,0,0,-计算结果!B$18,1)),ABS(E582-OFFSET(E582,-ROW()+2,0,1,1))/SUM(OFFSET(I582,0,0,-ROW()+2,1)))</f>
        <v>0.28698131989346193</v>
      </c>
      <c r="K582" s="21">
        <f ca="1">(计算结果!B$19+计算结果!B$20*'000300'!J582)^计算结果!B$21</f>
        <v>1.6582831879041158</v>
      </c>
      <c r="L582" s="21">
        <f t="shared" ca="1" si="47"/>
        <v>3401.2039462823277</v>
      </c>
      <c r="M582" s="31" t="str">
        <f ca="1">IF(ROW()&gt;计算结果!B$22+1,IF(L582&gt;OFFSET(L582,-计算结果!B$22,0,1,1),"买",IF(L582&lt;OFFSET(L582,-计算结果!B$22,0,1,1),"卖",M581)),IF(L582&gt;OFFSET(L582,-ROW()+1,0,1,1),"买",IF(L582&lt;OFFSET(L582,-ROW()+1,0,1,1),"卖",M581)))</f>
        <v>卖</v>
      </c>
      <c r="N582" s="4">
        <f t="shared" ca="1" si="48"/>
        <v>1</v>
      </c>
      <c r="O582" s="3">
        <f ca="1">IF(M581="买",E582/E581-1,0)-IF(N582=1,计算结果!B$17,0)</f>
        <v>-7.6901439552466422E-2</v>
      </c>
      <c r="P582" s="2">
        <f t="shared" ca="1" si="49"/>
        <v>3.2217984736456011</v>
      </c>
      <c r="Q582" s="3">
        <f ca="1">1-P582/MAX(P$2:P582)</f>
        <v>0.15758500488209792</v>
      </c>
    </row>
    <row r="583" spans="1:17" x14ac:dyDescent="0.15">
      <c r="A583" s="1">
        <v>39238</v>
      </c>
      <c r="B583">
        <v>3407</v>
      </c>
      <c r="C583">
        <v>3635.15</v>
      </c>
      <c r="D583" s="21">
        <v>3246.73</v>
      </c>
      <c r="E583" s="21">
        <v>3634.63</v>
      </c>
      <c r="F583" s="42">
        <v>1507.64929024</v>
      </c>
      <c r="G583" s="3">
        <f t="shared" si="45"/>
        <v>3.5085421039291687E-2</v>
      </c>
      <c r="H583" s="3">
        <f>1-E583/MAX(E$2:E583)</f>
        <v>0.12802852008857346</v>
      </c>
      <c r="I583" s="21">
        <f t="shared" si="46"/>
        <v>123.20000000000027</v>
      </c>
      <c r="J583" s="21">
        <f ca="1">IF(ROW()&gt;计算结果!B$18+1,ABS(E583-OFFSET(E583,-计算结果!B$18,0,1,1))/SUM(OFFSET(I583,0,0,-计算结果!B$18,1)),ABS(E583-OFFSET(E583,-ROW()+2,0,1,1))/SUM(OFFSET(I583,0,0,-ROW()+2,1)))</f>
        <v>0.19667456055501795</v>
      </c>
      <c r="K583" s="21">
        <f ca="1">(计算结果!B$19+计算结果!B$20*'000300'!J583)^计算结果!B$21</f>
        <v>1.577007104499516</v>
      </c>
      <c r="L583" s="21">
        <f t="shared" ca="1" si="47"/>
        <v>3769.3184913703831</v>
      </c>
      <c r="M583" s="31" t="str">
        <f ca="1">IF(ROW()&gt;计算结果!B$22+1,IF(L583&gt;OFFSET(L583,-计算结果!B$22,0,1,1),"买",IF(L583&lt;OFFSET(L583,-计算结果!B$22,0,1,1),"卖",M582)),IF(L583&gt;OFFSET(L583,-ROW()+1,0,1,1),"买",IF(L583&lt;OFFSET(L583,-ROW()+1,0,1,1),"卖",M582)))</f>
        <v>买</v>
      </c>
      <c r="N583" s="4">
        <f t="shared" ca="1" si="48"/>
        <v>1</v>
      </c>
      <c r="O583" s="3">
        <f ca="1">IF(M582="买",E583/E582-1,0)-IF(N583=1,计算结果!B$17,0)</f>
        <v>0</v>
      </c>
      <c r="P583" s="2">
        <f t="shared" ca="1" si="49"/>
        <v>3.2217984736456011</v>
      </c>
      <c r="Q583" s="3">
        <f ca="1">1-P583/MAX(P$2:P583)</f>
        <v>0.15758500488209792</v>
      </c>
    </row>
    <row r="584" spans="1:17" x14ac:dyDescent="0.15">
      <c r="A584" s="1">
        <v>39239</v>
      </c>
      <c r="B584">
        <v>3652.89</v>
      </c>
      <c r="C584">
        <v>3712.53</v>
      </c>
      <c r="D584" s="21">
        <v>3550.74</v>
      </c>
      <c r="E584" s="21">
        <v>3677.58</v>
      </c>
      <c r="F584" s="42">
        <v>1359.3846579200001</v>
      </c>
      <c r="G584" s="3">
        <f t="shared" si="45"/>
        <v>1.181688369930356E-2</v>
      </c>
      <c r="H584" s="3">
        <f>1-E584/MAX(E$2:E584)</f>
        <v>0.11772453452135045</v>
      </c>
      <c r="I584" s="21">
        <f t="shared" si="46"/>
        <v>42.949999999999818</v>
      </c>
      <c r="J584" s="21">
        <f ca="1">IF(ROW()&gt;计算结果!B$18+1,ABS(E584-OFFSET(E584,-计算结果!B$18,0,1,1))/SUM(OFFSET(I584,0,0,-计算结果!B$18,1)),ABS(E584-OFFSET(E584,-ROW()+2,0,1,1))/SUM(OFFSET(I584,0,0,-ROW()+2,1)))</f>
        <v>0.22268324060899866</v>
      </c>
      <c r="K584" s="21">
        <f ca="1">(计算结果!B$19+计算结果!B$20*'000300'!J584)^计算结果!B$21</f>
        <v>1.6004149165480988</v>
      </c>
      <c r="L584" s="21">
        <f t="shared" ca="1" si="47"/>
        <v>3622.4988413596034</v>
      </c>
      <c r="M584" s="31" t="str">
        <f ca="1">IF(ROW()&gt;计算结果!B$22+1,IF(L584&gt;OFFSET(L584,-计算结果!B$22,0,1,1),"买",IF(L584&lt;OFFSET(L584,-计算结果!B$22,0,1,1),"卖",M583)),IF(L584&gt;OFFSET(L584,-ROW()+1,0,1,1),"买",IF(L584&lt;OFFSET(L584,-ROW()+1,0,1,1),"卖",M583)))</f>
        <v>卖</v>
      </c>
      <c r="N584" s="4">
        <f t="shared" ca="1" si="48"/>
        <v>1</v>
      </c>
      <c r="O584" s="3">
        <f ca="1">IF(M583="买",E584/E583-1,0)-IF(N584=1,计算结果!B$17,0)</f>
        <v>1.181688369930356E-2</v>
      </c>
      <c r="P584" s="2">
        <f t="shared" ca="1" si="49"/>
        <v>3.2598700915112651</v>
      </c>
      <c r="Q584" s="3">
        <f ca="1">1-P584/MAX(P$2:P584)</f>
        <v>0.14763028485824026</v>
      </c>
    </row>
    <row r="585" spans="1:17" x14ac:dyDescent="0.15">
      <c r="A585" s="1">
        <v>39240</v>
      </c>
      <c r="B585">
        <v>3694.55</v>
      </c>
      <c r="C585">
        <v>3802.3</v>
      </c>
      <c r="D585" s="21">
        <v>3684.46</v>
      </c>
      <c r="E585" s="21">
        <v>3802.3</v>
      </c>
      <c r="F585" s="42">
        <v>1372.28582912</v>
      </c>
      <c r="G585" s="3">
        <f t="shared" si="45"/>
        <v>3.3913606230184135E-2</v>
      </c>
      <c r="H585" s="3">
        <f>1-E585/MAX(E$2:E585)</f>
        <v>8.780339179855523E-2</v>
      </c>
      <c r="I585" s="21">
        <f t="shared" si="46"/>
        <v>124.72000000000025</v>
      </c>
      <c r="J585" s="21">
        <f ca="1">IF(ROW()&gt;计算结果!B$18+1,ABS(E585-OFFSET(E585,-计算结果!B$18,0,1,1))/SUM(OFFSET(I585,0,0,-计算结果!B$18,1)),ABS(E585-OFFSET(E585,-ROW()+2,0,1,1))/SUM(OFFSET(I585,0,0,-ROW()+2,1)))</f>
        <v>9.1811608364275807E-2</v>
      </c>
      <c r="K585" s="21">
        <f ca="1">(计算结果!B$19+计算结果!B$20*'000300'!J585)^计算结果!B$21</f>
        <v>1.4826304475278482</v>
      </c>
      <c r="L585" s="21">
        <f t="shared" ca="1" si="47"/>
        <v>3889.0775136606403</v>
      </c>
      <c r="M585" s="31" t="str">
        <f ca="1">IF(ROW()&gt;计算结果!B$22+1,IF(L585&gt;OFFSET(L585,-计算结果!B$22,0,1,1),"买",IF(L585&lt;OFFSET(L585,-计算结果!B$22,0,1,1),"卖",M584)),IF(L585&gt;OFFSET(L585,-ROW()+1,0,1,1),"买",IF(L585&lt;OFFSET(L585,-ROW()+1,0,1,1),"卖",M584)))</f>
        <v>买</v>
      </c>
      <c r="N585" s="4">
        <f t="shared" ca="1" si="48"/>
        <v>1</v>
      </c>
      <c r="O585" s="3">
        <f ca="1">IF(M584="买",E585/E584-1,0)-IF(N585=1,计算结果!B$17,0)</f>
        <v>0</v>
      </c>
      <c r="P585" s="2">
        <f t="shared" ca="1" si="49"/>
        <v>3.2598700915112651</v>
      </c>
      <c r="Q585" s="3">
        <f ca="1">1-P585/MAX(P$2:P585)</f>
        <v>0.14763028485824026</v>
      </c>
    </row>
    <row r="586" spans="1:17" x14ac:dyDescent="0.15">
      <c r="A586" s="1">
        <v>39241</v>
      </c>
      <c r="B586">
        <v>3814.19</v>
      </c>
      <c r="C586">
        <v>3861.21</v>
      </c>
      <c r="D586" s="21">
        <v>3769.15</v>
      </c>
      <c r="E586" s="21">
        <v>3837.87</v>
      </c>
      <c r="F586" s="42">
        <v>1366.5065369599999</v>
      </c>
      <c r="G586" s="3">
        <f t="shared" si="45"/>
        <v>9.3548641611655992E-3</v>
      </c>
      <c r="H586" s="3">
        <f>1-E586/MAX(E$2:E586)</f>
        <v>7.9269916440554811E-2</v>
      </c>
      <c r="I586" s="21">
        <f t="shared" si="46"/>
        <v>35.569999999999709</v>
      </c>
      <c r="J586" s="21">
        <f ca="1">IF(ROW()&gt;计算结果!B$18+1,ABS(E586-OFFSET(E586,-计算结果!B$18,0,1,1))/SUM(OFFSET(I586,0,0,-计算结果!B$18,1)),ABS(E586-OFFSET(E586,-ROW()+2,0,1,1))/SUM(OFFSET(I586,0,0,-ROW()+2,1)))</f>
        <v>0.11796817468702986</v>
      </c>
      <c r="K586" s="21">
        <f ca="1">(计算结果!B$19+计算结果!B$20*'000300'!J586)^计算结果!B$21</f>
        <v>1.5061713572183268</v>
      </c>
      <c r="L586" s="21">
        <f t="shared" ca="1" si="47"/>
        <v>3811.9502233106177</v>
      </c>
      <c r="M586" s="31" t="str">
        <f ca="1">IF(ROW()&gt;计算结果!B$22+1,IF(L586&gt;OFFSET(L586,-计算结果!B$22,0,1,1),"买",IF(L586&lt;OFFSET(L586,-计算结果!B$22,0,1,1),"卖",M585)),IF(L586&gt;OFFSET(L586,-ROW()+1,0,1,1),"买",IF(L586&lt;OFFSET(L586,-ROW()+1,0,1,1),"卖",M585)))</f>
        <v>买</v>
      </c>
      <c r="N586" s="4" t="str">
        <f t="shared" ca="1" si="48"/>
        <v/>
      </c>
      <c r="O586" s="3">
        <f ca="1">IF(M585="买",E586/E585-1,0)-IF(N586=1,计算结果!B$17,0)</f>
        <v>9.3548641611655992E-3</v>
      </c>
      <c r="P586" s="2">
        <f t="shared" ca="1" si="49"/>
        <v>3.2903657334003995</v>
      </c>
      <c r="Q586" s="3">
        <f ca="1">1-P586/MAX(P$2:P586)</f>
        <v>0.13965648195799762</v>
      </c>
    </row>
    <row r="587" spans="1:17" x14ac:dyDescent="0.15">
      <c r="A587" s="1">
        <v>39244</v>
      </c>
      <c r="B587">
        <v>3876.07</v>
      </c>
      <c r="C587">
        <v>3937.79</v>
      </c>
      <c r="D587" s="21">
        <v>3870.23</v>
      </c>
      <c r="E587" s="21">
        <v>3931.86</v>
      </c>
      <c r="F587" s="42">
        <v>1405.1909631999999</v>
      </c>
      <c r="G587" s="3">
        <f t="shared" si="45"/>
        <v>2.4490146878346719E-2</v>
      </c>
      <c r="H587" s="3">
        <f>1-E587/MAX(E$2:E587)</f>
        <v>5.6721101458871548E-2</v>
      </c>
      <c r="I587" s="21">
        <f t="shared" si="46"/>
        <v>93.990000000000236</v>
      </c>
      <c r="J587" s="21">
        <f ca="1">IF(ROW()&gt;计算结果!B$18+1,ABS(E587-OFFSET(E587,-计算结果!B$18,0,1,1))/SUM(OFFSET(I587,0,0,-计算结果!B$18,1)),ABS(E587-OFFSET(E587,-ROW()+2,0,1,1))/SUM(OFFSET(I587,0,0,-ROW()+2,1)))</f>
        <v>0.11204000063695266</v>
      </c>
      <c r="K587" s="21">
        <f ca="1">(计算结果!B$19+计算结果!B$20*'000300'!J587)^计算结果!B$21</f>
        <v>1.5008360005732573</v>
      </c>
      <c r="L587" s="21">
        <f t="shared" ca="1" si="47"/>
        <v>3991.9151329867427</v>
      </c>
      <c r="M587" s="31" t="str">
        <f ca="1">IF(ROW()&gt;计算结果!B$22+1,IF(L587&gt;OFFSET(L587,-计算结果!B$22,0,1,1),"买",IF(L587&lt;OFFSET(L587,-计算结果!B$22,0,1,1),"卖",M586)),IF(L587&gt;OFFSET(L587,-ROW()+1,0,1,1),"买",IF(L587&lt;OFFSET(L587,-ROW()+1,0,1,1),"卖",M586)))</f>
        <v>买</v>
      </c>
      <c r="N587" s="4" t="str">
        <f t="shared" ca="1" si="48"/>
        <v/>
      </c>
      <c r="O587" s="3">
        <f ca="1">IF(M586="买",E587/E586-1,0)-IF(N587=1,计算结果!B$17,0)</f>
        <v>2.4490146878346719E-2</v>
      </c>
      <c r="P587" s="2">
        <f t="shared" ca="1" si="49"/>
        <v>3.3709472734948545</v>
      </c>
      <c r="Q587" s="3">
        <f ca="1">1-P587/MAX(P$2:P587)</f>
        <v>0.11858654283531544</v>
      </c>
    </row>
    <row r="588" spans="1:17" x14ac:dyDescent="0.15">
      <c r="A588" s="1">
        <v>39245</v>
      </c>
      <c r="B588">
        <v>3953.96</v>
      </c>
      <c r="C588">
        <v>4036.35</v>
      </c>
      <c r="D588" s="21">
        <v>3834.02</v>
      </c>
      <c r="E588" s="21">
        <v>4036.11</v>
      </c>
      <c r="F588" s="42">
        <v>1581.0238873599999</v>
      </c>
      <c r="G588" s="3">
        <f t="shared" si="45"/>
        <v>2.6514168866643262E-2</v>
      </c>
      <c r="H588" s="3">
        <f>1-E588/MAX(E$2:E588)</f>
        <v>3.1710845454610892E-2</v>
      </c>
      <c r="I588" s="21">
        <f t="shared" si="46"/>
        <v>104.25</v>
      </c>
      <c r="J588" s="21">
        <f ca="1">IF(ROW()&gt;计算结果!B$18+1,ABS(E588-OFFSET(E588,-计算结果!B$18,0,1,1))/SUM(OFFSET(I588,0,0,-计算结果!B$18,1)),ABS(E588-OFFSET(E588,-ROW()+2,0,1,1))/SUM(OFFSET(I588,0,0,-ROW()+2,1)))</f>
        <v>0.10452978205168748</v>
      </c>
      <c r="K588" s="21">
        <f ca="1">(计算结果!B$19+计算结果!B$20*'000300'!J588)^计算结果!B$21</f>
        <v>1.4940768038465186</v>
      </c>
      <c r="L588" s="21">
        <f t="shared" ca="1" si="47"/>
        <v>4057.9456586403321</v>
      </c>
      <c r="M588" s="31" t="str">
        <f ca="1">IF(ROW()&gt;计算结果!B$22+1,IF(L588&gt;OFFSET(L588,-计算结果!B$22,0,1,1),"买",IF(L588&lt;OFFSET(L588,-计算结果!B$22,0,1,1),"卖",M587)),IF(L588&gt;OFFSET(L588,-ROW()+1,0,1,1),"买",IF(L588&lt;OFFSET(L588,-ROW()+1,0,1,1),"卖",M587)))</f>
        <v>买</v>
      </c>
      <c r="N588" s="4" t="str">
        <f t="shared" ca="1" si="48"/>
        <v/>
      </c>
      <c r="O588" s="3">
        <f ca="1">IF(M587="买",E588/E587-1,0)-IF(N588=1,计算结果!B$17,0)</f>
        <v>2.6514168866643262E-2</v>
      </c>
      <c r="P588" s="2">
        <f t="shared" ca="1" si="49"/>
        <v>3.4603251387448477</v>
      </c>
      <c r="Q588" s="3">
        <f ca="1">1-P588/MAX(P$2:P588)</f>
        <v>9.5216597590719099E-2</v>
      </c>
    </row>
    <row r="589" spans="1:17" x14ac:dyDescent="0.15">
      <c r="A589" s="1">
        <v>39246</v>
      </c>
      <c r="B589">
        <v>4071.74</v>
      </c>
      <c r="C589">
        <v>4146.5200000000004</v>
      </c>
      <c r="D589" s="21">
        <v>4064.15</v>
      </c>
      <c r="E589" s="21">
        <v>4118.2700000000004</v>
      </c>
      <c r="F589" s="42">
        <v>1659.0885683199999</v>
      </c>
      <c r="G589" s="3">
        <f t="shared" si="45"/>
        <v>2.0356234096692294E-2</v>
      </c>
      <c r="H589" s="3">
        <f>1-E589/MAX(E$2:E589)</f>
        <v>1.2000124751396779E-2</v>
      </c>
      <c r="I589" s="21">
        <f t="shared" si="46"/>
        <v>82.160000000000309</v>
      </c>
      <c r="J589" s="21">
        <f ca="1">IF(ROW()&gt;计算结果!B$18+1,ABS(E589-OFFSET(E589,-计算结果!B$18,0,1,1))/SUM(OFFSET(I589,0,0,-计算结果!B$18,1)),ABS(E589-OFFSET(E589,-ROW()+2,0,1,1))/SUM(OFFSET(I589,0,0,-ROW()+2,1)))</f>
        <v>0.2176926327651785</v>
      </c>
      <c r="K589" s="21">
        <f ca="1">(计算结果!B$19+计算结果!B$20*'000300'!J589)^计算结果!B$21</f>
        <v>1.5959233694886605</v>
      </c>
      <c r="L589" s="21">
        <f t="shared" ca="1" si="47"/>
        <v>4154.2186847652383</v>
      </c>
      <c r="M589" s="31" t="str">
        <f ca="1">IF(ROW()&gt;计算结果!B$22+1,IF(L589&gt;OFFSET(L589,-计算结果!B$22,0,1,1),"买",IF(L589&lt;OFFSET(L589,-计算结果!B$22,0,1,1),"卖",M588)),IF(L589&gt;OFFSET(L589,-ROW()+1,0,1,1),"买",IF(L589&lt;OFFSET(L589,-ROW()+1,0,1,1),"卖",M588)))</f>
        <v>买</v>
      </c>
      <c r="N589" s="4" t="str">
        <f t="shared" ca="1" si="48"/>
        <v/>
      </c>
      <c r="O589" s="3">
        <f ca="1">IF(M588="买",E589/E588-1,0)-IF(N589=1,计算结果!B$17,0)</f>
        <v>2.0356234096692294E-2</v>
      </c>
      <c r="P589" s="2">
        <f t="shared" ca="1" si="49"/>
        <v>3.5307643273198073</v>
      </c>
      <c r="Q589" s="3">
        <f ca="1">1-P589/MAX(P$2:P589)</f>
        <v>7.6798614844474034E-2</v>
      </c>
    </row>
    <row r="590" spans="1:17" x14ac:dyDescent="0.15">
      <c r="A590" s="1">
        <v>39247</v>
      </c>
      <c r="B590">
        <v>4103.5200000000004</v>
      </c>
      <c r="C590">
        <v>4132</v>
      </c>
      <c r="D590" s="21">
        <v>4022.78</v>
      </c>
      <c r="E590" s="21">
        <v>4075.82</v>
      </c>
      <c r="F590" s="42">
        <v>1337.9226828799999</v>
      </c>
      <c r="G590" s="3">
        <f t="shared" si="45"/>
        <v>-1.0307726302549391E-2</v>
      </c>
      <c r="H590" s="3">
        <f>1-E590/MAX(E$2:E590)</f>
        <v>2.2184157052412279E-2</v>
      </c>
      <c r="I590" s="21">
        <f t="shared" si="46"/>
        <v>42.450000000000273</v>
      </c>
      <c r="J590" s="21">
        <f ca="1">IF(ROW()&gt;计算结果!B$18+1,ABS(E590-OFFSET(E590,-计算结果!B$18,0,1,1))/SUM(OFFSET(I590,0,0,-计算结果!B$18,1)),ABS(E590-OFFSET(E590,-ROW()+2,0,1,1))/SUM(OFFSET(I590,0,0,-ROW()+2,1)))</f>
        <v>0.13873955020125558</v>
      </c>
      <c r="K590" s="21">
        <f ca="1">(计算结果!B$19+计算结果!B$20*'000300'!J590)^计算结果!B$21</f>
        <v>1.5248655951811299</v>
      </c>
      <c r="L590" s="21">
        <f t="shared" ca="1" si="47"/>
        <v>4034.6712276592752</v>
      </c>
      <c r="M590" s="31" t="str">
        <f ca="1">IF(ROW()&gt;计算结果!B$22+1,IF(L590&gt;OFFSET(L590,-计算结果!B$22,0,1,1),"买",IF(L590&lt;OFFSET(L590,-计算结果!B$22,0,1,1),"卖",M589)),IF(L590&gt;OFFSET(L590,-ROW()+1,0,1,1),"买",IF(L590&lt;OFFSET(L590,-ROW()+1,0,1,1),"卖",M589)))</f>
        <v>买</v>
      </c>
      <c r="N590" s="4" t="str">
        <f t="shared" ca="1" si="48"/>
        <v/>
      </c>
      <c r="O590" s="3">
        <f ca="1">IF(M589="买",E590/E589-1,0)-IF(N590=1,计算结果!B$17,0)</f>
        <v>-1.0307726302549391E-2</v>
      </c>
      <c r="P590" s="2">
        <f t="shared" ca="1" si="49"/>
        <v>3.4943701749949896</v>
      </c>
      <c r="Q590" s="3">
        <f ca="1">1-P590/MAX(P$2:P590)</f>
        <v>8.6314722044791736E-2</v>
      </c>
    </row>
    <row r="591" spans="1:17" x14ac:dyDescent="0.15">
      <c r="A591" s="1">
        <v>39248</v>
      </c>
      <c r="B591">
        <v>4043.11</v>
      </c>
      <c r="C591">
        <v>4115.7299999999996</v>
      </c>
      <c r="D591" s="21">
        <v>4025.1</v>
      </c>
      <c r="E591" s="21">
        <v>4099.38</v>
      </c>
      <c r="F591" s="42">
        <v>1092.34266112</v>
      </c>
      <c r="G591" s="3">
        <f t="shared" si="45"/>
        <v>5.7804319130874138E-3</v>
      </c>
      <c r="H591" s="3">
        <f>1-E591/MAX(E$2:E591)</f>
        <v>1.6531959148715636E-2</v>
      </c>
      <c r="I591" s="21">
        <f t="shared" si="46"/>
        <v>23.559999999999945</v>
      </c>
      <c r="J591" s="21">
        <f ca="1">IF(ROW()&gt;计算结果!B$18+1,ABS(E591-OFFSET(E591,-计算结果!B$18,0,1,1))/SUM(OFFSET(I591,0,0,-计算结果!B$18,1)),ABS(E591-OFFSET(E591,-ROW()+2,0,1,1))/SUM(OFFSET(I591,0,0,-ROW()+2,1)))</f>
        <v>0.3060142120201369</v>
      </c>
      <c r="K591" s="21">
        <f ca="1">(计算结果!B$19+计算结果!B$20*'000300'!J591)^计算结果!B$21</f>
        <v>1.6754127908181231</v>
      </c>
      <c r="L591" s="21">
        <f t="shared" ca="1" si="47"/>
        <v>4143.0851325170643</v>
      </c>
      <c r="M591" s="31" t="str">
        <f ca="1">IF(ROW()&gt;计算结果!B$22+1,IF(L591&gt;OFFSET(L591,-计算结果!B$22,0,1,1),"买",IF(L591&lt;OFFSET(L591,-计算结果!B$22,0,1,1),"卖",M590)),IF(L591&gt;OFFSET(L591,-ROW()+1,0,1,1),"买",IF(L591&lt;OFFSET(L591,-ROW()+1,0,1,1),"卖",M590)))</f>
        <v>买</v>
      </c>
      <c r="N591" s="4" t="str">
        <f t="shared" ca="1" si="48"/>
        <v/>
      </c>
      <c r="O591" s="3">
        <f ca="1">IF(M590="买",E591/E590-1,0)-IF(N591=1,计算结果!B$17,0)</f>
        <v>5.7804319130874138E-3</v>
      </c>
      <c r="P591" s="2">
        <f t="shared" ca="1" si="49"/>
        <v>3.5145691438706717</v>
      </c>
      <c r="Q591" s="3">
        <f ca="1">1-P591/MAX(P$2:P591)</f>
        <v>8.1033226505581202E-2</v>
      </c>
    </row>
    <row r="592" spans="1:17" x14ac:dyDescent="0.15">
      <c r="A592" s="1">
        <v>39251</v>
      </c>
      <c r="B592">
        <v>4178.76</v>
      </c>
      <c r="C592">
        <v>4246.3999999999996</v>
      </c>
      <c r="D592" s="21">
        <v>4177.1899999999996</v>
      </c>
      <c r="E592" s="21">
        <v>4227.57</v>
      </c>
      <c r="F592" s="42">
        <v>1418.4833024</v>
      </c>
      <c r="G592" s="3">
        <f t="shared" si="45"/>
        <v>3.12705823807502E-2</v>
      </c>
      <c r="H592" s="3">
        <f>1-E592/MAX(E$2:E592)</f>
        <v>0</v>
      </c>
      <c r="I592" s="21">
        <f t="shared" si="46"/>
        <v>128.1899999999996</v>
      </c>
      <c r="J592" s="21">
        <f ca="1">IF(ROW()&gt;计算结果!B$18+1,ABS(E592-OFFSET(E592,-计算结果!B$18,0,1,1))/SUM(OFFSET(I592,0,0,-计算结果!B$18,1)),ABS(E592-OFFSET(E592,-ROW()+2,0,1,1))/SUM(OFFSET(I592,0,0,-ROW()+2,1)))</f>
        <v>0.89401278338160328</v>
      </c>
      <c r="K592" s="21">
        <f ca="1">(计算结果!B$19+计算结果!B$20*'000300'!J592)^计算结果!B$21</f>
        <v>2.2046115050434429</v>
      </c>
      <c r="L592" s="21">
        <f t="shared" ca="1" si="47"/>
        <v>4329.3414433720145</v>
      </c>
      <c r="M592" s="31" t="str">
        <f ca="1">IF(ROW()&gt;计算结果!B$22+1,IF(L592&gt;OFFSET(L592,-计算结果!B$22,0,1,1),"买",IF(L592&lt;OFFSET(L592,-计算结果!B$22,0,1,1),"卖",M591)),IF(L592&gt;OFFSET(L592,-ROW()+1,0,1,1),"买",IF(L592&lt;OFFSET(L592,-ROW()+1,0,1,1),"卖",M591)))</f>
        <v>买</v>
      </c>
      <c r="N592" s="4" t="str">
        <f t="shared" ca="1" si="48"/>
        <v/>
      </c>
      <c r="O592" s="3">
        <f ca="1">IF(M591="买",E592/E591-1,0)-IF(N592=1,计算结果!B$17,0)</f>
        <v>3.12705823807502E-2</v>
      </c>
      <c r="P592" s="2">
        <f t="shared" ca="1" si="49"/>
        <v>3.6244717678169223</v>
      </c>
      <c r="Q592" s="3">
        <f ca="1">1-P592/MAX(P$2:P592)</f>
        <v>5.2296600309851726E-2</v>
      </c>
    </row>
    <row r="593" spans="1:17" x14ac:dyDescent="0.15">
      <c r="A593" s="1">
        <v>39252</v>
      </c>
      <c r="B593">
        <v>4227.59</v>
      </c>
      <c r="C593">
        <v>4254.71</v>
      </c>
      <c r="D593" s="21">
        <v>4186.18</v>
      </c>
      <c r="E593" s="21">
        <v>4253</v>
      </c>
      <c r="F593" s="42">
        <v>1305.2327526399999</v>
      </c>
      <c r="G593" s="3">
        <f t="shared" si="45"/>
        <v>6.0152759150056134E-3</v>
      </c>
      <c r="H593" s="3">
        <f>1-E593/MAX(E$2:E593)</f>
        <v>0</v>
      </c>
      <c r="I593" s="21">
        <f t="shared" si="46"/>
        <v>25.430000000000291</v>
      </c>
      <c r="J593" s="21">
        <f ca="1">IF(ROW()&gt;计算结果!B$18+1,ABS(E593-OFFSET(E593,-计算结果!B$18,0,1,1))/SUM(OFFSET(I593,0,0,-计算结果!B$18,1)),ABS(E593-OFFSET(E593,-ROW()+2,0,1,1))/SUM(OFFSET(I593,0,0,-ROW()+2,1)))</f>
        <v>0.87927822884525075</v>
      </c>
      <c r="K593" s="21">
        <f ca="1">(计算结果!B$19+计算结果!B$20*'000300'!J593)^计算结果!B$21</f>
        <v>2.1913504059607254</v>
      </c>
      <c r="L593" s="21">
        <f t="shared" ca="1" si="47"/>
        <v>4162.0505904471229</v>
      </c>
      <c r="M593" s="31" t="str">
        <f ca="1">IF(ROW()&gt;计算结果!B$22+1,IF(L593&gt;OFFSET(L593,-计算结果!B$22,0,1,1),"买",IF(L593&lt;OFFSET(L593,-计算结果!B$22,0,1,1),"卖",M592)),IF(L593&gt;OFFSET(L593,-ROW()+1,0,1,1),"买",IF(L593&lt;OFFSET(L593,-ROW()+1,0,1,1),"卖",M592)))</f>
        <v>买</v>
      </c>
      <c r="N593" s="4" t="str">
        <f t="shared" ca="1" si="48"/>
        <v/>
      </c>
      <c r="O593" s="3">
        <f ca="1">IF(M592="买",E593/E592-1,0)-IF(N593=1,计算结果!B$17,0)</f>
        <v>6.0152759150056134E-3</v>
      </c>
      <c r="P593" s="2">
        <f t="shared" ca="1" si="49"/>
        <v>3.6462739655464893</v>
      </c>
      <c r="Q593" s="3">
        <f ca="1">1-P593/MAX(P$2:P593)</f>
        <v>4.6595902875126716E-2</v>
      </c>
    </row>
    <row r="594" spans="1:17" x14ac:dyDescent="0.15">
      <c r="A594" s="1">
        <v>39253</v>
      </c>
      <c r="B594">
        <v>4268.6499999999996</v>
      </c>
      <c r="C594">
        <v>4292.2</v>
      </c>
      <c r="D594" s="21">
        <v>4138.33</v>
      </c>
      <c r="E594" s="21">
        <v>4157.6000000000004</v>
      </c>
      <c r="F594" s="42">
        <v>1410.6075135999999</v>
      </c>
      <c r="G594" s="3">
        <f t="shared" si="45"/>
        <v>-2.2431225017634504E-2</v>
      </c>
      <c r="H594" s="3">
        <f>1-E594/MAX(E$2:E594)</f>
        <v>2.2431225017634504E-2</v>
      </c>
      <c r="I594" s="21">
        <f t="shared" si="46"/>
        <v>95.399999999999636</v>
      </c>
      <c r="J594" s="21">
        <f ca="1">IF(ROW()&gt;计算结果!B$18+1,ABS(E594-OFFSET(E594,-计算结果!B$18,0,1,1))/SUM(OFFSET(I594,0,0,-计算结果!B$18,1)),ABS(E594-OFFSET(E594,-ROW()+2,0,1,1))/SUM(OFFSET(I594,0,0,-ROW()+2,1)))</f>
        <v>0.63518234266659646</v>
      </c>
      <c r="K594" s="21">
        <f ca="1">(计算结果!B$19+计算结果!B$20*'000300'!J594)^计算结果!B$21</f>
        <v>1.9716641083999367</v>
      </c>
      <c r="L594" s="21">
        <f t="shared" ca="1" si="47"/>
        <v>4153.2755210013438</v>
      </c>
      <c r="M594" s="31" t="str">
        <f ca="1">IF(ROW()&gt;计算结果!B$22+1,IF(L594&gt;OFFSET(L594,-计算结果!B$22,0,1,1),"买",IF(L594&lt;OFFSET(L594,-计算结果!B$22,0,1,1),"卖",M593)),IF(L594&gt;OFFSET(L594,-ROW()+1,0,1,1),"买",IF(L594&lt;OFFSET(L594,-ROW()+1,0,1,1),"卖",M593)))</f>
        <v>买</v>
      </c>
      <c r="N594" s="4" t="str">
        <f t="shared" ca="1" si="48"/>
        <v/>
      </c>
      <c r="O594" s="3">
        <f ca="1">IF(M593="买",E594/E593-1,0)-IF(N594=1,计算结果!B$17,0)</f>
        <v>-2.2431225017634504E-2</v>
      </c>
      <c r="P594" s="2">
        <f t="shared" ca="1" si="49"/>
        <v>3.5644835737493734</v>
      </c>
      <c r="Q594" s="3">
        <f ca="1">1-P594/MAX(P$2:P594)</f>
        <v>6.7981924710469377E-2</v>
      </c>
    </row>
    <row r="595" spans="1:17" x14ac:dyDescent="0.15">
      <c r="A595" s="1">
        <v>39254</v>
      </c>
      <c r="B595">
        <v>4140.6899999999996</v>
      </c>
      <c r="C595">
        <v>4208.87</v>
      </c>
      <c r="D595" s="21">
        <v>4110.96</v>
      </c>
      <c r="E595" s="21">
        <v>4197.28</v>
      </c>
      <c r="F595" s="42">
        <v>1217.8309939200001</v>
      </c>
      <c r="G595" s="3">
        <f t="shared" si="45"/>
        <v>9.5439676736577272E-3</v>
      </c>
      <c r="H595" s="3">
        <f>1-E595/MAX(E$2:E595)</f>
        <v>1.310134023042564E-2</v>
      </c>
      <c r="I595" s="21">
        <f t="shared" si="46"/>
        <v>39.679999999999382</v>
      </c>
      <c r="J595" s="21">
        <f ca="1">IF(ROW()&gt;计算结果!B$18+1,ABS(E595-OFFSET(E595,-计算结果!B$18,0,1,1))/SUM(OFFSET(I595,0,0,-计算结果!B$18,1)),ABS(E595-OFFSET(E595,-ROW()+2,0,1,1))/SUM(OFFSET(I595,0,0,-ROW()+2,1)))</f>
        <v>0.58892467346573618</v>
      </c>
      <c r="K595" s="21">
        <f ca="1">(计算结果!B$19+计算结果!B$20*'000300'!J595)^计算结果!B$21</f>
        <v>1.9300322061191624</v>
      </c>
      <c r="L595" s="21">
        <f t="shared" ca="1" si="47"/>
        <v>4238.2055826822443</v>
      </c>
      <c r="M595" s="31" t="str">
        <f ca="1">IF(ROW()&gt;计算结果!B$22+1,IF(L595&gt;OFFSET(L595,-计算结果!B$22,0,1,1),"买",IF(L595&lt;OFFSET(L595,-计算结果!B$22,0,1,1),"卖",M594)),IF(L595&gt;OFFSET(L595,-ROW()+1,0,1,1),"买",IF(L595&lt;OFFSET(L595,-ROW()+1,0,1,1),"卖",M594)))</f>
        <v>买</v>
      </c>
      <c r="N595" s="4" t="str">
        <f t="shared" ca="1" si="48"/>
        <v/>
      </c>
      <c r="O595" s="3">
        <f ca="1">IF(M594="买",E595/E594-1,0)-IF(N595=1,计算结果!B$17,0)</f>
        <v>9.5439676736577272E-3</v>
      </c>
      <c r="P595" s="2">
        <f t="shared" ca="1" si="49"/>
        <v>3.5985028897505216</v>
      </c>
      <c r="Q595" s="3">
        <f ca="1">1-P595/MAX(P$2:P595)</f>
        <v>5.90867743286414E-2</v>
      </c>
    </row>
    <row r="596" spans="1:17" x14ac:dyDescent="0.15">
      <c r="A596" s="1">
        <v>39255</v>
      </c>
      <c r="B596">
        <v>4203.13</v>
      </c>
      <c r="C596">
        <v>4220.92</v>
      </c>
      <c r="D596" s="21">
        <v>3970.35</v>
      </c>
      <c r="E596" s="21">
        <v>4051.43</v>
      </c>
      <c r="F596" s="42">
        <v>1277.4767001600001</v>
      </c>
      <c r="G596" s="3">
        <f t="shared" si="45"/>
        <v>-3.474869439255901E-2</v>
      </c>
      <c r="H596" s="3">
        <f>1-E596/MAX(E$2:E596)</f>
        <v>4.7394780155184613E-2</v>
      </c>
      <c r="I596" s="21">
        <f t="shared" si="46"/>
        <v>145.84999999999991</v>
      </c>
      <c r="J596" s="21">
        <f ca="1">IF(ROW()&gt;计算结果!B$18+1,ABS(E596-OFFSET(E596,-计算结果!B$18,0,1,1))/SUM(OFFSET(I596,0,0,-计算结果!B$18,1)),ABS(E596-OFFSET(E596,-ROW()+2,0,1,1))/SUM(OFFSET(I596,0,0,-ROW()+2,1)))</f>
        <v>0.27345830772382718</v>
      </c>
      <c r="K596" s="21">
        <f ca="1">(计算结果!B$19+计算结果!B$20*'000300'!J596)^计算结果!B$21</f>
        <v>1.6461124769514444</v>
      </c>
      <c r="L596" s="21">
        <f t="shared" ca="1" si="47"/>
        <v>3930.7519656391255</v>
      </c>
      <c r="M596" s="31" t="str">
        <f ca="1">IF(ROW()&gt;计算结果!B$22+1,IF(L596&gt;OFFSET(L596,-计算结果!B$22,0,1,1),"买",IF(L596&lt;OFFSET(L596,-计算结果!B$22,0,1,1),"卖",M595)),IF(L596&gt;OFFSET(L596,-ROW()+1,0,1,1),"买",IF(L596&lt;OFFSET(L596,-ROW()+1,0,1,1),"卖",M595)))</f>
        <v>卖</v>
      </c>
      <c r="N596" s="4">
        <f t="shared" ca="1" si="48"/>
        <v>1</v>
      </c>
      <c r="O596" s="3">
        <f ca="1">IF(M595="买",E596/E595-1,0)-IF(N596=1,计算结果!B$17,0)</f>
        <v>-3.474869439255901E-2</v>
      </c>
      <c r="P596" s="2">
        <f t="shared" ca="1" si="49"/>
        <v>3.4734596125638402</v>
      </c>
      <c r="Q596" s="3">
        <f ca="1">1-P596/MAX(P$2:P596)</f>
        <v>9.1782280457412324E-2</v>
      </c>
    </row>
    <row r="597" spans="1:17" x14ac:dyDescent="0.15">
      <c r="A597" s="1">
        <v>39258</v>
      </c>
      <c r="B597">
        <v>4066.45</v>
      </c>
      <c r="C597">
        <v>4105.99</v>
      </c>
      <c r="D597" s="21">
        <v>3850.84</v>
      </c>
      <c r="E597" s="21">
        <v>3877.59</v>
      </c>
      <c r="F597" s="42">
        <v>1134.3269888</v>
      </c>
      <c r="G597" s="3">
        <f t="shared" si="45"/>
        <v>-4.2908306449821354E-2</v>
      </c>
      <c r="H597" s="3">
        <f>1-E597/MAX(E$2:E597)</f>
        <v>8.8269456853985351E-2</v>
      </c>
      <c r="I597" s="21">
        <f t="shared" si="46"/>
        <v>173.83999999999969</v>
      </c>
      <c r="J597" s="21">
        <f ca="1">IF(ROW()&gt;计算结果!B$18+1,ABS(E597-OFFSET(E597,-计算结果!B$18,0,1,1))/SUM(OFFSET(I597,0,0,-计算结果!B$18,1)),ABS(E597-OFFSET(E597,-ROW()+2,0,1,1))/SUM(OFFSET(I597,0,0,-ROW()+2,1)))</f>
        <v>6.3045271314227352E-2</v>
      </c>
      <c r="K597" s="21">
        <f ca="1">(计算结果!B$19+计算结果!B$20*'000300'!J597)^计算结果!B$21</f>
        <v>1.4567407441828046</v>
      </c>
      <c r="L597" s="21">
        <f t="shared" ca="1" si="47"/>
        <v>3853.3087642517648</v>
      </c>
      <c r="M597" s="31" t="str">
        <f ca="1">IF(ROW()&gt;计算结果!B$22+1,IF(L597&gt;OFFSET(L597,-计算结果!B$22,0,1,1),"买",IF(L597&lt;OFFSET(L597,-计算结果!B$22,0,1,1),"卖",M596)),IF(L597&gt;OFFSET(L597,-ROW()+1,0,1,1),"买",IF(L597&lt;OFFSET(L597,-ROW()+1,0,1,1),"卖",M596)))</f>
        <v>卖</v>
      </c>
      <c r="N597" s="4" t="str">
        <f t="shared" ca="1" si="48"/>
        <v/>
      </c>
      <c r="O597" s="3">
        <f ca="1">IF(M596="买",E597/E596-1,0)-IF(N597=1,计算结果!B$17,0)</f>
        <v>0</v>
      </c>
      <c r="P597" s="2">
        <f t="shared" ca="1" si="49"/>
        <v>3.4734596125638402</v>
      </c>
      <c r="Q597" s="3">
        <f ca="1">1-P597/MAX(P$2:P597)</f>
        <v>9.1782280457412324E-2</v>
      </c>
    </row>
    <row r="598" spans="1:17" x14ac:dyDescent="0.15">
      <c r="A598" s="1">
        <v>39259</v>
      </c>
      <c r="B598">
        <v>3804.41</v>
      </c>
      <c r="C598">
        <v>3929.37</v>
      </c>
      <c r="D598" s="21">
        <v>3752.93</v>
      </c>
      <c r="E598" s="21">
        <v>3928.21</v>
      </c>
      <c r="F598" s="42">
        <v>878.67744256000003</v>
      </c>
      <c r="G598" s="3">
        <f t="shared" si="45"/>
        <v>1.305450034686495E-2</v>
      </c>
      <c r="H598" s="3">
        <f>1-E598/MAX(E$2:E598)</f>
        <v>7.6367270162238432E-2</v>
      </c>
      <c r="I598" s="21">
        <f t="shared" si="46"/>
        <v>50.619999999999891</v>
      </c>
      <c r="J598" s="21">
        <f ca="1">IF(ROW()&gt;计算结果!B$18+1,ABS(E598-OFFSET(E598,-计算结果!B$18,0,1,1))/SUM(OFFSET(I598,0,0,-计算结果!B$18,1)),ABS(E598-OFFSET(E598,-ROW()+2,0,1,1))/SUM(OFFSET(I598,0,0,-ROW()+2,1)))</f>
        <v>0.1336752645011029</v>
      </c>
      <c r="K598" s="21">
        <f ca="1">(计算结果!B$19+计算结果!B$20*'000300'!J598)^计算结果!B$21</f>
        <v>1.5203077380509926</v>
      </c>
      <c r="L598" s="21">
        <f t="shared" ca="1" si="47"/>
        <v>3967.1816925493881</v>
      </c>
      <c r="M598" s="31" t="str">
        <f ca="1">IF(ROW()&gt;计算结果!B$22+1,IF(L598&gt;OFFSET(L598,-计算结果!B$22,0,1,1),"买",IF(L598&lt;OFFSET(L598,-计算结果!B$22,0,1,1),"卖",M597)),IF(L598&gt;OFFSET(L598,-ROW()+1,0,1,1),"买",IF(L598&lt;OFFSET(L598,-ROW()+1,0,1,1),"卖",M597)))</f>
        <v>卖</v>
      </c>
      <c r="N598" s="4" t="str">
        <f t="shared" ca="1" si="48"/>
        <v/>
      </c>
      <c r="O598" s="3">
        <f ca="1">IF(M597="买",E598/E597-1,0)-IF(N598=1,计算结果!B$17,0)</f>
        <v>0</v>
      </c>
      <c r="P598" s="2">
        <f t="shared" ca="1" si="49"/>
        <v>3.4734596125638402</v>
      </c>
      <c r="Q598" s="3">
        <f ca="1">1-P598/MAX(P$2:P598)</f>
        <v>9.1782280457412324E-2</v>
      </c>
    </row>
    <row r="599" spans="1:17" x14ac:dyDescent="0.15">
      <c r="A599" s="1">
        <v>39260</v>
      </c>
      <c r="B599">
        <v>3946.88</v>
      </c>
      <c r="C599">
        <v>4053.41</v>
      </c>
      <c r="D599" s="21">
        <v>3912.2</v>
      </c>
      <c r="E599" s="21">
        <v>4040.48</v>
      </c>
      <c r="F599" s="42">
        <v>1021.31621888</v>
      </c>
      <c r="G599" s="3">
        <f t="shared" si="45"/>
        <v>2.8580447582995827E-2</v>
      </c>
      <c r="H599" s="3">
        <f>1-E599/MAX(E$2:E599)</f>
        <v>4.9969433341170988E-2</v>
      </c>
      <c r="I599" s="21">
        <f t="shared" si="46"/>
        <v>112.26999999999998</v>
      </c>
      <c r="J599" s="21">
        <f ca="1">IF(ROW()&gt;计算结果!B$18+1,ABS(E599-OFFSET(E599,-计算结果!B$18,0,1,1))/SUM(OFFSET(I599,0,0,-计算结果!B$18,1)),ABS(E599-OFFSET(E599,-ROW()+2,0,1,1))/SUM(OFFSET(I599,0,0,-ROW()+2,1)))</f>
        <v>9.2906878142579696E-2</v>
      </c>
      <c r="K599" s="21">
        <f ca="1">(计算结果!B$19+计算结果!B$20*'000300'!J599)^计算结果!B$21</f>
        <v>1.4836161903283216</v>
      </c>
      <c r="L599" s="21">
        <f t="shared" ca="1" si="47"/>
        <v>4075.9282482067792</v>
      </c>
      <c r="M599" s="31" t="str">
        <f ca="1">IF(ROW()&gt;计算结果!B$22+1,IF(L599&gt;OFFSET(L599,-计算结果!B$22,0,1,1),"买",IF(L599&lt;OFFSET(L599,-计算结果!B$22,0,1,1),"卖",M598)),IF(L599&gt;OFFSET(L599,-ROW()+1,0,1,1),"买",IF(L599&lt;OFFSET(L599,-ROW()+1,0,1,1),"卖",M598)))</f>
        <v>买</v>
      </c>
      <c r="N599" s="4">
        <f t="shared" ca="1" si="48"/>
        <v>1</v>
      </c>
      <c r="O599" s="3">
        <f ca="1">IF(M598="买",E599/E598-1,0)-IF(N599=1,计算结果!B$17,0)</f>
        <v>0</v>
      </c>
      <c r="P599" s="2">
        <f t="shared" ca="1" si="49"/>
        <v>3.4734596125638402</v>
      </c>
      <c r="Q599" s="3">
        <f ca="1">1-P599/MAX(P$2:P599)</f>
        <v>9.1782280457412324E-2</v>
      </c>
    </row>
    <row r="600" spans="1:17" x14ac:dyDescent="0.15">
      <c r="A600" s="1">
        <v>39261</v>
      </c>
      <c r="B600">
        <v>4038.38</v>
      </c>
      <c r="C600">
        <v>4067.81</v>
      </c>
      <c r="D600" s="21">
        <v>3857.85</v>
      </c>
      <c r="E600" s="21">
        <v>3858.52</v>
      </c>
      <c r="F600" s="42">
        <v>983.72050944</v>
      </c>
      <c r="G600" s="3">
        <f t="shared" si="45"/>
        <v>-4.5034253356036946E-2</v>
      </c>
      <c r="H600" s="3">
        <f>1-E600/MAX(E$2:E600)</f>
        <v>9.2753350576063931E-2</v>
      </c>
      <c r="I600" s="21">
        <f t="shared" si="46"/>
        <v>181.96000000000004</v>
      </c>
      <c r="J600" s="21">
        <f ca="1">IF(ROW()&gt;计算结果!B$18+1,ABS(E600-OFFSET(E600,-计算结果!B$18,0,1,1))/SUM(OFFSET(I600,0,0,-计算结果!B$18,1)),ABS(E600-OFFSET(E600,-ROW()+2,0,1,1))/SUM(OFFSET(I600,0,0,-ROW()+2,1)))</f>
        <v>0.22246109746109802</v>
      </c>
      <c r="K600" s="21">
        <f ca="1">(计算结果!B$19+计算结果!B$20*'000300'!J600)^计算结果!B$21</f>
        <v>1.600214987714988</v>
      </c>
      <c r="L600" s="21">
        <f t="shared" ca="1" si="47"/>
        <v>3728.028310973431</v>
      </c>
      <c r="M600" s="31" t="str">
        <f ca="1">IF(ROW()&gt;计算结果!B$22+1,IF(L600&gt;OFFSET(L600,-计算结果!B$22,0,1,1),"买",IF(L600&lt;OFFSET(L600,-计算结果!B$22,0,1,1),"卖",M599)),IF(L600&gt;OFFSET(L600,-ROW()+1,0,1,1),"买",IF(L600&lt;OFFSET(L600,-ROW()+1,0,1,1),"卖",M599)))</f>
        <v>卖</v>
      </c>
      <c r="N600" s="4">
        <f t="shared" ca="1" si="48"/>
        <v>1</v>
      </c>
      <c r="O600" s="3">
        <f ca="1">IF(M599="买",E600/E599-1,0)-IF(N600=1,计算结果!B$17,0)</f>
        <v>-4.5034253356036946E-2</v>
      </c>
      <c r="P600" s="2">
        <f t="shared" ca="1" si="49"/>
        <v>3.3170349523496783</v>
      </c>
      <c r="Q600" s="3">
        <f ca="1">1-P600/MAX(P$2:P600)</f>
        <v>0.13268318734173534</v>
      </c>
    </row>
    <row r="601" spans="1:17" x14ac:dyDescent="0.15">
      <c r="A601" s="1">
        <v>39262</v>
      </c>
      <c r="B601">
        <v>3769.33</v>
      </c>
      <c r="C601">
        <v>3867.75</v>
      </c>
      <c r="D601" s="21">
        <v>3718.16</v>
      </c>
      <c r="E601" s="21">
        <v>3764.08</v>
      </c>
      <c r="F601" s="42">
        <v>885.27585280000005</v>
      </c>
      <c r="G601" s="3">
        <f t="shared" si="45"/>
        <v>-2.4475705710997997E-2</v>
      </c>
      <c r="H601" s="3">
        <f>1-E601/MAX(E$2:E601)</f>
        <v>0.11495885257465321</v>
      </c>
      <c r="I601" s="21">
        <f t="shared" si="46"/>
        <v>94.440000000000055</v>
      </c>
      <c r="J601" s="21">
        <f ca="1">IF(ROW()&gt;计算结果!B$18+1,ABS(E601-OFFSET(E601,-计算结果!B$18,0,1,1))/SUM(OFFSET(I601,0,0,-计算结果!B$18,1)),ABS(E601-OFFSET(E601,-ROW()+2,0,1,1))/SUM(OFFSET(I601,0,0,-ROW()+2,1)))</f>
        <v>0.3200404703726335</v>
      </c>
      <c r="K601" s="21">
        <f ca="1">(计算结果!B$19+计算结果!B$20*'000300'!J601)^计算结果!B$21</f>
        <v>1.6880364233353702</v>
      </c>
      <c r="L601" s="21">
        <f t="shared" ca="1" si="47"/>
        <v>3788.8848751730388</v>
      </c>
      <c r="M601" s="31" t="str">
        <f ca="1">IF(ROW()&gt;计算结果!B$22+1,IF(L601&gt;OFFSET(L601,-计算结果!B$22,0,1,1),"买",IF(L601&lt;OFFSET(L601,-计算结果!B$22,0,1,1),"卖",M600)),IF(L601&gt;OFFSET(L601,-ROW()+1,0,1,1),"买",IF(L601&lt;OFFSET(L601,-ROW()+1,0,1,1),"卖",M600)))</f>
        <v>买</v>
      </c>
      <c r="N601" s="4">
        <f t="shared" ca="1" si="48"/>
        <v>1</v>
      </c>
      <c r="O601" s="3">
        <f ca="1">IF(M600="买",E601/E600-1,0)-IF(N601=1,计算结果!B$17,0)</f>
        <v>0</v>
      </c>
      <c r="P601" s="2">
        <f t="shared" ca="1" si="49"/>
        <v>3.3170349523496783</v>
      </c>
      <c r="Q601" s="3">
        <f ca="1">1-P601/MAX(P$2:P601)</f>
        <v>0.13268318734173534</v>
      </c>
    </row>
    <row r="602" spans="1:17" x14ac:dyDescent="0.15">
      <c r="A602" s="1">
        <v>39265</v>
      </c>
      <c r="B602">
        <v>3746.18</v>
      </c>
      <c r="C602">
        <v>3801.9</v>
      </c>
      <c r="D602" s="21">
        <v>3644.19</v>
      </c>
      <c r="E602" s="21">
        <v>3757.66</v>
      </c>
      <c r="F602" s="42">
        <v>719.95867136000004</v>
      </c>
      <c r="G602" s="3">
        <f t="shared" si="45"/>
        <v>-1.7055960553442606E-3</v>
      </c>
      <c r="H602" s="3">
        <f>1-E602/MAX(E$2:E602)</f>
        <v>0.11646837526451914</v>
      </c>
      <c r="I602" s="21">
        <f t="shared" si="46"/>
        <v>6.4200000000000728</v>
      </c>
      <c r="J602" s="21">
        <f ca="1">IF(ROW()&gt;计算结果!B$18+1,ABS(E602-OFFSET(E602,-计算结果!B$18,0,1,1))/SUM(OFFSET(I602,0,0,-计算结果!B$18,1)),ABS(E602-OFFSET(E602,-ROW()+2,0,1,1))/SUM(OFFSET(I602,0,0,-ROW()+2,1)))</f>
        <v>0.50751152919830267</v>
      </c>
      <c r="K602" s="21">
        <f ca="1">(计算结果!B$19+计算结果!B$20*'000300'!J602)^计算结果!B$21</f>
        <v>1.8567603762784723</v>
      </c>
      <c r="L602" s="21">
        <f t="shared" ca="1" si="47"/>
        <v>3730.9077641974986</v>
      </c>
      <c r="M602" s="31" t="str">
        <f ca="1">IF(ROW()&gt;计算结果!B$22+1,IF(L602&gt;OFFSET(L602,-计算结果!B$22,0,1,1),"买",IF(L602&lt;OFFSET(L602,-计算结果!B$22,0,1,1),"卖",M601)),IF(L602&gt;OFFSET(L602,-ROW()+1,0,1,1),"买",IF(L602&lt;OFFSET(L602,-ROW()+1,0,1,1),"卖",M601)))</f>
        <v>买</v>
      </c>
      <c r="N602" s="4" t="str">
        <f t="shared" ca="1" si="48"/>
        <v/>
      </c>
      <c r="O602" s="3">
        <f ca="1">IF(M601="买",E602/E601-1,0)-IF(N602=1,计算结果!B$17,0)</f>
        <v>-1.7055960553442606E-3</v>
      </c>
      <c r="P602" s="2">
        <f t="shared" ca="1" si="49"/>
        <v>3.3113774306195114</v>
      </c>
      <c r="Q602" s="3">
        <f ca="1">1-P602/MAX(P$2:P602)</f>
        <v>0.13416247947613913</v>
      </c>
    </row>
    <row r="603" spans="1:17" x14ac:dyDescent="0.15">
      <c r="A603" s="1">
        <v>39266</v>
      </c>
      <c r="B603">
        <v>3782.78</v>
      </c>
      <c r="C603">
        <v>3835.29</v>
      </c>
      <c r="D603" s="21">
        <v>3744.01</v>
      </c>
      <c r="E603" s="21">
        <v>3832.23</v>
      </c>
      <c r="F603" s="42">
        <v>688.87494656000001</v>
      </c>
      <c r="G603" s="3">
        <f t="shared" si="45"/>
        <v>1.9844797027937622E-2</v>
      </c>
      <c r="H603" s="3">
        <f>1-E603/MAX(E$2:E603)</f>
        <v>9.8934869503879641E-2</v>
      </c>
      <c r="I603" s="21">
        <f t="shared" si="46"/>
        <v>74.570000000000164</v>
      </c>
      <c r="J603" s="21">
        <f ca="1">IF(ROW()&gt;计算结果!B$18+1,ABS(E603-OFFSET(E603,-计算结果!B$18,0,1,1))/SUM(OFFSET(I603,0,0,-计算结果!B$18,1)),ABS(E603-OFFSET(E603,-ROW()+2,0,1,1))/SUM(OFFSET(I603,0,0,-ROW()+2,1)))</f>
        <v>0.4315368442643972</v>
      </c>
      <c r="K603" s="21">
        <f ca="1">(计算结果!B$19+计算结果!B$20*'000300'!J603)^计算结果!B$21</f>
        <v>1.7883831598379574</v>
      </c>
      <c r="L603" s="21">
        <f t="shared" ca="1" si="47"/>
        <v>3912.1107444238232</v>
      </c>
      <c r="M603" s="31" t="str">
        <f ca="1">IF(ROW()&gt;计算结果!B$22+1,IF(L603&gt;OFFSET(L603,-计算结果!B$22,0,1,1),"买",IF(L603&lt;OFFSET(L603,-计算结果!B$22,0,1,1),"卖",M602)),IF(L603&gt;OFFSET(L603,-ROW()+1,0,1,1),"买",IF(L603&lt;OFFSET(L603,-ROW()+1,0,1,1),"卖",M602)))</f>
        <v>买</v>
      </c>
      <c r="N603" s="4" t="str">
        <f t="shared" ca="1" si="48"/>
        <v/>
      </c>
      <c r="O603" s="3">
        <f ca="1">IF(M602="买",E603/E602-1,0)-IF(N603=1,计算结果!B$17,0)</f>
        <v>1.9844797027937622E-2</v>
      </c>
      <c r="P603" s="2">
        <f t="shared" ca="1" si="49"/>
        <v>3.3770910436130492</v>
      </c>
      <c r="Q603" s="3">
        <f ca="1">1-P603/MAX(P$2:P603)</f>
        <v>0.11698010962217031</v>
      </c>
    </row>
    <row r="604" spans="1:17" x14ac:dyDescent="0.15">
      <c r="A604" s="1">
        <v>39267</v>
      </c>
      <c r="B604">
        <v>3840.41</v>
      </c>
      <c r="C604">
        <v>3848.08</v>
      </c>
      <c r="D604" s="21">
        <v>3727.56</v>
      </c>
      <c r="E604" s="21">
        <v>3743.58</v>
      </c>
      <c r="F604" s="42">
        <v>590.55648768000003</v>
      </c>
      <c r="G604" s="3">
        <f t="shared" si="45"/>
        <v>-2.3132745164042845E-2</v>
      </c>
      <c r="H604" s="3">
        <f>1-E604/MAX(E$2:E604)</f>
        <v>0.11977897954385142</v>
      </c>
      <c r="I604" s="21">
        <f t="shared" si="46"/>
        <v>88.650000000000091</v>
      </c>
      <c r="J604" s="21">
        <f ca="1">IF(ROW()&gt;计算结果!B$18+1,ABS(E604-OFFSET(E604,-计算结果!B$18,0,1,1))/SUM(OFFSET(I604,0,0,-计算结果!B$18,1)),ABS(E604-OFFSET(E604,-ROW()+2,0,1,1))/SUM(OFFSET(I604,0,0,-ROW()+2,1)))</f>
        <v>0.42757409893628084</v>
      </c>
      <c r="K604" s="21">
        <f ca="1">(计算结果!B$19+计算结果!B$20*'000300'!J604)^计算结果!B$21</f>
        <v>1.7848166890426527</v>
      </c>
      <c r="L604" s="21">
        <f t="shared" ca="1" si="47"/>
        <v>3611.3142591594014</v>
      </c>
      <c r="M604" s="31" t="str">
        <f ca="1">IF(ROW()&gt;计算结果!B$22+1,IF(L604&gt;OFFSET(L604,-计算结果!B$22,0,1,1),"买",IF(L604&lt;OFFSET(L604,-计算结果!B$22,0,1,1),"卖",M603)),IF(L604&gt;OFFSET(L604,-ROW()+1,0,1,1),"买",IF(L604&lt;OFFSET(L604,-ROW()+1,0,1,1),"卖",M603)))</f>
        <v>卖</v>
      </c>
      <c r="N604" s="4">
        <f t="shared" ca="1" si="48"/>
        <v>1</v>
      </c>
      <c r="O604" s="3">
        <f ca="1">IF(M603="买",E604/E603-1,0)-IF(N604=1,计算结果!B$17,0)</f>
        <v>-2.3132745164042845E-2</v>
      </c>
      <c r="P604" s="2">
        <f t="shared" ca="1" si="49"/>
        <v>3.2989696571053773</v>
      </c>
      <c r="Q604" s="3">
        <f ca="1">1-P604/MAX(P$2:P604)</f>
        <v>0.13740678372106163</v>
      </c>
    </row>
    <row r="605" spans="1:17" x14ac:dyDescent="0.15">
      <c r="A605" s="1">
        <v>39268</v>
      </c>
      <c r="B605">
        <v>3688.31</v>
      </c>
      <c r="C605">
        <v>3706.6</v>
      </c>
      <c r="D605" s="21">
        <v>3535.04</v>
      </c>
      <c r="E605" s="21">
        <v>3537.44</v>
      </c>
      <c r="F605" s="42">
        <v>613.24054527999999</v>
      </c>
      <c r="G605" s="3">
        <f t="shared" si="45"/>
        <v>-5.5064937840249129E-2</v>
      </c>
      <c r="H605" s="3">
        <f>1-E605/MAX(E$2:E605)</f>
        <v>0.16824829532094987</v>
      </c>
      <c r="I605" s="21">
        <f t="shared" si="46"/>
        <v>206.13999999999987</v>
      </c>
      <c r="J605" s="21">
        <f ca="1">IF(ROW()&gt;计算结果!B$18+1,ABS(E605-OFFSET(E605,-计算结果!B$18,0,1,1))/SUM(OFFSET(I605,0,0,-计算结果!B$18,1)),ABS(E605-OFFSET(E605,-ROW()+2,0,1,1))/SUM(OFFSET(I605,0,0,-ROW()+2,1)))</f>
        <v>0.58147978427156388</v>
      </c>
      <c r="K605" s="21">
        <f ca="1">(计算结果!B$19+计算结果!B$20*'000300'!J605)^计算结果!B$21</f>
        <v>1.9233318058444073</v>
      </c>
      <c r="L605" s="21">
        <f t="shared" ca="1" si="47"/>
        <v>3469.229546884932</v>
      </c>
      <c r="M605" s="31" t="str">
        <f ca="1">IF(ROW()&gt;计算结果!B$22+1,IF(L605&gt;OFFSET(L605,-计算结果!B$22,0,1,1),"买",IF(L605&lt;OFFSET(L605,-计算结果!B$22,0,1,1),"卖",M604)),IF(L605&gt;OFFSET(L605,-ROW()+1,0,1,1),"买",IF(L605&lt;OFFSET(L605,-ROW()+1,0,1,1),"卖",M604)))</f>
        <v>卖</v>
      </c>
      <c r="N605" s="4" t="str">
        <f t="shared" ca="1" si="48"/>
        <v/>
      </c>
      <c r="O605" s="3">
        <f ca="1">IF(M604="买",E605/E604-1,0)-IF(N605=1,计算结果!B$17,0)</f>
        <v>0</v>
      </c>
      <c r="P605" s="2">
        <f t="shared" ca="1" si="49"/>
        <v>3.2989696571053773</v>
      </c>
      <c r="Q605" s="3">
        <f ca="1">1-P605/MAX(P$2:P605)</f>
        <v>0.13740678372106163</v>
      </c>
    </row>
    <row r="606" spans="1:17" x14ac:dyDescent="0.15">
      <c r="A606" s="1">
        <v>39269</v>
      </c>
      <c r="B606">
        <v>3517.6</v>
      </c>
      <c r="C606">
        <v>3712.74</v>
      </c>
      <c r="D606" s="21">
        <v>3475.27</v>
      </c>
      <c r="E606" s="21">
        <v>3710.28</v>
      </c>
      <c r="F606" s="42">
        <v>718.94990847999998</v>
      </c>
      <c r="G606" s="3">
        <f t="shared" si="45"/>
        <v>4.8860192681713377E-2</v>
      </c>
      <c r="H606" s="3">
        <f>1-E606/MAX(E$2:E606)</f>
        <v>0.12760874676698797</v>
      </c>
      <c r="I606" s="21">
        <f t="shared" si="46"/>
        <v>172.84000000000015</v>
      </c>
      <c r="J606" s="21">
        <f ca="1">IF(ROW()&gt;计算结果!B$18+1,ABS(E606-OFFSET(E606,-计算结果!B$18,0,1,1))/SUM(OFFSET(I606,0,0,-计算结果!B$18,1)),ABS(E606-OFFSET(E606,-ROW()+2,0,1,1))/SUM(OFFSET(I606,0,0,-ROW()+2,1)))</f>
        <v>0.29365181837744753</v>
      </c>
      <c r="K606" s="21">
        <f ca="1">(计算结果!B$19+计算结果!B$20*'000300'!J606)^计算结果!B$21</f>
        <v>1.6642866365397027</v>
      </c>
      <c r="L606" s="21">
        <f t="shared" ca="1" si="47"/>
        <v>3870.4065947361805</v>
      </c>
      <c r="M606" s="31" t="str">
        <f ca="1">IF(ROW()&gt;计算结果!B$22+1,IF(L606&gt;OFFSET(L606,-计算结果!B$22,0,1,1),"买",IF(L606&lt;OFFSET(L606,-计算结果!B$22,0,1,1),"卖",M605)),IF(L606&gt;OFFSET(L606,-ROW()+1,0,1,1),"买",IF(L606&lt;OFFSET(L606,-ROW()+1,0,1,1),"卖",M605)))</f>
        <v>买</v>
      </c>
      <c r="N606" s="4">
        <f t="shared" ca="1" si="48"/>
        <v>1</v>
      </c>
      <c r="O606" s="3">
        <f ca="1">IF(M605="买",E606/E605-1,0)-IF(N606=1,计算结果!B$17,0)</f>
        <v>0</v>
      </c>
      <c r="P606" s="2">
        <f t="shared" ca="1" si="49"/>
        <v>3.2989696571053773</v>
      </c>
      <c r="Q606" s="3">
        <f ca="1">1-P606/MAX(P$2:P606)</f>
        <v>0.13740678372106163</v>
      </c>
    </row>
    <row r="607" spans="1:17" x14ac:dyDescent="0.15">
      <c r="A607" s="1">
        <v>39272</v>
      </c>
      <c r="B607">
        <v>3743.87</v>
      </c>
      <c r="C607">
        <v>3840.99</v>
      </c>
      <c r="D607" s="21">
        <v>3722.23</v>
      </c>
      <c r="E607" s="21">
        <v>3821.3</v>
      </c>
      <c r="F607" s="42">
        <v>792.70985728000005</v>
      </c>
      <c r="G607" s="3">
        <f t="shared" si="45"/>
        <v>2.9922270017357144E-2</v>
      </c>
      <c r="H607" s="3">
        <f>1-E607/MAX(E$2:E607)</f>
        <v>0.10150482012696915</v>
      </c>
      <c r="I607" s="21">
        <f t="shared" si="46"/>
        <v>111.01999999999998</v>
      </c>
      <c r="J607" s="21">
        <f ca="1">IF(ROW()&gt;计算结果!B$18+1,ABS(E607-OFFSET(E607,-计算结果!B$18,0,1,1))/SUM(OFFSET(I607,0,0,-计算结果!B$18,1)),ABS(E607-OFFSET(E607,-ROW()+2,0,1,1))/SUM(OFFSET(I607,0,0,-ROW()+2,1)))</f>
        <v>5.122255284686008E-2</v>
      </c>
      <c r="K607" s="21">
        <f ca="1">(计算结果!B$19+计算结果!B$20*'000300'!J607)^计算结果!B$21</f>
        <v>1.446100297562174</v>
      </c>
      <c r="L607" s="21">
        <f t="shared" ca="1" si="47"/>
        <v>3799.3935334759253</v>
      </c>
      <c r="M607" s="31" t="str">
        <f ca="1">IF(ROW()&gt;计算结果!B$22+1,IF(L607&gt;OFFSET(L607,-计算结果!B$22,0,1,1),"买",IF(L607&lt;OFFSET(L607,-计算结果!B$22,0,1,1),"卖",M606)),IF(L607&gt;OFFSET(L607,-ROW()+1,0,1,1),"买",IF(L607&lt;OFFSET(L607,-ROW()+1,0,1,1),"卖",M606)))</f>
        <v>卖</v>
      </c>
      <c r="N607" s="4">
        <f t="shared" ca="1" si="48"/>
        <v>1</v>
      </c>
      <c r="O607" s="3">
        <f ca="1">IF(M606="买",E607/E606-1,0)-IF(N607=1,计算结果!B$17,0)</f>
        <v>2.9922270017357144E-2</v>
      </c>
      <c r="P607" s="2">
        <f t="shared" ca="1" si="49"/>
        <v>3.3976823179643523</v>
      </c>
      <c r="Q607" s="3">
        <f ca="1">1-P607/MAX(P$2:P607)</f>
        <v>0.11159603658842276</v>
      </c>
    </row>
    <row r="608" spans="1:17" x14ac:dyDescent="0.15">
      <c r="A608" s="1">
        <v>39273</v>
      </c>
      <c r="B608">
        <v>3832.76</v>
      </c>
      <c r="C608">
        <v>3852.93</v>
      </c>
      <c r="D608" s="21">
        <v>3764.25</v>
      </c>
      <c r="E608" s="21">
        <v>3775.62</v>
      </c>
      <c r="F608" s="42">
        <v>771.84565248000001</v>
      </c>
      <c r="G608" s="3">
        <f t="shared" si="45"/>
        <v>-1.1954047052050387E-2</v>
      </c>
      <c r="H608" s="3">
        <f>1-E608/MAX(E$2:E608)</f>
        <v>0.11224547378321192</v>
      </c>
      <c r="I608" s="21">
        <f t="shared" si="46"/>
        <v>45.680000000000291</v>
      </c>
      <c r="J608" s="21">
        <f ca="1">IF(ROW()&gt;计算结果!B$18+1,ABS(E608-OFFSET(E608,-计算结果!B$18,0,1,1))/SUM(OFFSET(I608,0,0,-计算结果!B$18,1)),ABS(E608-OFFSET(E608,-ROW()+2,0,1,1))/SUM(OFFSET(I608,0,0,-ROW()+2,1)))</f>
        <v>0.13948025119059593</v>
      </c>
      <c r="K608" s="21">
        <f ca="1">(计算结果!B$19+计算结果!B$20*'000300'!J608)^计算结果!B$21</f>
        <v>1.5255322260715363</v>
      </c>
      <c r="L608" s="21">
        <f t="shared" ca="1" si="47"/>
        <v>3763.1262420308108</v>
      </c>
      <c r="M608" s="31" t="str">
        <f ca="1">IF(ROW()&gt;计算结果!B$22+1,IF(L608&gt;OFFSET(L608,-计算结果!B$22,0,1,1),"买",IF(L608&lt;OFFSET(L608,-计算结果!B$22,0,1,1),"卖",M607)),IF(L608&gt;OFFSET(L608,-ROW()+1,0,1,1),"买",IF(L608&lt;OFFSET(L608,-ROW()+1,0,1,1),"卖",M607)))</f>
        <v>卖</v>
      </c>
      <c r="N608" s="4" t="str">
        <f t="shared" ca="1" si="48"/>
        <v/>
      </c>
      <c r="O608" s="3">
        <f ca="1">IF(M607="买",E608/E607-1,0)-IF(N608=1,计算结果!B$17,0)</f>
        <v>0</v>
      </c>
      <c r="P608" s="2">
        <f t="shared" ca="1" si="49"/>
        <v>3.3976823179643523</v>
      </c>
      <c r="Q608" s="3">
        <f ca="1">1-P608/MAX(P$2:P608)</f>
        <v>0.11159603658842276</v>
      </c>
    </row>
    <row r="609" spans="1:17" x14ac:dyDescent="0.15">
      <c r="A609" s="1">
        <v>39274</v>
      </c>
      <c r="B609">
        <v>3751.49</v>
      </c>
      <c r="C609">
        <v>3797.81</v>
      </c>
      <c r="D609" s="21">
        <v>3732.29</v>
      </c>
      <c r="E609" s="21">
        <v>3789.87</v>
      </c>
      <c r="F609" s="42">
        <v>515.32283903999996</v>
      </c>
      <c r="G609" s="3">
        <f t="shared" si="45"/>
        <v>3.7742145660846216E-3</v>
      </c>
      <c r="H609" s="3">
        <f>1-E609/MAX(E$2:E609)</f>
        <v>0.10889489771925698</v>
      </c>
      <c r="I609" s="21">
        <f t="shared" si="46"/>
        <v>14.25</v>
      </c>
      <c r="J609" s="21">
        <f ca="1">IF(ROW()&gt;计算结果!B$18+1,ABS(E609-OFFSET(E609,-计算结果!B$18,0,1,1))/SUM(OFFSET(I609,0,0,-计算结果!B$18,1)),ABS(E609-OFFSET(E609,-ROW()+2,0,1,1))/SUM(OFFSET(I609,0,0,-ROW()+2,1)))</f>
        <v>0.25162404490095081</v>
      </c>
      <c r="K609" s="21">
        <f ca="1">(计算结果!B$19+计算结果!B$20*'000300'!J609)^计算结果!B$21</f>
        <v>1.6264616404108556</v>
      </c>
      <c r="L609" s="21">
        <f t="shared" ca="1" si="47"/>
        <v>3806.6239384881287</v>
      </c>
      <c r="M609" s="31" t="str">
        <f ca="1">IF(ROW()&gt;计算结果!B$22+1,IF(L609&gt;OFFSET(L609,-计算结果!B$22,0,1,1),"买",IF(L609&lt;OFFSET(L609,-计算结果!B$22,0,1,1),"卖",M608)),IF(L609&gt;OFFSET(L609,-ROW()+1,0,1,1),"买",IF(L609&lt;OFFSET(L609,-ROW()+1,0,1,1),"卖",M608)))</f>
        <v>卖</v>
      </c>
      <c r="N609" s="4" t="str">
        <f t="shared" ca="1" si="48"/>
        <v/>
      </c>
      <c r="O609" s="3">
        <f ca="1">IF(M608="买",E609/E608-1,0)-IF(N609=1,计算结果!B$17,0)</f>
        <v>0</v>
      </c>
      <c r="P609" s="2">
        <f t="shared" ca="1" si="49"/>
        <v>3.3976823179643523</v>
      </c>
      <c r="Q609" s="3">
        <f ca="1">1-P609/MAX(P$2:P609)</f>
        <v>0.11159603658842276</v>
      </c>
    </row>
    <row r="610" spans="1:17" x14ac:dyDescent="0.15">
      <c r="A610" s="1">
        <v>39275</v>
      </c>
      <c r="B610">
        <v>3799.19</v>
      </c>
      <c r="C610">
        <v>3839.21</v>
      </c>
      <c r="D610" s="21">
        <v>3780.03</v>
      </c>
      <c r="E610" s="21">
        <v>3816.92</v>
      </c>
      <c r="F610" s="42">
        <v>459.68044032</v>
      </c>
      <c r="G610" s="3">
        <f t="shared" si="45"/>
        <v>7.1374479863426377E-3</v>
      </c>
      <c r="H610" s="3">
        <f>1-E610/MAX(E$2:E610)</f>
        <v>0.10253468140136368</v>
      </c>
      <c r="I610" s="21">
        <f t="shared" si="46"/>
        <v>27.050000000000182</v>
      </c>
      <c r="J610" s="21">
        <f ca="1">IF(ROW()&gt;计算结果!B$18+1,ABS(E610-OFFSET(E610,-计算结果!B$18,0,1,1))/SUM(OFFSET(I610,0,0,-计算结果!B$18,1)),ABS(E610-OFFSET(E610,-ROW()+2,0,1,1))/SUM(OFFSET(I610,0,0,-ROW()+2,1)))</f>
        <v>4.9461393955246791E-2</v>
      </c>
      <c r="K610" s="21">
        <f ca="1">(计算结果!B$19+计算结果!B$20*'000300'!J610)^计算结果!B$21</f>
        <v>1.444515254559722</v>
      </c>
      <c r="L610" s="21">
        <f t="shared" ca="1" si="47"/>
        <v>3821.4967564039125</v>
      </c>
      <c r="M610" s="31" t="str">
        <f ca="1">IF(ROW()&gt;计算结果!B$22+1,IF(L610&gt;OFFSET(L610,-计算结果!B$22,0,1,1),"买",IF(L610&lt;OFFSET(L610,-计算结果!B$22,0,1,1),"卖",M609)),IF(L610&gt;OFFSET(L610,-ROW()+1,0,1,1),"买",IF(L610&lt;OFFSET(L610,-ROW()+1,0,1,1),"卖",M609)))</f>
        <v>卖</v>
      </c>
      <c r="N610" s="4" t="str">
        <f t="shared" ca="1" si="48"/>
        <v/>
      </c>
      <c r="O610" s="3">
        <f ca="1">IF(M609="买",E610/E609-1,0)-IF(N610=1,计算结果!B$17,0)</f>
        <v>0</v>
      </c>
      <c r="P610" s="2">
        <f t="shared" ca="1" si="49"/>
        <v>3.3976823179643523</v>
      </c>
      <c r="Q610" s="3">
        <f ca="1">1-P610/MAX(P$2:P610)</f>
        <v>0.11159603658842276</v>
      </c>
    </row>
    <row r="611" spans="1:17" x14ac:dyDescent="0.15">
      <c r="A611" s="1">
        <v>39276</v>
      </c>
      <c r="B611">
        <v>3825.03</v>
      </c>
      <c r="C611">
        <v>3829.68</v>
      </c>
      <c r="D611" s="21">
        <v>3773.93</v>
      </c>
      <c r="E611" s="21">
        <v>3820.12</v>
      </c>
      <c r="F611" s="42">
        <v>386.15515135999999</v>
      </c>
      <c r="G611" s="3">
        <f t="shared" si="45"/>
        <v>8.3837230017924647E-4</v>
      </c>
      <c r="H611" s="3">
        <f>1-E611/MAX(E$2:E611)</f>
        <v>0.1017822713378792</v>
      </c>
      <c r="I611" s="21">
        <f t="shared" si="46"/>
        <v>3.1999999999998181</v>
      </c>
      <c r="J611" s="21">
        <f ca="1">IF(ROW()&gt;计算结果!B$18+1,ABS(E611-OFFSET(E611,-计算结果!B$18,0,1,1))/SUM(OFFSET(I611,0,0,-计算结果!B$18,1)),ABS(E611-OFFSET(E611,-ROW()+2,0,1,1))/SUM(OFFSET(I611,0,0,-ROW()+2,1)))</f>
        <v>7.4737937104905061E-2</v>
      </c>
      <c r="K611" s="21">
        <f ca="1">(计算结果!B$19+计算结果!B$20*'000300'!J611)^计算结果!B$21</f>
        <v>1.4672641433944145</v>
      </c>
      <c r="L611" s="21">
        <f t="shared" ca="1" si="47"/>
        <v>3819.4766910982626</v>
      </c>
      <c r="M611" s="31" t="str">
        <f ca="1">IF(ROW()&gt;计算结果!B$22+1,IF(L611&gt;OFFSET(L611,-计算结果!B$22,0,1,1),"买",IF(L611&lt;OFFSET(L611,-计算结果!B$22,0,1,1),"卖",M610)),IF(L611&gt;OFFSET(L611,-ROW()+1,0,1,1),"买",IF(L611&lt;OFFSET(L611,-ROW()+1,0,1,1),"卖",M610)))</f>
        <v>卖</v>
      </c>
      <c r="N611" s="4" t="str">
        <f t="shared" ca="1" si="48"/>
        <v/>
      </c>
      <c r="O611" s="3">
        <f ca="1">IF(M610="买",E611/E610-1,0)-IF(N611=1,计算结果!B$17,0)</f>
        <v>0</v>
      </c>
      <c r="P611" s="2">
        <f t="shared" ca="1" si="49"/>
        <v>3.3976823179643523</v>
      </c>
      <c r="Q611" s="3">
        <f ca="1">1-P611/MAX(P$2:P611)</f>
        <v>0.11159603658842276</v>
      </c>
    </row>
    <row r="612" spans="1:17" x14ac:dyDescent="0.15">
      <c r="A612" s="1">
        <v>39279</v>
      </c>
      <c r="B612">
        <v>3824.91</v>
      </c>
      <c r="C612">
        <v>3830.37</v>
      </c>
      <c r="D612" s="21">
        <v>3697.22</v>
      </c>
      <c r="E612" s="21">
        <v>3697.97</v>
      </c>
      <c r="F612" s="42">
        <v>444.62952447999999</v>
      </c>
      <c r="G612" s="3">
        <f t="shared" si="45"/>
        <v>-3.1975435326638935E-2</v>
      </c>
      <c r="H612" s="3">
        <f>1-E612/MAX(E$2:E612)</f>
        <v>0.13050317422995539</v>
      </c>
      <c r="I612" s="21">
        <f t="shared" si="46"/>
        <v>122.15000000000009</v>
      </c>
      <c r="J612" s="21">
        <f ca="1">IF(ROW()&gt;计算结果!B$18+1,ABS(E612-OFFSET(E612,-计算结果!B$18,0,1,1))/SUM(OFFSET(I612,0,0,-计算结果!B$18,1)),ABS(E612-OFFSET(E612,-ROW()+2,0,1,1))/SUM(OFFSET(I612,0,0,-ROW()+2,1)))</f>
        <v>6.8961931719715805E-2</v>
      </c>
      <c r="K612" s="21">
        <f ca="1">(计算结果!B$19+计算结果!B$20*'000300'!J612)^计算结果!B$21</f>
        <v>1.4620657385477442</v>
      </c>
      <c r="L612" s="21">
        <f t="shared" ca="1" si="47"/>
        <v>3641.8259210391889</v>
      </c>
      <c r="M612" s="31" t="str">
        <f ca="1">IF(ROW()&gt;计算结果!B$22+1,IF(L612&gt;OFFSET(L612,-计算结果!B$22,0,1,1),"买",IF(L612&lt;OFFSET(L612,-计算结果!B$22,0,1,1),"卖",M611)),IF(L612&gt;OFFSET(L612,-ROW()+1,0,1,1),"买",IF(L612&lt;OFFSET(L612,-ROW()+1,0,1,1),"卖",M611)))</f>
        <v>卖</v>
      </c>
      <c r="N612" s="4" t="str">
        <f t="shared" ca="1" si="48"/>
        <v/>
      </c>
      <c r="O612" s="3">
        <f ca="1">IF(M611="买",E612/E611-1,0)-IF(N612=1,计算结果!B$17,0)</f>
        <v>0</v>
      </c>
      <c r="P612" s="2">
        <f t="shared" ca="1" si="49"/>
        <v>3.3976823179643523</v>
      </c>
      <c r="Q612" s="3">
        <f ca="1">1-P612/MAX(P$2:P612)</f>
        <v>0.11159603658842276</v>
      </c>
    </row>
    <row r="613" spans="1:17" x14ac:dyDescent="0.15">
      <c r="A613" s="1">
        <v>39280</v>
      </c>
      <c r="B613">
        <v>3684.33</v>
      </c>
      <c r="C613">
        <v>3812.25</v>
      </c>
      <c r="D613" s="21">
        <v>3650.25</v>
      </c>
      <c r="E613" s="21">
        <v>3789.65</v>
      </c>
      <c r="F613" s="42">
        <v>501.58227455999997</v>
      </c>
      <c r="G613" s="3">
        <f t="shared" si="45"/>
        <v>2.4791980464957897E-2</v>
      </c>
      <c r="H613" s="3">
        <f>1-E613/MAX(E$2:E613)</f>
        <v>0.10894662591112159</v>
      </c>
      <c r="I613" s="21">
        <f t="shared" si="46"/>
        <v>91.680000000000291</v>
      </c>
      <c r="J613" s="21">
        <f ca="1">IF(ROW()&gt;计算结果!B$18+1,ABS(E613-OFFSET(E613,-计算结果!B$18,0,1,1))/SUM(OFFSET(I613,0,0,-计算结果!B$18,1)),ABS(E613-OFFSET(E613,-ROW()+2,0,1,1))/SUM(OFFSET(I613,0,0,-ROW()+2,1)))</f>
        <v>4.8240545623456248E-2</v>
      </c>
      <c r="K613" s="21">
        <f ca="1">(计算结果!B$19+计算结果!B$20*'000300'!J613)^计算结果!B$21</f>
        <v>1.4434164910611105</v>
      </c>
      <c r="L613" s="21">
        <f t="shared" ca="1" si="47"/>
        <v>3855.1976343871434</v>
      </c>
      <c r="M613" s="31" t="str">
        <f ca="1">IF(ROW()&gt;计算结果!B$22+1,IF(L613&gt;OFFSET(L613,-计算结果!B$22,0,1,1),"买",IF(L613&lt;OFFSET(L613,-计算结果!B$22,0,1,1),"卖",M612)),IF(L613&gt;OFFSET(L613,-ROW()+1,0,1,1),"买",IF(L613&lt;OFFSET(L613,-ROW()+1,0,1,1),"卖",M612)))</f>
        <v>卖</v>
      </c>
      <c r="N613" s="4" t="str">
        <f t="shared" ca="1" si="48"/>
        <v/>
      </c>
      <c r="O613" s="3">
        <f ca="1">IF(M612="买",E613/E612-1,0)-IF(N613=1,计算结果!B$17,0)</f>
        <v>0</v>
      </c>
      <c r="P613" s="2">
        <f t="shared" ca="1" si="49"/>
        <v>3.3976823179643523</v>
      </c>
      <c r="Q613" s="3">
        <f ca="1">1-P613/MAX(P$2:P613)</f>
        <v>0.11159603658842276</v>
      </c>
    </row>
    <row r="614" spans="1:17" x14ac:dyDescent="0.15">
      <c r="A614" s="1">
        <v>39281</v>
      </c>
      <c r="B614">
        <v>3776.94</v>
      </c>
      <c r="C614">
        <v>3861.51</v>
      </c>
      <c r="D614" s="21">
        <v>3756.7</v>
      </c>
      <c r="E614" s="21">
        <v>3807.57</v>
      </c>
      <c r="F614" s="42">
        <v>694.67832320000002</v>
      </c>
      <c r="G614" s="3">
        <f t="shared" si="45"/>
        <v>4.7286688744343497E-3</v>
      </c>
      <c r="H614" s="3">
        <f>1-E614/MAX(E$2:E614)</f>
        <v>0.10473312955560776</v>
      </c>
      <c r="I614" s="21">
        <f t="shared" si="46"/>
        <v>17.920000000000073</v>
      </c>
      <c r="J614" s="21">
        <f ca="1">IF(ROW()&gt;计算结果!B$18+1,ABS(E614-OFFSET(E614,-计算结果!B$18,0,1,1))/SUM(OFFSET(I614,0,0,-计算结果!B$18,1)),ABS(E614-OFFSET(E614,-ROW()+2,0,1,1))/SUM(OFFSET(I614,0,0,-ROW()+2,1)))</f>
        <v>7.8812212875494406E-2</v>
      </c>
      <c r="K614" s="21">
        <f ca="1">(计算结果!B$19+计算结果!B$20*'000300'!J614)^计算结果!B$21</f>
        <v>1.4709309915879449</v>
      </c>
      <c r="L614" s="21">
        <f t="shared" ca="1" si="47"/>
        <v>3785.1406709110743</v>
      </c>
      <c r="M614" s="31" t="str">
        <f ca="1">IF(ROW()&gt;计算结果!B$22+1,IF(L614&gt;OFFSET(L614,-计算结果!B$22,0,1,1),"买",IF(L614&lt;OFFSET(L614,-计算结果!B$22,0,1,1),"卖",M613)),IF(L614&gt;OFFSET(L614,-ROW()+1,0,1,1),"买",IF(L614&lt;OFFSET(L614,-ROW()+1,0,1,1),"卖",M613)))</f>
        <v>卖</v>
      </c>
      <c r="N614" s="4" t="str">
        <f t="shared" ca="1" si="48"/>
        <v/>
      </c>
      <c r="O614" s="3">
        <f ca="1">IF(M613="买",E614/E613-1,0)-IF(N614=1,计算结果!B$17,0)</f>
        <v>0</v>
      </c>
      <c r="P614" s="2">
        <f t="shared" ca="1" si="49"/>
        <v>3.3976823179643523</v>
      </c>
      <c r="Q614" s="3">
        <f ca="1">1-P614/MAX(P$2:P614)</f>
        <v>0.11159603658842276</v>
      </c>
    </row>
    <row r="615" spans="1:17" x14ac:dyDescent="0.15">
      <c r="A615" s="1">
        <v>39282</v>
      </c>
      <c r="B615">
        <v>3796.92</v>
      </c>
      <c r="C615">
        <v>3836.39</v>
      </c>
      <c r="D615" s="21">
        <v>3778.51</v>
      </c>
      <c r="E615" s="21">
        <v>3807</v>
      </c>
      <c r="F615" s="42">
        <v>457.28489472000001</v>
      </c>
      <c r="G615" s="3">
        <f t="shared" si="45"/>
        <v>-1.4970177829953801E-4</v>
      </c>
      <c r="H615" s="3">
        <f>1-E615/MAX(E$2:E615)</f>
        <v>0.10486715259816604</v>
      </c>
      <c r="I615" s="21">
        <f t="shared" si="46"/>
        <v>0.57000000000016371</v>
      </c>
      <c r="J615" s="21">
        <f ca="1">IF(ROW()&gt;计算结果!B$18+1,ABS(E615-OFFSET(E615,-计算结果!B$18,0,1,1))/SUM(OFFSET(I615,0,0,-计算结果!B$18,1)),ABS(E615-OFFSET(E615,-ROW()+2,0,1,1))/SUM(OFFSET(I615,0,0,-ROW()+2,1)))</f>
        <v>0.44455439013127429</v>
      </c>
      <c r="K615" s="21">
        <f ca="1">(计算结果!B$19+计算结果!B$20*'000300'!J615)^计算结果!B$21</f>
        <v>1.8000989511181467</v>
      </c>
      <c r="L615" s="21">
        <f t="shared" ca="1" si="47"/>
        <v>3824.4896262761963</v>
      </c>
      <c r="M615" s="31" t="str">
        <f ca="1">IF(ROW()&gt;计算结果!B$22+1,IF(L615&gt;OFFSET(L615,-计算结果!B$22,0,1,1),"买",IF(L615&lt;OFFSET(L615,-计算结果!B$22,0,1,1),"卖",M614)),IF(L615&gt;OFFSET(L615,-ROW()+1,0,1,1),"买",IF(L615&lt;OFFSET(L615,-ROW()+1,0,1,1),"卖",M614)))</f>
        <v>卖</v>
      </c>
      <c r="N615" s="4" t="str">
        <f t="shared" ca="1" si="48"/>
        <v/>
      </c>
      <c r="O615" s="3">
        <f ca="1">IF(M614="买",E615/E614-1,0)-IF(N615=1,计算结果!B$17,0)</f>
        <v>0</v>
      </c>
      <c r="P615" s="2">
        <f t="shared" ca="1" si="49"/>
        <v>3.3976823179643523</v>
      </c>
      <c r="Q615" s="3">
        <f ca="1">1-P615/MAX(P$2:P615)</f>
        <v>0.11159603658842276</v>
      </c>
    </row>
    <row r="616" spans="1:17" x14ac:dyDescent="0.15">
      <c r="A616" s="1">
        <v>39283</v>
      </c>
      <c r="B616">
        <v>3808.08</v>
      </c>
      <c r="C616">
        <v>3971.89</v>
      </c>
      <c r="D616" s="21">
        <v>3808.08</v>
      </c>
      <c r="E616" s="21">
        <v>3971.88</v>
      </c>
      <c r="F616" s="42">
        <v>815.56217856000001</v>
      </c>
      <c r="G616" s="3">
        <f t="shared" si="45"/>
        <v>4.3309692671394728E-2</v>
      </c>
      <c r="H616" s="3">
        <f>1-E616/MAX(E$2:E616)</f>
        <v>6.6099224077121987E-2</v>
      </c>
      <c r="I616" s="21">
        <f t="shared" si="46"/>
        <v>164.88000000000011</v>
      </c>
      <c r="J616" s="21">
        <f ca="1">IF(ROW()&gt;计算结果!B$18+1,ABS(E616-OFFSET(E616,-计算结果!B$18,0,1,1))/SUM(OFFSET(I616,0,0,-计算结果!B$18,1)),ABS(E616-OFFSET(E616,-ROW()+2,0,1,1))/SUM(OFFSET(I616,0,0,-ROW()+2,1)))</f>
        <v>0.43716577540106866</v>
      </c>
      <c r="K616" s="21">
        <f ca="1">(计算结果!B$19+计算结果!B$20*'000300'!J616)^计算结果!B$21</f>
        <v>1.7934491978609617</v>
      </c>
      <c r="L616" s="21">
        <f t="shared" ca="1" si="47"/>
        <v>4088.8267738035802</v>
      </c>
      <c r="M616" s="31" t="str">
        <f ca="1">IF(ROW()&gt;计算结果!B$22+1,IF(L616&gt;OFFSET(L616,-计算结果!B$22,0,1,1),"买",IF(L616&lt;OFFSET(L616,-计算结果!B$22,0,1,1),"卖",M615)),IF(L616&gt;OFFSET(L616,-ROW()+1,0,1,1),"买",IF(L616&lt;OFFSET(L616,-ROW()+1,0,1,1),"卖",M615)))</f>
        <v>买</v>
      </c>
      <c r="N616" s="4">
        <f t="shared" ca="1" si="48"/>
        <v>1</v>
      </c>
      <c r="O616" s="3">
        <f ca="1">IF(M615="买",E616/E615-1,0)-IF(N616=1,计算结果!B$17,0)</f>
        <v>0</v>
      </c>
      <c r="P616" s="2">
        <f t="shared" ca="1" si="49"/>
        <v>3.3976823179643523</v>
      </c>
      <c r="Q616" s="3">
        <f ca="1">1-P616/MAX(P$2:P616)</f>
        <v>0.11159603658842276</v>
      </c>
    </row>
    <row r="617" spans="1:17" x14ac:dyDescent="0.15">
      <c r="A617" s="1">
        <v>39286</v>
      </c>
      <c r="B617">
        <v>4009.06</v>
      </c>
      <c r="C617">
        <v>4157.3900000000003</v>
      </c>
      <c r="D617" s="21">
        <v>4009.06</v>
      </c>
      <c r="E617" s="21">
        <v>4156.72</v>
      </c>
      <c r="F617" s="42">
        <v>1258.24180224</v>
      </c>
      <c r="G617" s="3">
        <f t="shared" si="45"/>
        <v>4.653715620814336E-2</v>
      </c>
      <c r="H617" s="3">
        <f>1-E617/MAX(E$2:E617)</f>
        <v>2.2638137785092827E-2</v>
      </c>
      <c r="I617" s="21">
        <f t="shared" si="46"/>
        <v>184.84000000000015</v>
      </c>
      <c r="J617" s="21">
        <f ca="1">IF(ROW()&gt;计算结果!B$18+1,ABS(E617-OFFSET(E617,-计算结果!B$18,0,1,1))/SUM(OFFSET(I617,0,0,-计算结果!B$18,1)),ABS(E617-OFFSET(E617,-ROW()+2,0,1,1))/SUM(OFFSET(I617,0,0,-ROW()+2,1)))</f>
        <v>0.49897355032578544</v>
      </c>
      <c r="K617" s="21">
        <f ca="1">(计算结果!B$19+计算结果!B$20*'000300'!J617)^计算结果!B$21</f>
        <v>1.8490761952932069</v>
      </c>
      <c r="L617" s="21">
        <f t="shared" ca="1" si="47"/>
        <v>4214.366522185037</v>
      </c>
      <c r="M617" s="31" t="str">
        <f ca="1">IF(ROW()&gt;计算结果!B$22+1,IF(L617&gt;OFFSET(L617,-计算结果!B$22,0,1,1),"买",IF(L617&lt;OFFSET(L617,-计算结果!B$22,0,1,1),"卖",M616)),IF(L617&gt;OFFSET(L617,-ROW()+1,0,1,1),"买",IF(L617&lt;OFFSET(L617,-ROW()+1,0,1,1),"卖",M616)))</f>
        <v>买</v>
      </c>
      <c r="N617" s="4" t="str">
        <f t="shared" ca="1" si="48"/>
        <v/>
      </c>
      <c r="O617" s="3">
        <f ca="1">IF(M616="买",E617/E616-1,0)-IF(N617=1,计算结果!B$17,0)</f>
        <v>4.653715620814336E-2</v>
      </c>
      <c r="P617" s="2">
        <f t="shared" ca="1" si="49"/>
        <v>3.555800790741106</v>
      </c>
      <c r="Q617" s="3">
        <f ca="1">1-P617/MAX(P$2:P617)</f>
        <v>7.0252242567204415E-2</v>
      </c>
    </row>
    <row r="618" spans="1:17" x14ac:dyDescent="0.15">
      <c r="A618" s="1">
        <v>39287</v>
      </c>
      <c r="B618">
        <v>4187.33</v>
      </c>
      <c r="C618">
        <v>4241.58</v>
      </c>
      <c r="D618" s="21">
        <v>4143.59</v>
      </c>
      <c r="E618" s="21">
        <v>4161.3500000000004</v>
      </c>
      <c r="F618" s="42">
        <v>1120.24887296</v>
      </c>
      <c r="G618" s="3">
        <f t="shared" si="45"/>
        <v>1.11385900421479E-3</v>
      </c>
      <c r="H618" s="3">
        <f>1-E618/MAX(E$2:E618)</f>
        <v>2.1549494474488506E-2</v>
      </c>
      <c r="I618" s="21">
        <f t="shared" si="46"/>
        <v>4.6300000000001091</v>
      </c>
      <c r="J618" s="21">
        <f ca="1">IF(ROW()&gt;计算结果!B$18+1,ABS(E618-OFFSET(E618,-计算结果!B$18,0,1,1))/SUM(OFFSET(I618,0,0,-计算结果!B$18,1)),ABS(E618-OFFSET(E618,-ROW()+2,0,1,1))/SUM(OFFSET(I618,0,0,-ROW()+2,1)))</f>
        <v>0.61113487649919973</v>
      </c>
      <c r="K618" s="21">
        <f ca="1">(计算结果!B$19+计算结果!B$20*'000300'!J618)^计算结果!B$21</f>
        <v>1.9500213888492797</v>
      </c>
      <c r="L618" s="21">
        <f t="shared" ca="1" si="47"/>
        <v>4110.9831699618135</v>
      </c>
      <c r="M618" s="31" t="str">
        <f ca="1">IF(ROW()&gt;计算结果!B$22+1,IF(L618&gt;OFFSET(L618,-计算结果!B$22,0,1,1),"买",IF(L618&lt;OFFSET(L618,-计算结果!B$22,0,1,1),"卖",M617)),IF(L618&gt;OFFSET(L618,-ROW()+1,0,1,1),"买",IF(L618&lt;OFFSET(L618,-ROW()+1,0,1,1),"卖",M617)))</f>
        <v>买</v>
      </c>
      <c r="N618" s="4" t="str">
        <f t="shared" ca="1" si="48"/>
        <v/>
      </c>
      <c r="O618" s="3">
        <f ca="1">IF(M617="买",E618/E617-1,0)-IF(N618=1,计算结果!B$17,0)</f>
        <v>1.11385900421479E-3</v>
      </c>
      <c r="P618" s="2">
        <f t="shared" ca="1" si="49"/>
        <v>3.559761451469067</v>
      </c>
      <c r="Q618" s="3">
        <f ca="1">1-P618/MAX(P$2:P618)</f>
        <v>6.9216634655939413E-2</v>
      </c>
    </row>
    <row r="619" spans="1:17" x14ac:dyDescent="0.15">
      <c r="A619" s="1">
        <v>39288</v>
      </c>
      <c r="B619">
        <v>4163.3599999999997</v>
      </c>
      <c r="C619">
        <v>4256.05</v>
      </c>
      <c r="D619" s="21">
        <v>4163.3500000000004</v>
      </c>
      <c r="E619" s="21">
        <v>4255.46</v>
      </c>
      <c r="F619" s="42">
        <v>1017.7176371199999</v>
      </c>
      <c r="G619" s="3">
        <f t="shared" si="45"/>
        <v>2.2615257068018702E-2</v>
      </c>
      <c r="H619" s="3">
        <f>1-E619/MAX(E$2:E619)</f>
        <v>0</v>
      </c>
      <c r="I619" s="21">
        <f t="shared" si="46"/>
        <v>94.109999999999673</v>
      </c>
      <c r="J619" s="21">
        <f ca="1">IF(ROW()&gt;计算结果!B$18+1,ABS(E619-OFFSET(E619,-计算结果!B$18,0,1,1))/SUM(OFFSET(I619,0,0,-计算结果!B$18,1)),ABS(E619-OFFSET(E619,-ROW()+2,0,1,1))/SUM(OFFSET(I619,0,0,-ROW()+2,1)))</f>
        <v>0.65481062683712321</v>
      </c>
      <c r="K619" s="21">
        <f ca="1">(计算结果!B$19+计算结果!B$20*'000300'!J619)^计算结果!B$21</f>
        <v>1.9893295641534108</v>
      </c>
      <c r="L619" s="21">
        <f t="shared" ca="1" si="47"/>
        <v>4398.3951992919447</v>
      </c>
      <c r="M619" s="31" t="str">
        <f ca="1">IF(ROW()&gt;计算结果!B$22+1,IF(L619&gt;OFFSET(L619,-计算结果!B$22,0,1,1),"买",IF(L619&lt;OFFSET(L619,-计算结果!B$22,0,1,1),"卖",M618)),IF(L619&gt;OFFSET(L619,-ROW()+1,0,1,1),"买",IF(L619&lt;OFFSET(L619,-ROW()+1,0,1,1),"卖",M618)))</f>
        <v>买</v>
      </c>
      <c r="N619" s="4" t="str">
        <f t="shared" ca="1" si="48"/>
        <v/>
      </c>
      <c r="O619" s="3">
        <f ca="1">IF(M618="买",E619/E618-1,0)-IF(N619=1,计算结果!B$17,0)</f>
        <v>2.2615257068018702E-2</v>
      </c>
      <c r="P619" s="2">
        <f t="shared" ca="1" si="49"/>
        <v>3.6402663717948633</v>
      </c>
      <c r="Q619" s="3">
        <f ca="1">1-P619/MAX(P$2:P619)</f>
        <v>4.8166729574047884E-2</v>
      </c>
    </row>
    <row r="620" spans="1:17" x14ac:dyDescent="0.15">
      <c r="A620" s="1">
        <v>39289</v>
      </c>
      <c r="B620">
        <v>4282.68</v>
      </c>
      <c r="C620">
        <v>4325.93</v>
      </c>
      <c r="D620" s="21">
        <v>4244.08</v>
      </c>
      <c r="E620" s="21">
        <v>4303.1899999999996</v>
      </c>
      <c r="F620" s="42">
        <v>1039.86601984</v>
      </c>
      <c r="G620" s="3">
        <f t="shared" si="45"/>
        <v>1.1216178744483551E-2</v>
      </c>
      <c r="H620" s="3">
        <f>1-E620/MAX(E$2:E620)</f>
        <v>0</v>
      </c>
      <c r="I620" s="21">
        <f t="shared" si="46"/>
        <v>47.729999999999563</v>
      </c>
      <c r="J620" s="21">
        <f ca="1">IF(ROW()&gt;计算结果!B$18+1,ABS(E620-OFFSET(E620,-计算结果!B$18,0,1,1))/SUM(OFFSET(I620,0,0,-计算结果!B$18,1)),ABS(E620-OFFSET(E620,-ROW()+2,0,1,1))/SUM(OFFSET(I620,0,0,-ROW()+2,1)))</f>
        <v>0.664566563255934</v>
      </c>
      <c r="K620" s="21">
        <f ca="1">(计算结果!B$19+计算结果!B$20*'000300'!J620)^计算结果!B$21</f>
        <v>1.9981099069303405</v>
      </c>
      <c r="L620" s="21">
        <f t="shared" ca="1" si="47"/>
        <v>4208.1647473954317</v>
      </c>
      <c r="M620" s="31" t="str">
        <f ca="1">IF(ROW()&gt;计算结果!B$22+1,IF(L620&gt;OFFSET(L620,-计算结果!B$22,0,1,1),"买",IF(L620&lt;OFFSET(L620,-计算结果!B$22,0,1,1),"卖",M619)),IF(L620&gt;OFFSET(L620,-ROW()+1,0,1,1),"买",IF(L620&lt;OFFSET(L620,-ROW()+1,0,1,1),"卖",M619)))</f>
        <v>买</v>
      </c>
      <c r="N620" s="4" t="str">
        <f t="shared" ca="1" si="48"/>
        <v/>
      </c>
      <c r="O620" s="3">
        <f ca="1">IF(M619="买",E620/E619-1,0)-IF(N620=1,计算结果!B$17,0)</f>
        <v>1.1216178744483551E-2</v>
      </c>
      <c r="P620" s="2">
        <f t="shared" ca="1" si="49"/>
        <v>3.681096250098447</v>
      </c>
      <c r="Q620" s="3">
        <f ca="1">1-P620/MAX(P$2:P620)</f>
        <v>3.7490797478004101E-2</v>
      </c>
    </row>
    <row r="621" spans="1:17" x14ac:dyDescent="0.15">
      <c r="A621" s="1">
        <v>39290</v>
      </c>
      <c r="B621">
        <v>4277.55</v>
      </c>
      <c r="C621">
        <v>4318.34</v>
      </c>
      <c r="D621" s="21">
        <v>4225.03</v>
      </c>
      <c r="E621" s="21">
        <v>4307.1400000000003</v>
      </c>
      <c r="F621" s="42">
        <v>1059.100672</v>
      </c>
      <c r="G621" s="3">
        <f t="shared" si="45"/>
        <v>9.1792367987486578E-4</v>
      </c>
      <c r="H621" s="3">
        <f>1-E621/MAX(E$2:E621)</f>
        <v>0</v>
      </c>
      <c r="I621" s="21">
        <f t="shared" si="46"/>
        <v>3.9500000000007276</v>
      </c>
      <c r="J621" s="21">
        <f ca="1">IF(ROW()&gt;计算结果!B$18+1,ABS(E621-OFFSET(E621,-计算结果!B$18,0,1,1))/SUM(OFFSET(I621,0,0,-计算结果!B$18,1)),ABS(E621-OFFSET(E621,-ROW()+2,0,1,1))/SUM(OFFSET(I621,0,0,-ROW()+2,1)))</f>
        <v>0.66491002921661224</v>
      </c>
      <c r="K621" s="21">
        <f ca="1">(计算结果!B$19+计算结果!B$20*'000300'!J621)^计算结果!B$21</f>
        <v>1.9984190262949508</v>
      </c>
      <c r="L621" s="21">
        <f t="shared" ca="1" si="47"/>
        <v>4405.9587753327496</v>
      </c>
      <c r="M621" s="31" t="str">
        <f ca="1">IF(ROW()&gt;计算结果!B$22+1,IF(L621&gt;OFFSET(L621,-计算结果!B$22,0,1,1),"买",IF(L621&lt;OFFSET(L621,-计算结果!B$22,0,1,1),"卖",M620)),IF(L621&gt;OFFSET(L621,-ROW()+1,0,1,1),"买",IF(L621&lt;OFFSET(L621,-ROW()+1,0,1,1),"卖",M620)))</f>
        <v>买</v>
      </c>
      <c r="N621" s="4" t="str">
        <f t="shared" ca="1" si="48"/>
        <v/>
      </c>
      <c r="O621" s="3">
        <f ca="1">IF(M620="买",E621/E620-1,0)-IF(N621=1,计算结果!B$17,0)</f>
        <v>9.1792367987486578E-4</v>
      </c>
      <c r="P621" s="2">
        <f t="shared" ca="1" si="49"/>
        <v>3.6844752155143108</v>
      </c>
      <c r="Q621" s="3">
        <f ca="1">1-P621/MAX(P$2:P621)</f>
        <v>3.6607287488911733E-2</v>
      </c>
    </row>
    <row r="622" spans="1:17" x14ac:dyDescent="0.15">
      <c r="A622" s="1">
        <v>39293</v>
      </c>
      <c r="B622">
        <v>4305.18</v>
      </c>
      <c r="C622">
        <v>4426.3100000000004</v>
      </c>
      <c r="D622" s="21">
        <v>4303.7299999999996</v>
      </c>
      <c r="E622" s="21">
        <v>4410.3</v>
      </c>
      <c r="F622" s="42">
        <v>1210.8350259199999</v>
      </c>
      <c r="G622" s="3">
        <f t="shared" si="45"/>
        <v>2.3950927993982019E-2</v>
      </c>
      <c r="H622" s="3">
        <f>1-E622/MAX(E$2:E622)</f>
        <v>0</v>
      </c>
      <c r="I622" s="21">
        <f t="shared" si="46"/>
        <v>103.15999999999985</v>
      </c>
      <c r="J622" s="21">
        <f ca="1">IF(ROW()&gt;计算结果!B$18+1,ABS(E622-OFFSET(E622,-计算结果!B$18,0,1,1))/SUM(OFFSET(I622,0,0,-计算结果!B$18,1)),ABS(E622-OFFSET(E622,-ROW()+2,0,1,1))/SUM(OFFSET(I622,0,0,-ROW()+2,1)))</f>
        <v>0.99840217528417408</v>
      </c>
      <c r="K622" s="21">
        <f ca="1">(计算结果!B$19+计算结果!B$20*'000300'!J622)^计算结果!B$21</f>
        <v>2.2985619577557568</v>
      </c>
      <c r="L622" s="21">
        <f t="shared" ca="1" si="47"/>
        <v>4415.9373492029627</v>
      </c>
      <c r="M622" s="31" t="str">
        <f ca="1">IF(ROW()&gt;计算结果!B$22+1,IF(L622&gt;OFFSET(L622,-计算结果!B$22,0,1,1),"买",IF(L622&lt;OFFSET(L622,-计算结果!B$22,0,1,1),"卖",M621)),IF(L622&gt;OFFSET(L622,-ROW()+1,0,1,1),"买",IF(L622&lt;OFFSET(L622,-ROW()+1,0,1,1),"卖",M621)))</f>
        <v>买</v>
      </c>
      <c r="N622" s="4" t="str">
        <f t="shared" ca="1" si="48"/>
        <v/>
      </c>
      <c r="O622" s="3">
        <f ca="1">IF(M621="买",E622/E621-1,0)-IF(N622=1,计算结果!B$17,0)</f>
        <v>2.3950927993982019E-2</v>
      </c>
      <c r="P622" s="2">
        <f t="shared" ca="1" si="49"/>
        <v>3.7727218160967055</v>
      </c>
      <c r="Q622" s="3">
        <f ca="1">1-P622/MAX(P$2:P622)</f>
        <v>1.3533138001631695E-2</v>
      </c>
    </row>
    <row r="623" spans="1:17" x14ac:dyDescent="0.15">
      <c r="A623" s="1">
        <v>39294</v>
      </c>
      <c r="B623">
        <v>4402.5200000000004</v>
      </c>
      <c r="C623">
        <v>4467.6499999999996</v>
      </c>
      <c r="D623" s="21">
        <v>4359.59</v>
      </c>
      <c r="E623" s="21">
        <v>4460.5600000000004</v>
      </c>
      <c r="F623" s="42">
        <v>1188.5858816</v>
      </c>
      <c r="G623" s="3">
        <f t="shared" si="45"/>
        <v>1.1396050155318305E-2</v>
      </c>
      <c r="H623" s="3">
        <f>1-E623/MAX(E$2:E623)</f>
        <v>0</v>
      </c>
      <c r="I623" s="21">
        <f t="shared" si="46"/>
        <v>50.260000000000218</v>
      </c>
      <c r="J623" s="21">
        <f ca="1">IF(ROW()&gt;计算结果!B$18+1,ABS(E623-OFFSET(E623,-计算结果!B$18,0,1,1))/SUM(OFFSET(I623,0,0,-计算结果!B$18,1)),ABS(E623-OFFSET(E623,-ROW()+2,0,1,1))/SUM(OFFSET(I623,0,0,-ROW()+2,1)))</f>
        <v>0.99830369764154403</v>
      </c>
      <c r="K623" s="21">
        <f ca="1">(计算结果!B$19+计算结果!B$20*'000300'!J623)^计算结果!B$21</f>
        <v>2.2984733278773897</v>
      </c>
      <c r="L623" s="21">
        <f t="shared" ca="1" si="47"/>
        <v>4518.5013218791401</v>
      </c>
      <c r="M623" s="31" t="str">
        <f ca="1">IF(ROW()&gt;计算结果!B$22+1,IF(L623&gt;OFFSET(L623,-计算结果!B$22,0,1,1),"买",IF(L623&lt;OFFSET(L623,-计算结果!B$22,0,1,1),"卖",M622)),IF(L623&gt;OFFSET(L623,-ROW()+1,0,1,1),"买",IF(L623&lt;OFFSET(L623,-ROW()+1,0,1,1),"卖",M622)))</f>
        <v>买</v>
      </c>
      <c r="N623" s="4" t="str">
        <f t="shared" ca="1" si="48"/>
        <v/>
      </c>
      <c r="O623" s="3">
        <f ca="1">IF(M622="买",E623/E622-1,0)-IF(N623=1,计算结果!B$17,0)</f>
        <v>1.1396050155318305E-2</v>
      </c>
      <c r="P623" s="2">
        <f t="shared" ca="1" si="49"/>
        <v>3.8157159431350069</v>
      </c>
      <c r="Q623" s="3">
        <f ca="1">1-P623/MAX(P$2:P623)</f>
        <v>2.2913121657388569E-3</v>
      </c>
    </row>
    <row r="624" spans="1:17" x14ac:dyDescent="0.15">
      <c r="A624" s="1">
        <v>39295</v>
      </c>
      <c r="B624">
        <v>4479.3</v>
      </c>
      <c r="C624">
        <v>4496.25</v>
      </c>
      <c r="D624" s="21">
        <v>4271.0600000000004</v>
      </c>
      <c r="E624" s="21">
        <v>4290.4799999999996</v>
      </c>
      <c r="F624" s="42">
        <v>1289.11220736</v>
      </c>
      <c r="G624" s="3">
        <f t="shared" si="45"/>
        <v>-3.8129741557114127E-2</v>
      </c>
      <c r="H624" s="3">
        <f>1-E624/MAX(E$2:E624)</f>
        <v>3.8129741557114127E-2</v>
      </c>
      <c r="I624" s="21">
        <f t="shared" si="46"/>
        <v>170.08000000000084</v>
      </c>
      <c r="J624" s="21">
        <f ca="1">IF(ROW()&gt;计算结果!B$18+1,ABS(E624-OFFSET(E624,-计算结果!B$18,0,1,1))/SUM(OFFSET(I624,0,0,-计算结果!B$18,1)),ABS(E624-OFFSET(E624,-ROW()+2,0,1,1))/SUM(OFFSET(I624,0,0,-ROW()+2,1)))</f>
        <v>0.58590650441028203</v>
      </c>
      <c r="K624" s="21">
        <f ca="1">(计算结果!B$19+计算结果!B$20*'000300'!J624)^计算结果!B$21</f>
        <v>1.9273158539692536</v>
      </c>
      <c r="L624" s="21">
        <f t="shared" ca="1" si="47"/>
        <v>4079.032213178446</v>
      </c>
      <c r="M624" s="31" t="str">
        <f ca="1">IF(ROW()&gt;计算结果!B$22+1,IF(L624&gt;OFFSET(L624,-计算结果!B$22,0,1,1),"买",IF(L624&lt;OFFSET(L624,-计算结果!B$22,0,1,1),"卖",M623)),IF(L624&gt;OFFSET(L624,-ROW()+1,0,1,1),"买",IF(L624&lt;OFFSET(L624,-ROW()+1,0,1,1),"卖",M623)))</f>
        <v>买</v>
      </c>
      <c r="N624" s="4" t="str">
        <f t="shared" ca="1" si="48"/>
        <v/>
      </c>
      <c r="O624" s="3">
        <f ca="1">IF(M623="买",E624/E623-1,0)-IF(N624=1,计算结果!B$17,0)</f>
        <v>-3.8129741557114127E-2</v>
      </c>
      <c r="P624" s="2">
        <f t="shared" ca="1" si="49"/>
        <v>3.6702236803679091</v>
      </c>
      <c r="Q624" s="3">
        <f ca="1">1-P624/MAX(P$2:P624)</f>
        <v>4.0333686582146644E-2</v>
      </c>
    </row>
    <row r="625" spans="1:17" x14ac:dyDescent="0.15">
      <c r="A625" s="1">
        <v>39296</v>
      </c>
      <c r="B625">
        <v>4311.6000000000004</v>
      </c>
      <c r="C625">
        <v>4449.3999999999996</v>
      </c>
      <c r="D625" s="21">
        <v>4303.9799999999996</v>
      </c>
      <c r="E625" s="21">
        <v>4436.1899999999996</v>
      </c>
      <c r="F625" s="42">
        <v>1083.5796787199999</v>
      </c>
      <c r="G625" s="3">
        <f t="shared" si="45"/>
        <v>3.396123510656146E-2</v>
      </c>
      <c r="H625" s="3">
        <f>1-E625/MAX(E$2:E625)</f>
        <v>5.4634395681261161E-3</v>
      </c>
      <c r="I625" s="21">
        <f t="shared" si="46"/>
        <v>145.71000000000004</v>
      </c>
      <c r="J625" s="21">
        <f ca="1">IF(ROW()&gt;计算结果!B$18+1,ABS(E625-OFFSET(E625,-计算结果!B$18,0,1,1))/SUM(OFFSET(I625,0,0,-计算结果!B$18,1)),ABS(E625-OFFSET(E625,-ROW()+2,0,1,1))/SUM(OFFSET(I625,0,0,-ROW()+2,1)))</f>
        <v>0.64908443802547977</v>
      </c>
      <c r="K625" s="21">
        <f ca="1">(计算结果!B$19+计算结果!B$20*'000300'!J625)^计算结果!B$21</f>
        <v>1.9841759942229316</v>
      </c>
      <c r="L625" s="21">
        <f t="shared" ca="1" si="47"/>
        <v>4787.6961199395646</v>
      </c>
      <c r="M625" s="31" t="str">
        <f ca="1">IF(ROW()&gt;计算结果!B$22+1,IF(L625&gt;OFFSET(L625,-计算结果!B$22,0,1,1),"买",IF(L625&lt;OFFSET(L625,-计算结果!B$22,0,1,1),"卖",M624)),IF(L625&gt;OFFSET(L625,-ROW()+1,0,1,1),"买",IF(L625&lt;OFFSET(L625,-ROW()+1,0,1,1),"卖",M624)))</f>
        <v>买</v>
      </c>
      <c r="N625" s="4" t="str">
        <f t="shared" ca="1" si="48"/>
        <v/>
      </c>
      <c r="O625" s="3">
        <f ca="1">IF(M624="买",E625/E624-1,0)-IF(N625=1,计算结果!B$17,0)</f>
        <v>3.396123510656146E-2</v>
      </c>
      <c r="P625" s="2">
        <f t="shared" ca="1" si="49"/>
        <v>3.7948690096705531</v>
      </c>
      <c r="Q625" s="3">
        <f ca="1">1-P625/MAX(P$2:P625)</f>
        <v>7.7422332883158029E-3</v>
      </c>
    </row>
    <row r="626" spans="1:17" x14ac:dyDescent="0.15">
      <c r="A626" s="1">
        <v>39297</v>
      </c>
      <c r="B626">
        <v>4472.8900000000003</v>
      </c>
      <c r="C626">
        <v>4599.25</v>
      </c>
      <c r="D626" s="21">
        <v>4472.8900000000003</v>
      </c>
      <c r="E626" s="21">
        <v>4598.38</v>
      </c>
      <c r="F626" s="42">
        <v>1412.87522304</v>
      </c>
      <c r="G626" s="3">
        <f t="shared" si="45"/>
        <v>3.6560652271431238E-2</v>
      </c>
      <c r="H626" s="3">
        <f>1-E626/MAX(E$2:E626)</f>
        <v>0</v>
      </c>
      <c r="I626" s="21">
        <f t="shared" si="46"/>
        <v>162.19000000000051</v>
      </c>
      <c r="J626" s="21">
        <f ca="1">IF(ROW()&gt;计算结果!B$18+1,ABS(E626-OFFSET(E626,-计算结果!B$18,0,1,1))/SUM(OFFSET(I626,0,0,-计算结果!B$18,1)),ABS(E626-OFFSET(E626,-ROW()+2,0,1,1))/SUM(OFFSET(I626,0,0,-ROW()+2,1)))</f>
        <v>0.64810791798564016</v>
      </c>
      <c r="K626" s="21">
        <f ca="1">(计算结果!B$19+计算结果!B$20*'000300'!J626)^计算结果!B$21</f>
        <v>1.9832971261870762</v>
      </c>
      <c r="L626" s="21">
        <f t="shared" ca="1" si="47"/>
        <v>4412.2260033225384</v>
      </c>
      <c r="M626" s="31" t="str">
        <f ca="1">IF(ROW()&gt;计算结果!B$22+1,IF(L626&gt;OFFSET(L626,-计算结果!B$22,0,1,1),"买",IF(L626&lt;OFFSET(L626,-计算结果!B$22,0,1,1),"卖",M625)),IF(L626&gt;OFFSET(L626,-ROW()+1,0,1,1),"买",IF(L626&lt;OFFSET(L626,-ROW()+1,0,1,1),"卖",M625)))</f>
        <v>买</v>
      </c>
      <c r="N626" s="4" t="str">
        <f t="shared" ca="1" si="48"/>
        <v/>
      </c>
      <c r="O626" s="3">
        <f ca="1">IF(M625="买",E626/E625-1,0)-IF(N626=1,计算结果!B$17,0)</f>
        <v>3.6560652271431238E-2</v>
      </c>
      <c r="P626" s="2">
        <f t="shared" ca="1" si="49"/>
        <v>3.9336118959487489</v>
      </c>
      <c r="Q626" s="3">
        <f ca="1">1-P626/MAX(P$2:P626)</f>
        <v>0</v>
      </c>
    </row>
    <row r="627" spans="1:17" x14ac:dyDescent="0.15">
      <c r="A627" s="1">
        <v>39300</v>
      </c>
      <c r="B627">
        <v>4642.78</v>
      </c>
      <c r="C627">
        <v>4704.1899999999996</v>
      </c>
      <c r="D627" s="21">
        <v>4623.49</v>
      </c>
      <c r="E627" s="21">
        <v>4703.9799999999996</v>
      </c>
      <c r="F627" s="42">
        <v>1365.9901952</v>
      </c>
      <c r="G627" s="3">
        <f t="shared" si="45"/>
        <v>2.2964609275440306E-2</v>
      </c>
      <c r="H627" s="3">
        <f>1-E627/MAX(E$2:E627)</f>
        <v>0</v>
      </c>
      <c r="I627" s="21">
        <f t="shared" si="46"/>
        <v>105.59999999999945</v>
      </c>
      <c r="J627" s="21">
        <f ca="1">IF(ROW()&gt;计算结果!B$18+1,ABS(E627-OFFSET(E627,-计算结果!B$18,0,1,1))/SUM(OFFSET(I627,0,0,-计算结果!B$18,1)),ABS(E627-OFFSET(E627,-ROW()+2,0,1,1))/SUM(OFFSET(I627,0,0,-ROW()+2,1)))</f>
        <v>0.61668657456446629</v>
      </c>
      <c r="K627" s="21">
        <f ca="1">(计算结果!B$19+计算结果!B$20*'000300'!J627)^计算结果!B$21</f>
        <v>1.9550179171080195</v>
      </c>
      <c r="L627" s="21">
        <f t="shared" ca="1" si="47"/>
        <v>4982.6102942148491</v>
      </c>
      <c r="M627" s="31" t="str">
        <f ca="1">IF(ROW()&gt;计算结果!B$22+1,IF(L627&gt;OFFSET(L627,-计算结果!B$22,0,1,1),"买",IF(L627&lt;OFFSET(L627,-计算结果!B$22,0,1,1),"卖",M626)),IF(L627&gt;OFFSET(L627,-ROW()+1,0,1,1),"买",IF(L627&lt;OFFSET(L627,-ROW()+1,0,1,1),"卖",M626)))</f>
        <v>买</v>
      </c>
      <c r="N627" s="4" t="str">
        <f t="shared" ca="1" si="48"/>
        <v/>
      </c>
      <c r="O627" s="3">
        <f ca="1">IF(M626="买",E627/E626-1,0)-IF(N627=1,计算结果!B$17,0)</f>
        <v>2.2964609275440306E-2</v>
      </c>
      <c r="P627" s="2">
        <f t="shared" ca="1" si="49"/>
        <v>4.0239457561804359</v>
      </c>
      <c r="Q627" s="3">
        <f ca="1">1-P627/MAX(P$2:P627)</f>
        <v>0</v>
      </c>
    </row>
    <row r="628" spans="1:17" x14ac:dyDescent="0.15">
      <c r="A628" s="1">
        <v>39301</v>
      </c>
      <c r="B628">
        <v>4715.3900000000003</v>
      </c>
      <c r="C628">
        <v>4771.58</v>
      </c>
      <c r="D628" s="21">
        <v>4634.87</v>
      </c>
      <c r="E628" s="21">
        <v>4724.55</v>
      </c>
      <c r="F628" s="42">
        <v>1546.38123008</v>
      </c>
      <c r="G628" s="3">
        <f t="shared" si="45"/>
        <v>4.3728927418911212E-3</v>
      </c>
      <c r="H628" s="3">
        <f>1-E628/MAX(E$2:E628)</f>
        <v>0</v>
      </c>
      <c r="I628" s="21">
        <f t="shared" si="46"/>
        <v>20.570000000000618</v>
      </c>
      <c r="J628" s="21">
        <f ca="1">IF(ROW()&gt;计算结果!B$18+1,ABS(E628-OFFSET(E628,-计算结果!B$18,0,1,1))/SUM(OFFSET(I628,0,0,-计算结果!B$18,1)),ABS(E628-OFFSET(E628,-ROW()+2,0,1,1))/SUM(OFFSET(I628,0,0,-ROW()+2,1)))</f>
        <v>0.62345023025150426</v>
      </c>
      <c r="K628" s="21">
        <f ca="1">(计算结果!B$19+计算结果!B$20*'000300'!J628)^计算结果!B$21</f>
        <v>1.9611052072263537</v>
      </c>
      <c r="L628" s="21">
        <f t="shared" ca="1" si="47"/>
        <v>4476.5269074517437</v>
      </c>
      <c r="M628" s="31" t="str">
        <f ca="1">IF(ROW()&gt;计算结果!B$22+1,IF(L628&gt;OFFSET(L628,-计算结果!B$22,0,1,1),"买",IF(L628&lt;OFFSET(L628,-计算结果!B$22,0,1,1),"卖",M627)),IF(L628&gt;OFFSET(L628,-ROW()+1,0,1,1),"买",IF(L628&lt;OFFSET(L628,-ROW()+1,0,1,1),"卖",M627)))</f>
        <v>买</v>
      </c>
      <c r="N628" s="4" t="str">
        <f t="shared" ca="1" si="48"/>
        <v/>
      </c>
      <c r="O628" s="3">
        <f ca="1">IF(M627="买",E628/E627-1,0)-IF(N628=1,计算结果!B$17,0)</f>
        <v>4.3728927418911212E-3</v>
      </c>
      <c r="P628" s="2">
        <f t="shared" ca="1" si="49"/>
        <v>4.041542039371401</v>
      </c>
      <c r="Q628" s="3">
        <f ca="1">1-P628/MAX(P$2:P628)</f>
        <v>0</v>
      </c>
    </row>
    <row r="629" spans="1:17" x14ac:dyDescent="0.15">
      <c r="A629" s="1">
        <v>39302</v>
      </c>
      <c r="B629">
        <v>4680.07</v>
      </c>
      <c r="C629">
        <v>4741.45</v>
      </c>
      <c r="D629" s="21">
        <v>4579.3999999999996</v>
      </c>
      <c r="E629" s="21">
        <v>4668.09</v>
      </c>
      <c r="F629" s="42">
        <v>1354.76625408</v>
      </c>
      <c r="G629" s="3">
        <f t="shared" si="45"/>
        <v>-1.1950344477251851E-2</v>
      </c>
      <c r="H629" s="3">
        <f>1-E629/MAX(E$2:E629)</f>
        <v>1.1950344477251851E-2</v>
      </c>
      <c r="I629" s="21">
        <f t="shared" si="46"/>
        <v>56.460000000000036</v>
      </c>
      <c r="J629" s="21">
        <f ca="1">IF(ROW()&gt;计算结果!B$18+1,ABS(E629-OFFSET(E629,-计算结果!B$18,0,1,1))/SUM(OFFSET(I629,0,0,-计算结果!B$18,1)),ABS(E629-OFFSET(E629,-ROW()+2,0,1,1))/SUM(OFFSET(I629,0,0,-ROW()+2,1)))</f>
        <v>0.47663767312379346</v>
      </c>
      <c r="K629" s="21">
        <f ca="1">(计算结果!B$19+计算结果!B$20*'000300'!J629)^计算结果!B$21</f>
        <v>1.8289739058114141</v>
      </c>
      <c r="L629" s="21">
        <f t="shared" ca="1" si="47"/>
        <v>4826.890805039041</v>
      </c>
      <c r="M629" s="31" t="str">
        <f ca="1">IF(ROW()&gt;计算结果!B$22+1,IF(L629&gt;OFFSET(L629,-计算结果!B$22,0,1,1),"买",IF(L629&lt;OFFSET(L629,-计算结果!B$22,0,1,1),"卖",M628)),IF(L629&gt;OFFSET(L629,-ROW()+1,0,1,1),"买",IF(L629&lt;OFFSET(L629,-ROW()+1,0,1,1),"卖",M628)))</f>
        <v>买</v>
      </c>
      <c r="N629" s="4" t="str">
        <f t="shared" ca="1" si="48"/>
        <v/>
      </c>
      <c r="O629" s="3">
        <f ca="1">IF(M628="买",E629/E628-1,0)-IF(N629=1,计算结果!B$17,0)</f>
        <v>-1.1950344477251851E-2</v>
      </c>
      <c r="P629" s="2">
        <f t="shared" ca="1" si="49"/>
        <v>3.9932442197816176</v>
      </c>
      <c r="Q629" s="3">
        <f ca="1">1-P629/MAX(P$2:P629)</f>
        <v>1.1950344477251851E-2</v>
      </c>
    </row>
    <row r="630" spans="1:17" x14ac:dyDescent="0.15">
      <c r="A630" s="1">
        <v>39303</v>
      </c>
      <c r="B630">
        <v>4666.42</v>
      </c>
      <c r="C630">
        <v>4779.1400000000003</v>
      </c>
      <c r="D630" s="21">
        <v>4666.2</v>
      </c>
      <c r="E630" s="21">
        <v>4777.29</v>
      </c>
      <c r="F630" s="42">
        <v>1171.91335936</v>
      </c>
      <c r="G630" s="3">
        <f t="shared" si="45"/>
        <v>2.3392865176121269E-2</v>
      </c>
      <c r="H630" s="3">
        <f>1-E630/MAX(E$2:E630)</f>
        <v>0</v>
      </c>
      <c r="I630" s="21">
        <f t="shared" si="46"/>
        <v>109.19999999999982</v>
      </c>
      <c r="J630" s="21">
        <f ca="1">IF(ROW()&gt;计算结果!B$18+1,ABS(E630-OFFSET(E630,-计算结果!B$18,0,1,1))/SUM(OFFSET(I630,0,0,-计算结果!B$18,1)),ABS(E630-OFFSET(E630,-ROW()+2,0,1,1))/SUM(OFFSET(I630,0,0,-ROW()+2,1)))</f>
        <v>0.5113354472702164</v>
      </c>
      <c r="K630" s="21">
        <f ca="1">(计算结果!B$19+计算结果!B$20*'000300'!J630)^计算结果!B$21</f>
        <v>1.8602019025431946</v>
      </c>
      <c r="L630" s="21">
        <f t="shared" ca="1" si="47"/>
        <v>4734.6232931377435</v>
      </c>
      <c r="M630" s="31" t="str">
        <f ca="1">IF(ROW()&gt;计算结果!B$22+1,IF(L630&gt;OFFSET(L630,-计算结果!B$22,0,1,1),"买",IF(L630&lt;OFFSET(L630,-计算结果!B$22,0,1,1),"卖",M629)),IF(L630&gt;OFFSET(L630,-ROW()+1,0,1,1),"买",IF(L630&lt;OFFSET(L630,-ROW()+1,0,1,1),"卖",M629)))</f>
        <v>买</v>
      </c>
      <c r="N630" s="4" t="str">
        <f t="shared" ca="1" si="48"/>
        <v/>
      </c>
      <c r="O630" s="3">
        <f ca="1">IF(M629="买",E630/E629-1,0)-IF(N630=1,计算结果!B$17,0)</f>
        <v>2.3392865176121269E-2</v>
      </c>
      <c r="P630" s="2">
        <f t="shared" ca="1" si="49"/>
        <v>4.0866576434302946</v>
      </c>
      <c r="Q630" s="3">
        <f ca="1">1-P630/MAX(P$2:P630)</f>
        <v>0</v>
      </c>
    </row>
    <row r="631" spans="1:17" x14ac:dyDescent="0.15">
      <c r="A631" s="1">
        <v>39304</v>
      </c>
      <c r="B631">
        <v>4765.8500000000004</v>
      </c>
      <c r="C631">
        <v>4771.6099999999997</v>
      </c>
      <c r="D631" s="21">
        <v>4631.04</v>
      </c>
      <c r="E631" s="21">
        <v>4726.68</v>
      </c>
      <c r="F631" s="42">
        <v>1235.9826636800001</v>
      </c>
      <c r="G631" s="3">
        <f t="shared" si="45"/>
        <v>-1.059387225812114E-2</v>
      </c>
      <c r="H631" s="3">
        <f>1-E631/MAX(E$2:E631)</f>
        <v>1.059387225812114E-2</v>
      </c>
      <c r="I631" s="21">
        <f t="shared" si="46"/>
        <v>50.609999999999673</v>
      </c>
      <c r="J631" s="21">
        <f ca="1">IF(ROW()&gt;计算结果!B$18+1,ABS(E631-OFFSET(E631,-计算结果!B$18,0,1,1))/SUM(OFFSET(I631,0,0,-计算结果!B$18,1)),ABS(E631-OFFSET(E631,-ROW()+2,0,1,1))/SUM(OFFSET(I631,0,0,-ROW()+2,1)))</f>
        <v>0.43080998932062714</v>
      </c>
      <c r="K631" s="21">
        <f ca="1">(计算结果!B$19+计算结果!B$20*'000300'!J631)^计算结果!B$21</f>
        <v>1.7877289903885645</v>
      </c>
      <c r="L631" s="21">
        <f t="shared" ca="1" si="47"/>
        <v>4720.4228377162453</v>
      </c>
      <c r="M631" s="31" t="str">
        <f ca="1">IF(ROW()&gt;计算结果!B$22+1,IF(L631&gt;OFFSET(L631,-计算结果!B$22,0,1,1),"买",IF(L631&lt;OFFSET(L631,-计算结果!B$22,0,1,1),"卖",M630)),IF(L631&gt;OFFSET(L631,-ROW()+1,0,1,1),"买",IF(L631&lt;OFFSET(L631,-ROW()+1,0,1,1),"卖",M630)))</f>
        <v>买</v>
      </c>
      <c r="N631" s="4" t="str">
        <f t="shared" ca="1" si="48"/>
        <v/>
      </c>
      <c r="O631" s="3">
        <f ca="1">IF(M630="买",E631/E630-1,0)-IF(N631=1,计算结果!B$17,0)</f>
        <v>-1.059387225812114E-2</v>
      </c>
      <c r="P631" s="2">
        <f t="shared" ca="1" si="49"/>
        <v>4.0433641143931194</v>
      </c>
      <c r="Q631" s="3">
        <f ca="1">1-P631/MAX(P$2:P631)</f>
        <v>1.0593872258121251E-2</v>
      </c>
    </row>
    <row r="632" spans="1:17" x14ac:dyDescent="0.15">
      <c r="A632" s="1">
        <v>39307</v>
      </c>
      <c r="B632">
        <v>4724.5200000000004</v>
      </c>
      <c r="C632">
        <v>4767.08</v>
      </c>
      <c r="D632" s="21">
        <v>4663.2</v>
      </c>
      <c r="E632" s="21">
        <v>4721.1899999999996</v>
      </c>
      <c r="F632" s="42">
        <v>1371.8953984</v>
      </c>
      <c r="G632" s="3">
        <f t="shared" si="45"/>
        <v>-1.1614917870472752E-3</v>
      </c>
      <c r="H632" s="3">
        <f>1-E632/MAX(E$2:E632)</f>
        <v>1.1743059349547669E-2</v>
      </c>
      <c r="I632" s="21">
        <f t="shared" si="46"/>
        <v>5.4900000000006912</v>
      </c>
      <c r="J632" s="21">
        <f ca="1">IF(ROW()&gt;计算结果!B$18+1,ABS(E632-OFFSET(E632,-计算结果!B$18,0,1,1))/SUM(OFFSET(I632,0,0,-计算结果!B$18,1)),ABS(E632-OFFSET(E632,-ROW()+2,0,1,1))/SUM(OFFSET(I632,0,0,-ROW()+2,1)))</f>
        <v>0.35482840088110612</v>
      </c>
      <c r="K632" s="21">
        <f ca="1">(计算结果!B$19+计算结果!B$20*'000300'!J632)^计算结果!B$21</f>
        <v>1.7193455607929955</v>
      </c>
      <c r="L632" s="21">
        <f t="shared" ca="1" si="47"/>
        <v>4721.7418547832258</v>
      </c>
      <c r="M632" s="31" t="str">
        <f ca="1">IF(ROW()&gt;计算结果!B$22+1,IF(L632&gt;OFFSET(L632,-计算结果!B$22,0,1,1),"买",IF(L632&lt;OFFSET(L632,-计算结果!B$22,0,1,1),"卖",M631)),IF(L632&gt;OFFSET(L632,-ROW()+1,0,1,1),"买",IF(L632&lt;OFFSET(L632,-ROW()+1,0,1,1),"卖",M631)))</f>
        <v>买</v>
      </c>
      <c r="N632" s="4" t="str">
        <f t="shared" ca="1" si="48"/>
        <v/>
      </c>
      <c r="O632" s="3">
        <f ca="1">IF(M631="买",E632/E631-1,0)-IF(N632=1,计算结果!B$17,0)</f>
        <v>-1.1614917870472752E-3</v>
      </c>
      <c r="P632" s="2">
        <f t="shared" ca="1" si="49"/>
        <v>4.0386677801822097</v>
      </c>
      <c r="Q632" s="3">
        <f ca="1">1-P632/MAX(P$2:P632)</f>
        <v>1.174305934954778E-2</v>
      </c>
    </row>
    <row r="633" spans="1:17" x14ac:dyDescent="0.15">
      <c r="A633" s="1">
        <v>39308</v>
      </c>
      <c r="B633">
        <v>4721.45</v>
      </c>
      <c r="C633">
        <v>4803.57</v>
      </c>
      <c r="D633" s="21">
        <v>4704.1499999999996</v>
      </c>
      <c r="E633" s="21">
        <v>4795.57</v>
      </c>
      <c r="F633" s="42">
        <v>1055.3683968</v>
      </c>
      <c r="G633" s="3">
        <f t="shared" si="45"/>
        <v>1.5754502572444595E-2</v>
      </c>
      <c r="H633" s="3">
        <f>1-E633/MAX(E$2:E633)</f>
        <v>0</v>
      </c>
      <c r="I633" s="21">
        <f t="shared" si="46"/>
        <v>74.380000000000109</v>
      </c>
      <c r="J633" s="21">
        <f ca="1">IF(ROW()&gt;计算结果!B$18+1,ABS(E633-OFFSET(E633,-计算结果!B$18,0,1,1))/SUM(OFFSET(I633,0,0,-计算结果!B$18,1)),ABS(E633-OFFSET(E633,-ROW()+2,0,1,1))/SUM(OFFSET(I633,0,0,-ROW()+2,1)))</f>
        <v>0.3721134301169608</v>
      </c>
      <c r="K633" s="21">
        <f ca="1">(计算结果!B$19+计算结果!B$20*'000300'!J633)^计算结果!B$21</f>
        <v>1.7349020871052647</v>
      </c>
      <c r="L633" s="21">
        <f t="shared" ca="1" si="47"/>
        <v>4849.8264580069181</v>
      </c>
      <c r="M633" s="31" t="str">
        <f ca="1">IF(ROW()&gt;计算结果!B$22+1,IF(L633&gt;OFFSET(L633,-计算结果!B$22,0,1,1),"买",IF(L633&lt;OFFSET(L633,-计算结果!B$22,0,1,1),"卖",M632)),IF(L633&gt;OFFSET(L633,-ROW()+1,0,1,1),"买",IF(L633&lt;OFFSET(L633,-ROW()+1,0,1,1),"卖",M632)))</f>
        <v>买</v>
      </c>
      <c r="N633" s="4" t="str">
        <f t="shared" ca="1" si="48"/>
        <v/>
      </c>
      <c r="O633" s="3">
        <f ca="1">IF(M632="买",E633/E632-1,0)-IF(N633=1,计算结果!B$17,0)</f>
        <v>1.5754502572444595E-2</v>
      </c>
      <c r="P633" s="2">
        <f t="shared" ca="1" si="49"/>
        <v>4.1022949821143397</v>
      </c>
      <c r="Q633" s="3">
        <f ca="1">1-P633/MAX(P$2:P633)</f>
        <v>0</v>
      </c>
    </row>
    <row r="634" spans="1:17" x14ac:dyDescent="0.15">
      <c r="A634" s="1">
        <v>39309</v>
      </c>
      <c r="B634">
        <v>4804.68</v>
      </c>
      <c r="C634">
        <v>4836.59</v>
      </c>
      <c r="D634" s="21">
        <v>4697.97</v>
      </c>
      <c r="E634" s="21">
        <v>4798.75</v>
      </c>
      <c r="F634" s="42">
        <v>1099.0291353600001</v>
      </c>
      <c r="G634" s="3">
        <f t="shared" si="45"/>
        <v>6.6311199711410751E-4</v>
      </c>
      <c r="H634" s="3">
        <f>1-E634/MAX(E$2:E634)</f>
        <v>0</v>
      </c>
      <c r="I634" s="21">
        <f t="shared" si="46"/>
        <v>3.180000000000291</v>
      </c>
      <c r="J634" s="21">
        <f ca="1">IF(ROW()&gt;计算结果!B$18+1,ABS(E634-OFFSET(E634,-计算结果!B$18,0,1,1))/SUM(OFFSET(I634,0,0,-计算结果!B$18,1)),ABS(E634-OFFSET(E634,-ROW()+2,0,1,1))/SUM(OFFSET(I634,0,0,-ROW()+2,1)))</f>
        <v>0.69304190130762566</v>
      </c>
      <c r="K634" s="21">
        <f ca="1">(计算结果!B$19+计算结果!B$20*'000300'!J634)^计算结果!B$21</f>
        <v>2.0237377111768629</v>
      </c>
      <c r="L634" s="21">
        <f t="shared" ca="1" si="47"/>
        <v>4746.4611037849772</v>
      </c>
      <c r="M634" s="31" t="str">
        <f ca="1">IF(ROW()&gt;计算结果!B$22+1,IF(L634&gt;OFFSET(L634,-计算结果!B$22,0,1,1),"买",IF(L634&lt;OFFSET(L634,-计算结果!B$22,0,1,1),"卖",M633)),IF(L634&gt;OFFSET(L634,-ROW()+1,0,1,1),"买",IF(L634&lt;OFFSET(L634,-ROW()+1,0,1,1),"卖",M633)))</f>
        <v>买</v>
      </c>
      <c r="N634" s="4" t="str">
        <f t="shared" ca="1" si="48"/>
        <v/>
      </c>
      <c r="O634" s="3">
        <f ca="1">IF(M633="买",E634/E633-1,0)-IF(N634=1,计算结果!B$17,0)</f>
        <v>6.6311199711410751E-4</v>
      </c>
      <c r="P634" s="2">
        <f t="shared" ca="1" si="49"/>
        <v>4.1050152631326808</v>
      </c>
      <c r="Q634" s="3">
        <f ca="1">1-P634/MAX(P$2:P634)</f>
        <v>0</v>
      </c>
    </row>
    <row r="635" spans="1:17" x14ac:dyDescent="0.15">
      <c r="A635" s="1">
        <v>39310</v>
      </c>
      <c r="B635">
        <v>4772.3599999999997</v>
      </c>
      <c r="C635">
        <v>4772.97</v>
      </c>
      <c r="D635" s="21">
        <v>4665.21</v>
      </c>
      <c r="E635" s="21">
        <v>4721.9399999999996</v>
      </c>
      <c r="F635" s="42">
        <v>1102.1470105599999</v>
      </c>
      <c r="G635" s="3">
        <f t="shared" si="45"/>
        <v>-1.6006251628028267E-2</v>
      </c>
      <c r="H635" s="3">
        <f>1-E635/MAX(E$2:E635)</f>
        <v>1.6006251628028267E-2</v>
      </c>
      <c r="I635" s="21">
        <f t="shared" si="46"/>
        <v>76.8100000000004</v>
      </c>
      <c r="J635" s="21">
        <f ca="1">IF(ROW()&gt;计算结果!B$18+1,ABS(E635-OFFSET(E635,-计算结果!B$18,0,1,1))/SUM(OFFSET(I635,0,0,-计算结果!B$18,1)),ABS(E635-OFFSET(E635,-ROW()+2,0,1,1))/SUM(OFFSET(I635,0,0,-ROW()+2,1)))</f>
        <v>0.43002904483137339</v>
      </c>
      <c r="K635" s="21">
        <f ca="1">(计算结果!B$19+计算结果!B$20*'000300'!J635)^计算结果!B$21</f>
        <v>1.7870261403482359</v>
      </c>
      <c r="L635" s="21">
        <f t="shared" ca="1" si="47"/>
        <v>4702.6412503310294</v>
      </c>
      <c r="M635" s="31" t="str">
        <f ca="1">IF(ROW()&gt;计算结果!B$22+1,IF(L635&gt;OFFSET(L635,-计算结果!B$22,0,1,1),"买",IF(L635&lt;OFFSET(L635,-计算结果!B$22,0,1,1),"卖",M634)),IF(L635&gt;OFFSET(L635,-ROW()+1,0,1,1),"买",IF(L635&lt;OFFSET(L635,-ROW()+1,0,1,1),"卖",M634)))</f>
        <v>买</v>
      </c>
      <c r="N635" s="4" t="str">
        <f t="shared" ca="1" si="48"/>
        <v/>
      </c>
      <c r="O635" s="3">
        <f ca="1">IF(M634="买",E635/E634-1,0)-IF(N635=1,计算结果!B$17,0)</f>
        <v>-1.6006251628028267E-2</v>
      </c>
      <c r="P635" s="2">
        <f t="shared" ca="1" si="49"/>
        <v>4.0393093558940825</v>
      </c>
      <c r="Q635" s="3">
        <f ca="1">1-P635/MAX(P$2:P635)</f>
        <v>1.6006251628028267E-2</v>
      </c>
    </row>
    <row r="636" spans="1:17" x14ac:dyDescent="0.15">
      <c r="A636" s="1">
        <v>39311</v>
      </c>
      <c r="B636">
        <v>4694.2</v>
      </c>
      <c r="C636">
        <v>4774.99</v>
      </c>
      <c r="D636" s="21">
        <v>4616.97</v>
      </c>
      <c r="E636" s="21">
        <v>4626.58</v>
      </c>
      <c r="F636" s="42">
        <v>1115.65217792</v>
      </c>
      <c r="G636" s="3">
        <f t="shared" si="45"/>
        <v>-2.0195089306513814E-2</v>
      </c>
      <c r="H636" s="3">
        <f>1-E636/MAX(E$2:E636)</f>
        <v>3.5878093253451482E-2</v>
      </c>
      <c r="I636" s="21">
        <f t="shared" si="46"/>
        <v>95.359999999999673</v>
      </c>
      <c r="J636" s="21">
        <f ca="1">IF(ROW()&gt;计算结果!B$18+1,ABS(E636-OFFSET(E636,-计算结果!B$18,0,1,1))/SUM(OFFSET(I636,0,0,-计算结果!B$18,1)),ABS(E636-OFFSET(E636,-ROW()+2,0,1,1))/SUM(OFFSET(I636,0,0,-ROW()+2,1)))</f>
        <v>4.7184017668908382E-2</v>
      </c>
      <c r="K636" s="21">
        <f ca="1">(计算结果!B$19+计算结果!B$20*'000300'!J636)^计算结果!B$21</f>
        <v>1.4424656159020175</v>
      </c>
      <c r="L636" s="21">
        <f t="shared" ca="1" si="47"/>
        <v>4592.9255120260041</v>
      </c>
      <c r="M636" s="31" t="str">
        <f ca="1">IF(ROW()&gt;计算结果!B$22+1,IF(L636&gt;OFFSET(L636,-计算结果!B$22,0,1,1),"买",IF(L636&lt;OFFSET(L636,-计算结果!B$22,0,1,1),"卖",M635)),IF(L636&gt;OFFSET(L636,-ROW()+1,0,1,1),"买",IF(L636&lt;OFFSET(L636,-ROW()+1,0,1,1),"卖",M635)))</f>
        <v>买</v>
      </c>
      <c r="N636" s="4" t="str">
        <f t="shared" ca="1" si="48"/>
        <v/>
      </c>
      <c r="O636" s="3">
        <f ca="1">IF(M635="买",E636/E635-1,0)-IF(N636=1,计算结果!B$17,0)</f>
        <v>-2.0195089306513814E-2</v>
      </c>
      <c r="P636" s="2">
        <f t="shared" ca="1" si="49"/>
        <v>3.9577351427151646</v>
      </c>
      <c r="Q636" s="3">
        <f ca="1">1-P636/MAX(P$2:P636)</f>
        <v>3.5878093253451593E-2</v>
      </c>
    </row>
    <row r="637" spans="1:17" x14ac:dyDescent="0.15">
      <c r="A637" s="1">
        <v>39314</v>
      </c>
      <c r="B637">
        <v>4749.2</v>
      </c>
      <c r="C637">
        <v>4885.83</v>
      </c>
      <c r="D637" s="21">
        <v>4747.2700000000004</v>
      </c>
      <c r="E637" s="21">
        <v>4885.43</v>
      </c>
      <c r="F637" s="42">
        <v>1192.5934899199999</v>
      </c>
      <c r="G637" s="3">
        <f t="shared" si="45"/>
        <v>5.5948454365859934E-2</v>
      </c>
      <c r="H637" s="3">
        <f>1-E637/MAX(E$2:E637)</f>
        <v>0</v>
      </c>
      <c r="I637" s="21">
        <f t="shared" si="46"/>
        <v>258.85000000000036</v>
      </c>
      <c r="J637" s="21">
        <f ca="1">IF(ROW()&gt;计算结果!B$18+1,ABS(E637-OFFSET(E637,-计算结果!B$18,0,1,1))/SUM(OFFSET(I637,0,0,-计算结果!B$18,1)),ABS(E637-OFFSET(E637,-ROW()+2,0,1,1))/SUM(OFFSET(I637,0,0,-ROW()+2,1)))</f>
        <v>0.24164014329280517</v>
      </c>
      <c r="K637" s="21">
        <f ca="1">(计算结果!B$19+计算结果!B$20*'000300'!J637)^计算结果!B$21</f>
        <v>1.6174761289635247</v>
      </c>
      <c r="L637" s="21">
        <f t="shared" ca="1" si="47"/>
        <v>5066.0445389386414</v>
      </c>
      <c r="M637" s="31" t="str">
        <f ca="1">IF(ROW()&gt;计算结果!B$22+1,IF(L637&gt;OFFSET(L637,-计算结果!B$22,0,1,1),"买",IF(L637&lt;OFFSET(L637,-计算结果!B$22,0,1,1),"卖",M636)),IF(L637&gt;OFFSET(L637,-ROW()+1,0,1,1),"买",IF(L637&lt;OFFSET(L637,-ROW()+1,0,1,1),"卖",M636)))</f>
        <v>买</v>
      </c>
      <c r="N637" s="4" t="str">
        <f t="shared" ca="1" si="48"/>
        <v/>
      </c>
      <c r="O637" s="3">
        <f ca="1">IF(M636="买",E637/E636-1,0)-IF(N637=1,计算结果!B$17,0)</f>
        <v>5.5948454365859934E-2</v>
      </c>
      <c r="P637" s="2">
        <f t="shared" ca="1" si="49"/>
        <v>4.1791643067395245</v>
      </c>
      <c r="Q637" s="3">
        <f ca="1">1-P637/MAX(P$2:P637)</f>
        <v>0</v>
      </c>
    </row>
    <row r="638" spans="1:17" x14ac:dyDescent="0.15">
      <c r="A638" s="1">
        <v>39315</v>
      </c>
      <c r="B638">
        <v>4915.5200000000004</v>
      </c>
      <c r="C638">
        <v>4995.53</v>
      </c>
      <c r="D638" s="21">
        <v>4909.84</v>
      </c>
      <c r="E638" s="21">
        <v>4972.71</v>
      </c>
      <c r="F638" s="42">
        <v>1329.0240409600001</v>
      </c>
      <c r="G638" s="3">
        <f t="shared" si="45"/>
        <v>1.786536701989383E-2</v>
      </c>
      <c r="H638" s="3">
        <f>1-E638/MAX(E$2:E638)</f>
        <v>0</v>
      </c>
      <c r="I638" s="21">
        <f t="shared" si="46"/>
        <v>87.279999999999745</v>
      </c>
      <c r="J638" s="21">
        <f ca="1">IF(ROW()&gt;计算结果!B$18+1,ABS(E638-OFFSET(E638,-计算结果!B$18,0,1,1))/SUM(OFFSET(I638,0,0,-计算结果!B$18,1)),ABS(E638-OFFSET(E638,-ROW()+2,0,1,1))/SUM(OFFSET(I638,0,0,-ROW()+2,1)))</f>
        <v>0.30351508035517677</v>
      </c>
      <c r="K638" s="21">
        <f ca="1">(计算结果!B$19+计算结果!B$20*'000300'!J638)^计算结果!B$21</f>
        <v>1.673163572319659</v>
      </c>
      <c r="L638" s="21">
        <f t="shared" ca="1" si="47"/>
        <v>4909.880588347256</v>
      </c>
      <c r="M638" s="31" t="str">
        <f ca="1">IF(ROW()&gt;计算结果!B$22+1,IF(L638&gt;OFFSET(L638,-计算结果!B$22,0,1,1),"买",IF(L638&lt;OFFSET(L638,-计算结果!B$22,0,1,1),"卖",M637)),IF(L638&gt;OFFSET(L638,-ROW()+1,0,1,1),"买",IF(L638&lt;OFFSET(L638,-ROW()+1,0,1,1),"卖",M637)))</f>
        <v>买</v>
      </c>
      <c r="N638" s="4" t="str">
        <f t="shared" ca="1" si="48"/>
        <v/>
      </c>
      <c r="O638" s="3">
        <f ca="1">IF(M637="买",E638/E637-1,0)-IF(N638=1,计算结果!B$17,0)</f>
        <v>1.786536701989383E-2</v>
      </c>
      <c r="P638" s="2">
        <f t="shared" ca="1" si="49"/>
        <v>4.2538266109158664</v>
      </c>
      <c r="Q638" s="3">
        <f ca="1">1-P638/MAX(P$2:P638)</f>
        <v>0</v>
      </c>
    </row>
    <row r="639" spans="1:17" x14ac:dyDescent="0.15">
      <c r="A639" s="1">
        <v>39316</v>
      </c>
      <c r="B639">
        <v>4899.93</v>
      </c>
      <c r="C639">
        <v>5075.8900000000003</v>
      </c>
      <c r="D639" s="21">
        <v>4887.1400000000003</v>
      </c>
      <c r="E639" s="21">
        <v>5051.6899999999996</v>
      </c>
      <c r="F639" s="42">
        <v>1387.22279424</v>
      </c>
      <c r="G639" s="3">
        <f t="shared" si="45"/>
        <v>1.5882687709518395E-2</v>
      </c>
      <c r="H639" s="3">
        <f>1-E639/MAX(E$2:E639)</f>
        <v>0</v>
      </c>
      <c r="I639" s="21">
        <f t="shared" si="46"/>
        <v>78.979999999999563</v>
      </c>
      <c r="J639" s="21">
        <f ca="1">IF(ROW()&gt;计算结果!B$18+1,ABS(E639-OFFSET(E639,-计算结果!B$18,0,1,1))/SUM(OFFSET(I639,0,0,-计算结果!B$18,1)),ABS(E639-OFFSET(E639,-ROW()+2,0,1,1))/SUM(OFFSET(I639,0,0,-ROW()+2,1)))</f>
        <v>0.45659056823862609</v>
      </c>
      <c r="K639" s="21">
        <f ca="1">(计算结果!B$19+计算结果!B$20*'000300'!J639)^计算结果!B$21</f>
        <v>1.8109315114147635</v>
      </c>
      <c r="L639" s="21">
        <f t="shared" ca="1" si="47"/>
        <v>5166.6877205243964</v>
      </c>
      <c r="M639" s="31" t="str">
        <f ca="1">IF(ROW()&gt;计算结果!B$22+1,IF(L639&gt;OFFSET(L639,-计算结果!B$22,0,1,1),"买",IF(L639&lt;OFFSET(L639,-计算结果!B$22,0,1,1),"卖",M638)),IF(L639&gt;OFFSET(L639,-ROW()+1,0,1,1),"买",IF(L639&lt;OFFSET(L639,-ROW()+1,0,1,1),"卖",M638)))</f>
        <v>买</v>
      </c>
      <c r="N639" s="4" t="str">
        <f t="shared" ca="1" si="48"/>
        <v/>
      </c>
      <c r="O639" s="3">
        <f ca="1">IF(M638="买",E639/E638-1,0)-IF(N639=1,计算结果!B$17,0)</f>
        <v>1.5882687709518395E-2</v>
      </c>
      <c r="P639" s="2">
        <f t="shared" ca="1" si="49"/>
        <v>4.3213888105474823</v>
      </c>
      <c r="Q639" s="3">
        <f ca="1">1-P639/MAX(P$2:P639)</f>
        <v>0</v>
      </c>
    </row>
    <row r="640" spans="1:17" x14ac:dyDescent="0.15">
      <c r="A640" s="1">
        <v>39317</v>
      </c>
      <c r="B640">
        <v>5075.51</v>
      </c>
      <c r="C640">
        <v>5154.8500000000004</v>
      </c>
      <c r="D640" s="21">
        <v>5028.12</v>
      </c>
      <c r="E640" s="21">
        <v>5135.93</v>
      </c>
      <c r="F640" s="42">
        <v>1308.73212928</v>
      </c>
      <c r="G640" s="3">
        <f t="shared" si="45"/>
        <v>1.6675607568952255E-2</v>
      </c>
      <c r="H640" s="3">
        <f>1-E640/MAX(E$2:E640)</f>
        <v>0</v>
      </c>
      <c r="I640" s="21">
        <f t="shared" si="46"/>
        <v>84.240000000000691</v>
      </c>
      <c r="J640" s="21">
        <f ca="1">IF(ROW()&gt;计算结果!B$18+1,ABS(E640-OFFSET(E640,-计算结果!B$18,0,1,1))/SUM(OFFSET(I640,0,0,-计算结果!B$18,1)),ABS(E640-OFFSET(E640,-ROW()+2,0,1,1))/SUM(OFFSET(I640,0,0,-ROW()+2,1)))</f>
        <v>0.43995191246105131</v>
      </c>
      <c r="K640" s="21">
        <f ca="1">(计算结果!B$19+计算结果!B$20*'000300'!J640)^计算结果!B$21</f>
        <v>1.7959567212149461</v>
      </c>
      <c r="L640" s="21">
        <f t="shared" ca="1" si="47"/>
        <v>5111.448185619357</v>
      </c>
      <c r="M640" s="31" t="str">
        <f ca="1">IF(ROW()&gt;计算结果!B$22+1,IF(L640&gt;OFFSET(L640,-计算结果!B$22,0,1,1),"买",IF(L640&lt;OFFSET(L640,-计算结果!B$22,0,1,1),"卖",M639)),IF(L640&gt;OFFSET(L640,-ROW()+1,0,1,1),"买",IF(L640&lt;OFFSET(L640,-ROW()+1,0,1,1),"卖",M639)))</f>
        <v>买</v>
      </c>
      <c r="N640" s="4" t="str">
        <f t="shared" ca="1" si="48"/>
        <v/>
      </c>
      <c r="O640" s="3">
        <f ca="1">IF(M639="买",E640/E639-1,0)-IF(N640=1,计算结果!B$17,0)</f>
        <v>1.6675607568952255E-2</v>
      </c>
      <c r="P640" s="2">
        <f t="shared" ca="1" si="49"/>
        <v>4.3934505945050333</v>
      </c>
      <c r="Q640" s="3">
        <f ca="1">1-P640/MAX(P$2:P640)</f>
        <v>0</v>
      </c>
    </row>
    <row r="641" spans="1:17" x14ac:dyDescent="0.15">
      <c r="A641" s="1">
        <v>39318</v>
      </c>
      <c r="B641">
        <v>5161.1499999999996</v>
      </c>
      <c r="C641">
        <v>5231.1499999999996</v>
      </c>
      <c r="D641" s="21">
        <v>5158.03</v>
      </c>
      <c r="E641" s="21">
        <v>5217.58</v>
      </c>
      <c r="F641" s="42">
        <v>1345.46096128</v>
      </c>
      <c r="G641" s="3">
        <f t="shared" si="45"/>
        <v>1.5897802345436807E-2</v>
      </c>
      <c r="H641" s="3">
        <f>1-E641/MAX(E$2:E641)</f>
        <v>0</v>
      </c>
      <c r="I641" s="21">
        <f t="shared" si="46"/>
        <v>81.649999999999636</v>
      </c>
      <c r="J641" s="21">
        <f ca="1">IF(ROW()&gt;计算结果!B$18+1,ABS(E641-OFFSET(E641,-计算结果!B$18,0,1,1))/SUM(OFFSET(I641,0,0,-计算结果!B$18,1)),ABS(E641-OFFSET(E641,-ROW()+2,0,1,1))/SUM(OFFSET(I641,0,0,-ROW()+2,1)))</f>
        <v>0.5801091914632116</v>
      </c>
      <c r="K641" s="21">
        <f ca="1">(计算结果!B$19+计算结果!B$20*'000300'!J641)^计算结果!B$21</f>
        <v>1.9220982723168905</v>
      </c>
      <c r="L641" s="21">
        <f t="shared" ca="1" si="47"/>
        <v>5315.4439626782487</v>
      </c>
      <c r="M641" s="31" t="str">
        <f ca="1">IF(ROW()&gt;计算结果!B$22+1,IF(L641&gt;OFFSET(L641,-计算结果!B$22,0,1,1),"买",IF(L641&lt;OFFSET(L641,-计算结果!B$22,0,1,1),"卖",M640)),IF(L641&gt;OFFSET(L641,-ROW()+1,0,1,1),"买",IF(L641&lt;OFFSET(L641,-ROW()+1,0,1,1),"卖",M640)))</f>
        <v>买</v>
      </c>
      <c r="N641" s="4" t="str">
        <f t="shared" ca="1" si="48"/>
        <v/>
      </c>
      <c r="O641" s="3">
        <f ca="1">IF(M640="买",E641/E640-1,0)-IF(N641=1,计算结果!B$17,0)</f>
        <v>1.5897802345436807E-2</v>
      </c>
      <c r="P641" s="2">
        <f t="shared" ca="1" si="49"/>
        <v>4.4632968036709162</v>
      </c>
      <c r="Q641" s="3">
        <f ca="1">1-P641/MAX(P$2:P641)</f>
        <v>0</v>
      </c>
    </row>
    <row r="642" spans="1:17" x14ac:dyDescent="0.15">
      <c r="A642" s="1">
        <v>39321</v>
      </c>
      <c r="B642">
        <v>5250.62</v>
      </c>
      <c r="C642">
        <v>5296.57</v>
      </c>
      <c r="D642" s="21">
        <v>5191.28</v>
      </c>
      <c r="E642" s="21">
        <v>5243.15</v>
      </c>
      <c r="F642" s="42">
        <v>1493.75483904</v>
      </c>
      <c r="G642" s="3">
        <f t="shared" si="45"/>
        <v>4.9007394232574164E-3</v>
      </c>
      <c r="H642" s="3">
        <f>1-E642/MAX(E$2:E642)</f>
        <v>0</v>
      </c>
      <c r="I642" s="21">
        <f t="shared" si="46"/>
        <v>25.569999999999709</v>
      </c>
      <c r="J642" s="21">
        <f ca="1">IF(ROW()&gt;计算结果!B$18+1,ABS(E642-OFFSET(E642,-计算结果!B$18,0,1,1))/SUM(OFFSET(I642,0,0,-计算结果!B$18,1)),ABS(E642-OFFSET(E642,-ROW()+2,0,1,1))/SUM(OFFSET(I642,0,0,-ROW()+2,1)))</f>
        <v>0.60251644926699754</v>
      </c>
      <c r="K642" s="21">
        <f ca="1">(计算结果!B$19+计算结果!B$20*'000300'!J642)^计算结果!B$21</f>
        <v>1.9422648043402977</v>
      </c>
      <c r="L642" s="21">
        <f t="shared" ca="1" si="47"/>
        <v>5175.0299434019953</v>
      </c>
      <c r="M642" s="31" t="str">
        <f ca="1">IF(ROW()&gt;计算结果!B$22+1,IF(L642&gt;OFFSET(L642,-计算结果!B$22,0,1,1),"买",IF(L642&lt;OFFSET(L642,-计算结果!B$22,0,1,1),"卖",M641)),IF(L642&gt;OFFSET(L642,-ROW()+1,0,1,1),"买",IF(L642&lt;OFFSET(L642,-ROW()+1,0,1,1),"卖",M641)))</f>
        <v>买</v>
      </c>
      <c r="N642" s="4" t="str">
        <f t="shared" ca="1" si="48"/>
        <v/>
      </c>
      <c r="O642" s="3">
        <f ca="1">IF(M641="买",E642/E641-1,0)-IF(N642=1,计算结果!B$17,0)</f>
        <v>4.9007394232574164E-3</v>
      </c>
      <c r="P642" s="2">
        <f t="shared" ca="1" si="49"/>
        <v>4.4851702582743647</v>
      </c>
      <c r="Q642" s="3">
        <f ca="1">1-P642/MAX(P$2:P642)</f>
        <v>0</v>
      </c>
    </row>
    <row r="643" spans="1:17" x14ac:dyDescent="0.15">
      <c r="A643" s="1">
        <v>39322</v>
      </c>
      <c r="B643">
        <v>5220.6400000000003</v>
      </c>
      <c r="C643">
        <v>5270.3</v>
      </c>
      <c r="D643" s="21">
        <v>5136.6099999999997</v>
      </c>
      <c r="E643" s="21">
        <v>5251.77</v>
      </c>
      <c r="F643" s="42">
        <v>1404.1966182399999</v>
      </c>
      <c r="G643" s="3">
        <f t="shared" ref="G643:G706" si="50">E643/E642-1</f>
        <v>1.6440498555259087E-3</v>
      </c>
      <c r="H643" s="3">
        <f>1-E643/MAX(E$2:E643)</f>
        <v>0</v>
      </c>
      <c r="I643" s="21">
        <f t="shared" si="46"/>
        <v>8.6200000000008004</v>
      </c>
      <c r="J643" s="21">
        <f ca="1">IF(ROW()&gt;计算结果!B$18+1,ABS(E643-OFFSET(E643,-计算结果!B$18,0,1,1))/SUM(OFFSET(I643,0,0,-计算结果!B$18,1)),ABS(E643-OFFSET(E643,-ROW()+2,0,1,1))/SUM(OFFSET(I643,0,0,-ROW()+2,1)))</f>
        <v>0.56986534089489627</v>
      </c>
      <c r="K643" s="21">
        <f ca="1">(计算结果!B$19+计算结果!B$20*'000300'!J643)^计算结果!B$21</f>
        <v>1.9128788068054066</v>
      </c>
      <c r="L643" s="21">
        <f t="shared" ca="1" si="47"/>
        <v>5321.8243713013662</v>
      </c>
      <c r="M643" s="31" t="str">
        <f ca="1">IF(ROW()&gt;计算结果!B$22+1,IF(L643&gt;OFFSET(L643,-计算结果!B$22,0,1,1),"买",IF(L643&lt;OFFSET(L643,-计算结果!B$22,0,1,1),"卖",M642)),IF(L643&gt;OFFSET(L643,-ROW()+1,0,1,1),"买",IF(L643&lt;OFFSET(L643,-ROW()+1,0,1,1),"卖",M642)))</f>
        <v>买</v>
      </c>
      <c r="N643" s="4" t="str">
        <f t="shared" ca="1" si="48"/>
        <v/>
      </c>
      <c r="O643" s="3">
        <f ca="1">IF(M642="买",E643/E642-1,0)-IF(N643=1,计算结果!B$17,0)</f>
        <v>1.6440498555259087E-3</v>
      </c>
      <c r="P643" s="2">
        <f t="shared" ca="1" si="49"/>
        <v>4.4925441017894894</v>
      </c>
      <c r="Q643" s="3">
        <f ca="1">1-P643/MAX(P$2:P643)</f>
        <v>0</v>
      </c>
    </row>
    <row r="644" spans="1:17" x14ac:dyDescent="0.15">
      <c r="A644" s="1">
        <v>39323</v>
      </c>
      <c r="B644">
        <v>5215.6499999999996</v>
      </c>
      <c r="C644">
        <v>5283.33</v>
      </c>
      <c r="D644" s="21">
        <v>5138.34</v>
      </c>
      <c r="E644" s="21">
        <v>5171.82</v>
      </c>
      <c r="F644" s="42">
        <v>1389.8355507199999</v>
      </c>
      <c r="G644" s="3">
        <f t="shared" si="50"/>
        <v>-1.5223438954866775E-2</v>
      </c>
      <c r="H644" s="3">
        <f>1-E644/MAX(E$2:E644)</f>
        <v>1.5223438954866775E-2</v>
      </c>
      <c r="I644" s="21">
        <f t="shared" ref="I644:I707" si="51">ABS(E644-E643)</f>
        <v>79.950000000000728</v>
      </c>
      <c r="J644" s="21">
        <f ca="1">IF(ROW()&gt;计算结果!B$18+1,ABS(E644-OFFSET(E644,-计算结果!B$18,0,1,1))/SUM(OFFSET(I644,0,0,-计算结果!B$18,1)),ABS(E644-OFFSET(E644,-ROW()+2,0,1,1))/SUM(OFFSET(I644,0,0,-ROW()+2,1)))</f>
        <v>0.42524307257411764</v>
      </c>
      <c r="K644" s="21">
        <f ca="1">(计算结果!B$19+计算结果!B$20*'000300'!J644)^计算结果!B$21</f>
        <v>1.7827187653167058</v>
      </c>
      <c r="L644" s="21">
        <f t="shared" ref="L644:L707" ca="1" si="52">K644*E644+(1-K644)*L643</f>
        <v>5054.4087637028861</v>
      </c>
      <c r="M644" s="31" t="str">
        <f ca="1">IF(ROW()&gt;计算结果!B$22+1,IF(L644&gt;OFFSET(L644,-计算结果!B$22,0,1,1),"买",IF(L644&lt;OFFSET(L644,-计算结果!B$22,0,1,1),"卖",M643)),IF(L644&gt;OFFSET(L644,-ROW()+1,0,1,1),"买",IF(L644&lt;OFFSET(L644,-ROW()+1,0,1,1),"卖",M643)))</f>
        <v>买</v>
      </c>
      <c r="N644" s="4" t="str">
        <f t="shared" ref="N644:N707" ca="1" si="53">IF(M643&lt;&gt;M644,1,"")</f>
        <v/>
      </c>
      <c r="O644" s="3">
        <f ca="1">IF(M643="买",E644/E643-1,0)-IF(N644=1,计算结果!B$17,0)</f>
        <v>-1.5223438954866775E-2</v>
      </c>
      <c r="P644" s="2">
        <f t="shared" ref="P644:P707" ca="1" si="54">IFERROR(P643*(1+O644),P643)</f>
        <v>4.4241521309038507</v>
      </c>
      <c r="Q644" s="3">
        <f ca="1">1-P644/MAX(P$2:P644)</f>
        <v>1.5223438954866664E-2</v>
      </c>
    </row>
    <row r="645" spans="1:17" x14ac:dyDescent="0.15">
      <c r="A645" s="1">
        <v>39324</v>
      </c>
      <c r="B645">
        <v>5193.7299999999996</v>
      </c>
      <c r="C645">
        <v>5247.57</v>
      </c>
      <c r="D645" s="21">
        <v>5176</v>
      </c>
      <c r="E645" s="21">
        <v>5241.2299999999996</v>
      </c>
      <c r="F645" s="42">
        <v>1238.2017945600001</v>
      </c>
      <c r="G645" s="3">
        <f t="shared" si="50"/>
        <v>1.3420807375353228E-2</v>
      </c>
      <c r="H645" s="3">
        <f>1-E645/MAX(E$2:E645)</f>
        <v>2.0069424213171594E-3</v>
      </c>
      <c r="I645" s="21">
        <f t="shared" si="51"/>
        <v>69.409999999999854</v>
      </c>
      <c r="J645" s="21">
        <f ca="1">IF(ROW()&gt;计算结果!B$18+1,ABS(E645-OFFSET(E645,-计算结果!B$18,0,1,1))/SUM(OFFSET(I645,0,0,-计算结果!B$18,1)),ABS(E645-OFFSET(E645,-ROW()+2,0,1,1))/SUM(OFFSET(I645,0,0,-ROW()+2,1)))</f>
        <v>0.59694681058960064</v>
      </c>
      <c r="K645" s="21">
        <f ca="1">(计算结果!B$19+计算结果!B$20*'000300'!J645)^计算结果!B$21</f>
        <v>1.9372521295306404</v>
      </c>
      <c r="L645" s="21">
        <f t="shared" ca="1" si="52"/>
        <v>5416.3286015610156</v>
      </c>
      <c r="M645" s="31" t="str">
        <f ca="1">IF(ROW()&gt;计算结果!B$22+1,IF(L645&gt;OFFSET(L645,-计算结果!B$22,0,1,1),"买",IF(L645&lt;OFFSET(L645,-计算结果!B$22,0,1,1),"卖",M644)),IF(L645&gt;OFFSET(L645,-ROW()+1,0,1,1),"买",IF(L645&lt;OFFSET(L645,-ROW()+1,0,1,1),"卖",M644)))</f>
        <v>买</v>
      </c>
      <c r="N645" s="4" t="str">
        <f t="shared" ca="1" si="53"/>
        <v/>
      </c>
      <c r="O645" s="3">
        <f ca="1">IF(M644="买",E645/E644-1,0)-IF(N645=1,计算结果!B$17,0)</f>
        <v>1.3420807375353228E-2</v>
      </c>
      <c r="P645" s="2">
        <f t="shared" ca="1" si="54"/>
        <v>4.4835278244519694</v>
      </c>
      <c r="Q645" s="3">
        <f ca="1">1-P645/MAX(P$2:P645)</f>
        <v>2.0069424213172704E-3</v>
      </c>
    </row>
    <row r="646" spans="1:17" x14ac:dyDescent="0.15">
      <c r="A646" s="1">
        <v>39325</v>
      </c>
      <c r="B646">
        <v>5255.09</v>
      </c>
      <c r="C646">
        <v>5307.42</v>
      </c>
      <c r="D646" s="21">
        <v>5219.99</v>
      </c>
      <c r="E646" s="21">
        <v>5296.81</v>
      </c>
      <c r="F646" s="42">
        <v>1228.62403584</v>
      </c>
      <c r="G646" s="3">
        <f t="shared" si="50"/>
        <v>1.0604381032696786E-2</v>
      </c>
      <c r="H646" s="3">
        <f>1-E646/MAX(E$2:E646)</f>
        <v>0</v>
      </c>
      <c r="I646" s="21">
        <f t="shared" si="51"/>
        <v>55.580000000000837</v>
      </c>
      <c r="J646" s="21">
        <f ca="1">IF(ROW()&gt;计算结果!B$18+1,ABS(E646-OFFSET(E646,-计算结果!B$18,0,1,1))/SUM(OFFSET(I646,0,0,-计算结果!B$18,1)),ABS(E646-OFFSET(E646,-ROW()+2,0,1,1))/SUM(OFFSET(I646,0,0,-ROW()+2,1)))</f>
        <v>0.80737956705576108</v>
      </c>
      <c r="K646" s="21">
        <f ca="1">(计算结果!B$19+计算结果!B$20*'000300'!J646)^计算结果!B$21</f>
        <v>2.1266416103501848</v>
      </c>
      <c r="L646" s="21">
        <f t="shared" ca="1" si="52"/>
        <v>5162.155370270496</v>
      </c>
      <c r="M646" s="31" t="str">
        <f ca="1">IF(ROW()&gt;计算结果!B$22+1,IF(L646&gt;OFFSET(L646,-计算结果!B$22,0,1,1),"买",IF(L646&lt;OFFSET(L646,-计算结果!B$22,0,1,1),"卖",M645)),IF(L646&gt;OFFSET(L646,-ROW()+1,0,1,1),"买",IF(L646&lt;OFFSET(L646,-ROW()+1,0,1,1),"卖",M645)))</f>
        <v>买</v>
      </c>
      <c r="N646" s="4" t="str">
        <f t="shared" ca="1" si="53"/>
        <v/>
      </c>
      <c r="O646" s="3">
        <f ca="1">IF(M645="买",E646/E645-1,0)-IF(N646=1,计算结果!B$17,0)</f>
        <v>1.0604381032696786E-2</v>
      </c>
      <c r="P646" s="2">
        <f t="shared" ca="1" si="54"/>
        <v>4.5310728618731559</v>
      </c>
      <c r="Q646" s="3">
        <f ca="1">1-P646/MAX(P$2:P646)</f>
        <v>0</v>
      </c>
    </row>
    <row r="647" spans="1:17" x14ac:dyDescent="0.15">
      <c r="A647" s="1">
        <v>39328</v>
      </c>
      <c r="B647">
        <v>5335.05</v>
      </c>
      <c r="C647">
        <v>5433.75</v>
      </c>
      <c r="D647" s="21">
        <v>5335.05</v>
      </c>
      <c r="E647" s="21">
        <v>5419.17</v>
      </c>
      <c r="F647" s="42">
        <v>1496.1242931199999</v>
      </c>
      <c r="G647" s="3">
        <f t="shared" si="50"/>
        <v>2.310069645692403E-2</v>
      </c>
      <c r="H647" s="3">
        <f>1-E647/MAX(E$2:E647)</f>
        <v>0</v>
      </c>
      <c r="I647" s="21">
        <f t="shared" si="51"/>
        <v>122.35999999999967</v>
      </c>
      <c r="J647" s="21">
        <f ca="1">IF(ROW()&gt;计算结果!B$18+1,ABS(E647-OFFSET(E647,-计算结果!B$18,0,1,1))/SUM(OFFSET(I647,0,0,-计算结果!B$18,1)),ABS(E647-OFFSET(E647,-ROW()+2,0,1,1))/SUM(OFFSET(I647,0,0,-ROW()+2,1)))</f>
        <v>0.76947696211290995</v>
      </c>
      <c r="K647" s="21">
        <f ca="1">(计算结果!B$19+计算结果!B$20*'000300'!J647)^计算结果!B$21</f>
        <v>2.0925292659016188</v>
      </c>
      <c r="L647" s="21">
        <f t="shared" ca="1" si="52"/>
        <v>5699.9660047443522</v>
      </c>
      <c r="M647" s="31" t="str">
        <f ca="1">IF(ROW()&gt;计算结果!B$22+1,IF(L647&gt;OFFSET(L647,-计算结果!B$22,0,1,1),"买",IF(L647&lt;OFFSET(L647,-计算结果!B$22,0,1,1),"卖",M646)),IF(L647&gt;OFFSET(L647,-ROW()+1,0,1,1),"买",IF(L647&lt;OFFSET(L647,-ROW()+1,0,1,1),"卖",M646)))</f>
        <v>买</v>
      </c>
      <c r="N647" s="4" t="str">
        <f t="shared" ca="1" si="53"/>
        <v/>
      </c>
      <c r="O647" s="3">
        <f ca="1">IF(M646="买",E647/E646-1,0)-IF(N647=1,计算结果!B$17,0)</f>
        <v>2.310069645692403E-2</v>
      </c>
      <c r="P647" s="2">
        <f t="shared" ca="1" si="54"/>
        <v>4.635743800679494</v>
      </c>
      <c r="Q647" s="3">
        <f ca="1">1-P647/MAX(P$2:P647)</f>
        <v>0</v>
      </c>
    </row>
    <row r="648" spans="1:17" x14ac:dyDescent="0.15">
      <c r="A648" s="1">
        <v>39329</v>
      </c>
      <c r="B648">
        <v>5421.25</v>
      </c>
      <c r="C648">
        <v>5429.21</v>
      </c>
      <c r="D648" s="21">
        <v>5333.49</v>
      </c>
      <c r="E648" s="21">
        <v>5360.33</v>
      </c>
      <c r="F648" s="42">
        <v>1476.86670336</v>
      </c>
      <c r="G648" s="3">
        <f t="shared" si="50"/>
        <v>-1.0857751279254924E-2</v>
      </c>
      <c r="H648" s="3">
        <f>1-E648/MAX(E$2:E648)</f>
        <v>1.0857751279254924E-2</v>
      </c>
      <c r="I648" s="21">
        <f t="shared" si="51"/>
        <v>58.840000000000146</v>
      </c>
      <c r="J648" s="21">
        <f ca="1">IF(ROW()&gt;计算结果!B$18+1,ABS(E648-OFFSET(E648,-计算结果!B$18,0,1,1))/SUM(OFFSET(I648,0,0,-计算结果!B$18,1)),ABS(E648-OFFSET(E648,-ROW()+2,0,1,1))/SUM(OFFSET(I648,0,0,-ROW()+2,1)))</f>
        <v>0.58271196632591538</v>
      </c>
      <c r="K648" s="21">
        <f ca="1">(计算结果!B$19+计算结果!B$20*'000300'!J648)^计算结果!B$21</f>
        <v>1.9244407696933239</v>
      </c>
      <c r="L648" s="21">
        <f t="shared" ca="1" si="52"/>
        <v>5046.3566303585649</v>
      </c>
      <c r="M648" s="31" t="str">
        <f ca="1">IF(ROW()&gt;计算结果!B$22+1,IF(L648&gt;OFFSET(L648,-计算结果!B$22,0,1,1),"买",IF(L648&lt;OFFSET(L648,-计算结果!B$22,0,1,1),"卖",M647)),IF(L648&gt;OFFSET(L648,-ROW()+1,0,1,1),"买",IF(L648&lt;OFFSET(L648,-ROW()+1,0,1,1),"卖",M647)))</f>
        <v>买</v>
      </c>
      <c r="N648" s="4" t="str">
        <f t="shared" ca="1" si="53"/>
        <v/>
      </c>
      <c r="O648" s="3">
        <f ca="1">IF(M647="买",E648/E647-1,0)-IF(N648=1,计算结果!B$17,0)</f>
        <v>-1.0857751279254924E-2</v>
      </c>
      <c r="P648" s="2">
        <f t="shared" ca="1" si="54"/>
        <v>4.5854100474973682</v>
      </c>
      <c r="Q648" s="3">
        <f ca="1">1-P648/MAX(P$2:P648)</f>
        <v>1.0857751279254924E-2</v>
      </c>
    </row>
    <row r="649" spans="1:17" x14ac:dyDescent="0.15">
      <c r="A649" s="1">
        <v>39330</v>
      </c>
      <c r="B649">
        <v>5357.55</v>
      </c>
      <c r="C649">
        <v>5389.33</v>
      </c>
      <c r="D649" s="21">
        <v>5265.06</v>
      </c>
      <c r="E649" s="21">
        <v>5363.25</v>
      </c>
      <c r="F649" s="42">
        <v>1227.4069503999999</v>
      </c>
      <c r="G649" s="3">
        <f t="shared" si="50"/>
        <v>5.4474258114711738E-4</v>
      </c>
      <c r="H649" s="3">
        <f>1-E649/MAX(E$2:E649)</f>
        <v>1.0318923377565237E-2</v>
      </c>
      <c r="I649" s="21">
        <f t="shared" si="51"/>
        <v>2.9200000000000728</v>
      </c>
      <c r="J649" s="21">
        <f ca="1">IF(ROW()&gt;计算结果!B$18+1,ABS(E649-OFFSET(E649,-计算结果!B$18,0,1,1))/SUM(OFFSET(I649,0,0,-计算结果!B$18,1)),ABS(E649-OFFSET(E649,-ROW()+2,0,1,1))/SUM(OFFSET(I649,0,0,-ROW()+2,1)))</f>
        <v>0.52883864616220133</v>
      </c>
      <c r="K649" s="21">
        <f ca="1">(计算结果!B$19+计算结果!B$20*'000300'!J649)^计算结果!B$21</f>
        <v>1.8759547815459812</v>
      </c>
      <c r="L649" s="21">
        <f t="shared" ca="1" si="52"/>
        <v>5640.8342623776325</v>
      </c>
      <c r="M649" s="31" t="str">
        <f ca="1">IF(ROW()&gt;计算结果!B$22+1,IF(L649&gt;OFFSET(L649,-计算结果!B$22,0,1,1),"买",IF(L649&lt;OFFSET(L649,-计算结果!B$22,0,1,1),"卖",M648)),IF(L649&gt;OFFSET(L649,-ROW()+1,0,1,1),"买",IF(L649&lt;OFFSET(L649,-ROW()+1,0,1,1),"卖",M648)))</f>
        <v>买</v>
      </c>
      <c r="N649" s="4" t="str">
        <f t="shared" ca="1" si="53"/>
        <v/>
      </c>
      <c r="O649" s="3">
        <f ca="1">IF(M648="买",E649/E648-1,0)-IF(N649=1,计算结果!B$17,0)</f>
        <v>5.4474258114711738E-4</v>
      </c>
      <c r="P649" s="2">
        <f t="shared" ca="1" si="54"/>
        <v>4.5879079156022602</v>
      </c>
      <c r="Q649" s="3">
        <f ca="1">1-P649/MAX(P$2:P649)</f>
        <v>1.0318923377565015E-2</v>
      </c>
    </row>
    <row r="650" spans="1:17" x14ac:dyDescent="0.15">
      <c r="A650" s="1">
        <v>39331</v>
      </c>
      <c r="B650">
        <v>5389.49</v>
      </c>
      <c r="C650">
        <v>5448.84</v>
      </c>
      <c r="D650" s="21">
        <v>5365.5</v>
      </c>
      <c r="E650" s="21">
        <v>5412.04</v>
      </c>
      <c r="F650" s="42">
        <v>1285.810176</v>
      </c>
      <c r="G650" s="3">
        <f t="shared" si="50"/>
        <v>9.0970959772525006E-3</v>
      </c>
      <c r="H650" s="3">
        <f>1-E650/MAX(E$2:E650)</f>
        <v>1.315699636660228E-3</v>
      </c>
      <c r="I650" s="21">
        <f t="shared" si="51"/>
        <v>48.789999999999964</v>
      </c>
      <c r="J650" s="21">
        <f ca="1">IF(ROW()&gt;计算结果!B$18+1,ABS(E650-OFFSET(E650,-计算结果!B$18,0,1,1))/SUM(OFFSET(I650,0,0,-计算结果!B$18,1)),ABS(E650-OFFSET(E650,-ROW()+2,0,1,1))/SUM(OFFSET(I650,0,0,-ROW()+2,1)))</f>
        <v>0.49867254239736852</v>
      </c>
      <c r="K650" s="21">
        <f ca="1">(计算结果!B$19+计算结果!B$20*'000300'!J650)^计算结果!B$21</f>
        <v>1.8488052881576316</v>
      </c>
      <c r="L650" s="21">
        <f t="shared" ca="1" si="52"/>
        <v>5217.8382201937402</v>
      </c>
      <c r="M650" s="31" t="str">
        <f ca="1">IF(ROW()&gt;计算结果!B$22+1,IF(L650&gt;OFFSET(L650,-计算结果!B$22,0,1,1),"买",IF(L650&lt;OFFSET(L650,-计算结果!B$22,0,1,1),"卖",M649)),IF(L650&gt;OFFSET(L650,-ROW()+1,0,1,1),"买",IF(L650&lt;OFFSET(L650,-ROW()+1,0,1,1),"卖",M649)))</f>
        <v>买</v>
      </c>
      <c r="N650" s="4" t="str">
        <f t="shared" ca="1" si="53"/>
        <v/>
      </c>
      <c r="O650" s="3">
        <f ca="1">IF(M649="买",E650/E649-1,0)-IF(N650=1,计算结果!B$17,0)</f>
        <v>9.0970959772525006E-3</v>
      </c>
      <c r="P650" s="2">
        <f t="shared" ca="1" si="54"/>
        <v>4.6296445542452904</v>
      </c>
      <c r="Q650" s="3">
        <f ca="1">1-P650/MAX(P$2:P650)</f>
        <v>1.315699636660117E-3</v>
      </c>
    </row>
    <row r="651" spans="1:17" x14ac:dyDescent="0.15">
      <c r="A651" s="1">
        <v>39332</v>
      </c>
      <c r="B651">
        <v>5382.91</v>
      </c>
      <c r="C651">
        <v>5402.71</v>
      </c>
      <c r="D651" s="21">
        <v>5284.65</v>
      </c>
      <c r="E651" s="21">
        <v>5294.79</v>
      </c>
      <c r="F651" s="42">
        <v>1459.3043660799999</v>
      </c>
      <c r="G651" s="3">
        <f t="shared" si="50"/>
        <v>-2.1664658797791558E-2</v>
      </c>
      <c r="H651" s="3">
        <f>1-E651/MAX(E$2:E651)</f>
        <v>2.2951854250743198E-2</v>
      </c>
      <c r="I651" s="21">
        <f t="shared" si="51"/>
        <v>117.25</v>
      </c>
      <c r="J651" s="21">
        <f ca="1">IF(ROW()&gt;计算结果!B$18+1,ABS(E651-OFFSET(E651,-计算结果!B$18,0,1,1))/SUM(OFFSET(I651,0,0,-计算结果!B$18,1)),ABS(E651-OFFSET(E651,-ROW()+2,0,1,1))/SUM(OFFSET(I651,0,0,-ROW()+2,1)))</f>
        <v>0.13102207741519423</v>
      </c>
      <c r="K651" s="21">
        <f ca="1">(计算结果!B$19+计算结果!B$20*'000300'!J651)^计算结果!B$21</f>
        <v>1.5179198696736746</v>
      </c>
      <c r="L651" s="21">
        <f t="shared" ca="1" si="52"/>
        <v>5334.6448557684143</v>
      </c>
      <c r="M651" s="31" t="str">
        <f ca="1">IF(ROW()&gt;计算结果!B$22+1,IF(L651&gt;OFFSET(L651,-计算结果!B$22,0,1,1),"买",IF(L651&lt;OFFSET(L651,-计算结果!B$22,0,1,1),"卖",M650)),IF(L651&gt;OFFSET(L651,-ROW()+1,0,1,1),"买",IF(L651&lt;OFFSET(L651,-ROW()+1,0,1,1),"卖",M650)))</f>
        <v>买</v>
      </c>
      <c r="N651" s="4" t="str">
        <f t="shared" ca="1" si="53"/>
        <v/>
      </c>
      <c r="O651" s="3">
        <f ca="1">IF(M650="买",E651/E650-1,0)-IF(N651=1,计算结果!B$17,0)</f>
        <v>-2.1664658797791558E-2</v>
      </c>
      <c r="P651" s="2">
        <f t="shared" ca="1" si="54"/>
        <v>4.5293448846225122</v>
      </c>
      <c r="Q651" s="3">
        <f ca="1">1-P651/MAX(P$2:P651)</f>
        <v>2.2951854250743198E-2</v>
      </c>
    </row>
    <row r="652" spans="1:17" x14ac:dyDescent="0.15">
      <c r="A652" s="1">
        <v>39335</v>
      </c>
      <c r="B652">
        <v>5226.74</v>
      </c>
      <c r="C652">
        <v>5380.46</v>
      </c>
      <c r="D652" s="21">
        <v>5182.1000000000004</v>
      </c>
      <c r="E652" s="21">
        <v>5377.22</v>
      </c>
      <c r="F652" s="42">
        <v>1167.68980992</v>
      </c>
      <c r="G652" s="3">
        <f t="shared" si="50"/>
        <v>1.5568133958098418E-2</v>
      </c>
      <c r="H652" s="3">
        <f>1-E652/MAX(E$2:E652)</f>
        <v>7.7410378342070985E-3</v>
      </c>
      <c r="I652" s="21">
        <f t="shared" si="51"/>
        <v>82.430000000000291</v>
      </c>
      <c r="J652" s="21">
        <f ca="1">IF(ROW()&gt;计算结果!B$18+1,ABS(E652-OFFSET(E652,-计算结果!B$18,0,1,1))/SUM(OFFSET(I652,0,0,-计算结果!B$18,1)),ABS(E652-OFFSET(E652,-ROW()+2,0,1,1))/SUM(OFFSET(I652,0,0,-ROW()+2,1)))</f>
        <v>0.20749052077690958</v>
      </c>
      <c r="K652" s="21">
        <f ca="1">(计算结果!B$19+计算结果!B$20*'000300'!J652)^计算结果!B$21</f>
        <v>1.5867414686992185</v>
      </c>
      <c r="L652" s="21">
        <f t="shared" ca="1" si="52"/>
        <v>5402.2006026565214</v>
      </c>
      <c r="M652" s="31" t="str">
        <f ca="1">IF(ROW()&gt;计算结果!B$22+1,IF(L652&gt;OFFSET(L652,-计算结果!B$22,0,1,1),"买",IF(L652&lt;OFFSET(L652,-计算结果!B$22,0,1,1),"卖",M651)),IF(L652&gt;OFFSET(L652,-ROW()+1,0,1,1),"买",IF(L652&lt;OFFSET(L652,-ROW()+1,0,1,1),"卖",M651)))</f>
        <v>买</v>
      </c>
      <c r="N652" s="4" t="str">
        <f t="shared" ca="1" si="53"/>
        <v/>
      </c>
      <c r="O652" s="3">
        <f ca="1">IF(M651="买",E652/E651-1,0)-IF(N652=1,计算结果!B$17,0)</f>
        <v>1.5568133958098418E-2</v>
      </c>
      <c r="P652" s="2">
        <f t="shared" ca="1" si="54"/>
        <v>4.5998583325287434</v>
      </c>
      <c r="Q652" s="3">
        <f ca="1">1-P652/MAX(P$2:P652)</f>
        <v>7.7410378342069874E-3</v>
      </c>
    </row>
    <row r="653" spans="1:17" x14ac:dyDescent="0.15">
      <c r="A653" s="1">
        <v>39336</v>
      </c>
      <c r="B653">
        <v>5384.56</v>
      </c>
      <c r="C653">
        <v>5414</v>
      </c>
      <c r="D653" s="21">
        <v>5104.3500000000004</v>
      </c>
      <c r="E653" s="21">
        <v>5124.09</v>
      </c>
      <c r="F653" s="42">
        <v>1272.4965376</v>
      </c>
      <c r="G653" s="3">
        <f t="shared" si="50"/>
        <v>-4.7074510620729648E-2</v>
      </c>
      <c r="H653" s="3">
        <f>1-E653/MAX(E$2:E653)</f>
        <v>5.4451142887194881E-2</v>
      </c>
      <c r="I653" s="21">
        <f t="shared" si="51"/>
        <v>253.13000000000011</v>
      </c>
      <c r="J653" s="21">
        <f ca="1">IF(ROW()&gt;计算结果!B$18+1,ABS(E653-OFFSET(E653,-计算结果!B$18,0,1,1))/SUM(OFFSET(I653,0,0,-计算结果!B$18,1)),ABS(E653-OFFSET(E653,-ROW()+2,0,1,1))/SUM(OFFSET(I653,0,0,-ROW()+2,1)))</f>
        <v>0.14335436642489846</v>
      </c>
      <c r="K653" s="21">
        <f ca="1">(计算结果!B$19+计算结果!B$20*'000300'!J653)^计算结果!B$21</f>
        <v>1.5290189297824086</v>
      </c>
      <c r="L653" s="21">
        <f t="shared" ca="1" si="52"/>
        <v>4976.9642266215069</v>
      </c>
      <c r="M653" s="31" t="str">
        <f ca="1">IF(ROW()&gt;计算结果!B$22+1,IF(L653&gt;OFFSET(L653,-计算结果!B$22,0,1,1),"买",IF(L653&lt;OFFSET(L653,-计算结果!B$22,0,1,1),"卖",M652)),IF(L653&gt;OFFSET(L653,-ROW()+1,0,1,1),"买",IF(L653&lt;OFFSET(L653,-ROW()+1,0,1,1),"卖",M652)))</f>
        <v>买</v>
      </c>
      <c r="N653" s="4" t="str">
        <f t="shared" ca="1" si="53"/>
        <v/>
      </c>
      <c r="O653" s="3">
        <f ca="1">IF(M652="买",E653/E652-1,0)-IF(N653=1,计算结果!B$17,0)</f>
        <v>-4.7074510620729648E-2</v>
      </c>
      <c r="P653" s="2">
        <f t="shared" ca="1" si="54"/>
        <v>4.3833222526002675</v>
      </c>
      <c r="Q653" s="3">
        <f ca="1">1-P653/MAX(P$2:P653)</f>
        <v>5.445114288719477E-2</v>
      </c>
    </row>
    <row r="654" spans="1:17" x14ac:dyDescent="0.15">
      <c r="A654" s="1">
        <v>39337</v>
      </c>
      <c r="B654">
        <v>5102.58</v>
      </c>
      <c r="C654">
        <v>5212.6499999999996</v>
      </c>
      <c r="D654" s="21">
        <v>5059.46</v>
      </c>
      <c r="E654" s="21">
        <v>5202.8599999999997</v>
      </c>
      <c r="F654" s="42">
        <v>1137.73912064</v>
      </c>
      <c r="G654" s="3">
        <f t="shared" si="50"/>
        <v>1.5372485651110601E-2</v>
      </c>
      <c r="H654" s="3">
        <f>1-E654/MAX(E$2:E654)</f>
        <v>3.9915706648804172E-2</v>
      </c>
      <c r="I654" s="21">
        <f t="shared" si="51"/>
        <v>78.769999999999527</v>
      </c>
      <c r="J654" s="21">
        <f ca="1">IF(ROW()&gt;计算结果!B$18+1,ABS(E654-OFFSET(E654,-计算结果!B$18,0,1,1))/SUM(OFFSET(I654,0,0,-计算结果!B$18,1)),ABS(E654-OFFSET(E654,-ROW()+2,0,1,1))/SUM(OFFSET(I654,0,0,-ROW()+2,1)))</f>
        <v>3.4896793632234503E-2</v>
      </c>
      <c r="K654" s="21">
        <f ca="1">(计算结果!B$19+计算结果!B$20*'000300'!J654)^计算结果!B$21</f>
        <v>1.431407114269011</v>
      </c>
      <c r="L654" s="21">
        <f t="shared" ca="1" si="52"/>
        <v>5300.313043718781</v>
      </c>
      <c r="M654" s="31" t="str">
        <f ca="1">IF(ROW()&gt;计算结果!B$22+1,IF(L654&gt;OFFSET(L654,-计算结果!B$22,0,1,1),"买",IF(L654&lt;OFFSET(L654,-计算结果!B$22,0,1,1),"卖",M653)),IF(L654&gt;OFFSET(L654,-ROW()+1,0,1,1),"买",IF(L654&lt;OFFSET(L654,-ROW()+1,0,1,1),"卖",M653)))</f>
        <v>买</v>
      </c>
      <c r="N654" s="4" t="str">
        <f t="shared" ca="1" si="53"/>
        <v/>
      </c>
      <c r="O654" s="3">
        <f ca="1">IF(M653="买",E654/E653-1,0)-IF(N654=1,计算结果!B$17,0)</f>
        <v>1.5372485651110601E-2</v>
      </c>
      <c r="P654" s="2">
        <f t="shared" ca="1" si="54"/>
        <v>4.4507048110325593</v>
      </c>
      <c r="Q654" s="3">
        <f ca="1">1-P654/MAX(P$2:P654)</f>
        <v>3.9915706648804061E-2</v>
      </c>
    </row>
    <row r="655" spans="1:17" x14ac:dyDescent="0.15">
      <c r="A655" s="1">
        <v>39338</v>
      </c>
      <c r="B655">
        <v>5230.6499999999996</v>
      </c>
      <c r="C655">
        <v>5351.58</v>
      </c>
      <c r="D655" s="21">
        <v>5212.03</v>
      </c>
      <c r="E655" s="21">
        <v>5349.97</v>
      </c>
      <c r="F655" s="42">
        <v>1189.3471641599999</v>
      </c>
      <c r="G655" s="3">
        <f t="shared" si="50"/>
        <v>2.8274833456983339E-2</v>
      </c>
      <c r="H655" s="3">
        <f>1-E655/MAX(E$2:E655)</f>
        <v>1.2769483149633554E-2</v>
      </c>
      <c r="I655" s="21">
        <f t="shared" si="51"/>
        <v>147.11000000000058</v>
      </c>
      <c r="J655" s="21">
        <f ca="1">IF(ROW()&gt;计算结果!B$18+1,ABS(E655-OFFSET(E655,-计算结果!B$18,0,1,1))/SUM(OFFSET(I655,0,0,-计算结果!B$18,1)),ABS(E655-OFFSET(E655,-ROW()+2,0,1,1))/SUM(OFFSET(I655,0,0,-ROW()+2,1)))</f>
        <v>0.112429950991543</v>
      </c>
      <c r="K655" s="21">
        <f ca="1">(计算结果!B$19+计算结果!B$20*'000300'!J655)^计算结果!B$21</f>
        <v>1.5011869558923887</v>
      </c>
      <c r="L655" s="21">
        <f t="shared" ca="1" si="52"/>
        <v>5374.8574187574659</v>
      </c>
      <c r="M655" s="31" t="str">
        <f ca="1">IF(ROW()&gt;计算结果!B$22+1,IF(L655&gt;OFFSET(L655,-计算结果!B$22,0,1,1),"买",IF(L655&lt;OFFSET(L655,-计算结果!B$22,0,1,1),"卖",M654)),IF(L655&gt;OFFSET(L655,-ROW()+1,0,1,1),"买",IF(L655&lt;OFFSET(L655,-ROW()+1,0,1,1),"卖",M654)))</f>
        <v>买</v>
      </c>
      <c r="N655" s="4" t="str">
        <f t="shared" ca="1" si="53"/>
        <v/>
      </c>
      <c r="O655" s="3">
        <f ca="1">IF(M654="买",E655/E654-1,0)-IF(N655=1,计算结果!B$17,0)</f>
        <v>2.8274833456983339E-2</v>
      </c>
      <c r="P655" s="2">
        <f t="shared" ca="1" si="54"/>
        <v>4.5765477483306993</v>
      </c>
      <c r="Q655" s="3">
        <f ca="1">1-P655/MAX(P$2:P655)</f>
        <v>1.2769483149633443E-2</v>
      </c>
    </row>
    <row r="656" spans="1:17" x14ac:dyDescent="0.15">
      <c r="A656" s="1">
        <v>39339</v>
      </c>
      <c r="B656">
        <v>5362.46</v>
      </c>
      <c r="C656">
        <v>5405.85</v>
      </c>
      <c r="D656" s="21">
        <v>5274.22</v>
      </c>
      <c r="E656" s="21">
        <v>5397.28</v>
      </c>
      <c r="F656" s="42">
        <v>1187.3915699199999</v>
      </c>
      <c r="G656" s="3">
        <f t="shared" si="50"/>
        <v>8.8430402413470777E-3</v>
      </c>
      <c r="H656" s="3">
        <f>1-E656/MAX(E$2:E656)</f>
        <v>4.0393639616399524E-3</v>
      </c>
      <c r="I656" s="21">
        <f t="shared" si="51"/>
        <v>47.309999999999491</v>
      </c>
      <c r="J656" s="21">
        <f ca="1">IF(ROW()&gt;计算结果!B$18+1,ABS(E656-OFFSET(E656,-计算结果!B$18,0,1,1))/SUM(OFFSET(I656,0,0,-计算结果!B$18,1)),ABS(E656-OFFSET(E656,-ROW()+2,0,1,1))/SUM(OFFSET(I656,0,0,-ROW()+2,1)))</f>
        <v>0.10477521352368768</v>
      </c>
      <c r="K656" s="21">
        <f ca="1">(计算结果!B$19+计算结果!B$20*'000300'!J656)^计算结果!B$21</f>
        <v>1.4942976921713189</v>
      </c>
      <c r="L656" s="21">
        <f t="shared" ca="1" si="52"/>
        <v>5408.363430160708</v>
      </c>
      <c r="M656" s="31" t="str">
        <f ca="1">IF(ROW()&gt;计算结果!B$22+1,IF(L656&gt;OFFSET(L656,-计算结果!B$22,0,1,1),"买",IF(L656&lt;OFFSET(L656,-计算结果!B$22,0,1,1),"卖",M655)),IF(L656&gt;OFFSET(L656,-ROW()+1,0,1,1),"买",IF(L656&lt;OFFSET(L656,-ROW()+1,0,1,1),"卖",M655)))</f>
        <v>买</v>
      </c>
      <c r="N656" s="4" t="str">
        <f t="shared" ca="1" si="53"/>
        <v/>
      </c>
      <c r="O656" s="3">
        <f ca="1">IF(M655="买",E656/E655-1,0)-IF(N656=1,计算结果!B$17,0)</f>
        <v>8.8430402413470777E-3</v>
      </c>
      <c r="P656" s="2">
        <f t="shared" ca="1" si="54"/>
        <v>4.6170183442356336</v>
      </c>
      <c r="Q656" s="3">
        <f ca="1">1-P656/MAX(P$2:P656)</f>
        <v>4.0393639616399524E-3</v>
      </c>
    </row>
    <row r="657" spans="1:17" x14ac:dyDescent="0.15">
      <c r="A657" s="1">
        <v>39342</v>
      </c>
      <c r="B657">
        <v>5389.5</v>
      </c>
      <c r="C657">
        <v>5504.77</v>
      </c>
      <c r="D657" s="21">
        <v>5387.68</v>
      </c>
      <c r="E657" s="21">
        <v>5498.91</v>
      </c>
      <c r="F657" s="42">
        <v>1314.02293248</v>
      </c>
      <c r="G657" s="3">
        <f t="shared" si="50"/>
        <v>1.8829855038093202E-2</v>
      </c>
      <c r="H657" s="3">
        <f>1-E657/MAX(E$2:E657)</f>
        <v>0</v>
      </c>
      <c r="I657" s="21">
        <f t="shared" si="51"/>
        <v>101.63000000000011</v>
      </c>
      <c r="J657" s="21">
        <f ca="1">IF(ROW()&gt;计算结果!B$18+1,ABS(E657-OFFSET(E657,-计算结果!B$18,0,1,1))/SUM(OFFSET(I657,0,0,-计算结果!B$18,1)),ABS(E657-OFFSET(E657,-ROW()+2,0,1,1))/SUM(OFFSET(I657,0,0,-ROW()+2,1)))</f>
        <v>8.4994350764245413E-2</v>
      </c>
      <c r="K657" s="21">
        <f ca="1">(计算结果!B$19+计算结果!B$20*'000300'!J657)^计算结果!B$21</f>
        <v>1.4764949156878209</v>
      </c>
      <c r="L657" s="21">
        <f t="shared" ca="1" si="52"/>
        <v>5542.0549801613943</v>
      </c>
      <c r="M657" s="31" t="str">
        <f ca="1">IF(ROW()&gt;计算结果!B$22+1,IF(L657&gt;OFFSET(L657,-计算结果!B$22,0,1,1),"买",IF(L657&lt;OFFSET(L657,-计算结果!B$22,0,1,1),"卖",M656)),IF(L657&gt;OFFSET(L657,-ROW()+1,0,1,1),"买",IF(L657&lt;OFFSET(L657,-ROW()+1,0,1,1),"卖",M656)))</f>
        <v>买</v>
      </c>
      <c r="N657" s="4" t="str">
        <f t="shared" ca="1" si="53"/>
        <v/>
      </c>
      <c r="O657" s="3">
        <f ca="1">IF(M656="买",E657/E656-1,0)-IF(N657=1,计算结果!B$17,0)</f>
        <v>1.8829855038093202E-2</v>
      </c>
      <c r="P657" s="2">
        <f t="shared" ca="1" si="54"/>
        <v>4.7039561303658077</v>
      </c>
      <c r="Q657" s="3">
        <f ca="1">1-P657/MAX(P$2:P657)</f>
        <v>0</v>
      </c>
    </row>
    <row r="658" spans="1:17" x14ac:dyDescent="0.15">
      <c r="A658" s="1">
        <v>39343</v>
      </c>
      <c r="B658">
        <v>5524.1</v>
      </c>
      <c r="C658">
        <v>5533.53</v>
      </c>
      <c r="D658" s="21">
        <v>5405.18</v>
      </c>
      <c r="E658" s="21">
        <v>5476.84</v>
      </c>
      <c r="F658" s="42">
        <v>1402.6303078399999</v>
      </c>
      <c r="G658" s="3">
        <f t="shared" si="50"/>
        <v>-4.0135226799492552E-3</v>
      </c>
      <c r="H658" s="3">
        <f>1-E658/MAX(E$2:E658)</f>
        <v>4.0135226799492552E-3</v>
      </c>
      <c r="I658" s="21">
        <f t="shared" si="51"/>
        <v>22.069999999999709</v>
      </c>
      <c r="J658" s="21">
        <f ca="1">IF(ROW()&gt;计算结果!B$18+1,ABS(E658-OFFSET(E658,-计算结果!B$18,0,1,1))/SUM(OFFSET(I658,0,0,-计算结果!B$18,1)),ABS(E658-OFFSET(E658,-ROW()+2,0,1,1))/SUM(OFFSET(I658,0,0,-ROW()+2,1)))</f>
        <v>0.12925305909630494</v>
      </c>
      <c r="K658" s="21">
        <f ca="1">(计算结果!B$19+计算结果!B$20*'000300'!J658)^计算结果!B$21</f>
        <v>1.5163277531866743</v>
      </c>
      <c r="L658" s="21">
        <f t="shared" ca="1" si="52"/>
        <v>5443.1676958191547</v>
      </c>
      <c r="M658" s="31" t="str">
        <f ca="1">IF(ROW()&gt;计算结果!B$22+1,IF(L658&gt;OFFSET(L658,-计算结果!B$22,0,1,1),"买",IF(L658&lt;OFFSET(L658,-计算结果!B$22,0,1,1),"卖",M657)),IF(L658&gt;OFFSET(L658,-ROW()+1,0,1,1),"买",IF(L658&lt;OFFSET(L658,-ROW()+1,0,1,1),"卖",M657)))</f>
        <v>买</v>
      </c>
      <c r="N658" s="4" t="str">
        <f t="shared" ca="1" si="53"/>
        <v/>
      </c>
      <c r="O658" s="3">
        <f ca="1">IF(M657="买",E658/E657-1,0)-IF(N658=1,计算结果!B$17,0)</f>
        <v>-4.0135226799492552E-3</v>
      </c>
      <c r="P658" s="2">
        <f t="shared" ca="1" si="54"/>
        <v>4.6850766957510981</v>
      </c>
      <c r="Q658" s="3">
        <f ca="1">1-P658/MAX(P$2:P658)</f>
        <v>4.0135226799492552E-3</v>
      </c>
    </row>
    <row r="659" spans="1:17" x14ac:dyDescent="0.15">
      <c r="A659" s="1">
        <v>39344</v>
      </c>
      <c r="B659">
        <v>5487.38</v>
      </c>
      <c r="C659">
        <v>5498.59</v>
      </c>
      <c r="D659" s="21">
        <v>5385.42</v>
      </c>
      <c r="E659" s="21">
        <v>5419.27</v>
      </c>
      <c r="F659" s="42">
        <v>1101.32781056</v>
      </c>
      <c r="G659" s="3">
        <f t="shared" si="50"/>
        <v>-1.051153584913922E-2</v>
      </c>
      <c r="H659" s="3">
        <f>1-E659/MAX(E$2:E659)</f>
        <v>1.4482870241556811E-2</v>
      </c>
      <c r="I659" s="21">
        <f t="shared" si="51"/>
        <v>57.569999999999709</v>
      </c>
      <c r="J659" s="21">
        <f ca="1">IF(ROW()&gt;计算结果!B$18+1,ABS(E659-OFFSET(E659,-计算结果!B$18,0,1,1))/SUM(OFFSET(I659,0,0,-计算结果!B$18,1)),ABS(E659-OFFSET(E659,-ROW()+2,0,1,1))/SUM(OFFSET(I659,0,0,-ROW()+2,1)))</f>
        <v>5.8594648871410235E-2</v>
      </c>
      <c r="K659" s="21">
        <f ca="1">(计算结果!B$19+计算结果!B$20*'000300'!J659)^计算结果!B$21</f>
        <v>1.452735183984269</v>
      </c>
      <c r="L659" s="21">
        <f t="shared" ca="1" si="52"/>
        <v>5408.4506722865153</v>
      </c>
      <c r="M659" s="31" t="str">
        <f ca="1">IF(ROW()&gt;计算结果!B$22+1,IF(L659&gt;OFFSET(L659,-计算结果!B$22,0,1,1),"买",IF(L659&lt;OFFSET(L659,-计算结果!B$22,0,1,1),"卖",M658)),IF(L659&gt;OFFSET(L659,-ROW()+1,0,1,1),"买",IF(L659&lt;OFFSET(L659,-ROW()+1,0,1,1),"卖",M658)))</f>
        <v>买</v>
      </c>
      <c r="N659" s="4" t="str">
        <f t="shared" ca="1" si="53"/>
        <v/>
      </c>
      <c r="O659" s="3">
        <f ca="1">IF(M658="买",E659/E658-1,0)-IF(N659=1,计算结果!B$17,0)</f>
        <v>-1.051153584913922E-2</v>
      </c>
      <c r="P659" s="2">
        <f t="shared" ca="1" si="54"/>
        <v>4.6358293441077434</v>
      </c>
      <c r="Q659" s="3">
        <f ca="1">1-P659/MAX(P$2:P659)</f>
        <v>1.4482870241556922E-2</v>
      </c>
    </row>
    <row r="660" spans="1:17" x14ac:dyDescent="0.15">
      <c r="A660" s="1">
        <v>39345</v>
      </c>
      <c r="B660">
        <v>5436.64</v>
      </c>
      <c r="C660">
        <v>5501.4</v>
      </c>
      <c r="D660" s="21">
        <v>5430.31</v>
      </c>
      <c r="E660" s="21">
        <v>5494.92</v>
      </c>
      <c r="F660" s="42">
        <v>1137.25792256</v>
      </c>
      <c r="G660" s="3">
        <f t="shared" si="50"/>
        <v>1.3959444722259517E-2</v>
      </c>
      <c r="H660" s="3">
        <f>1-E660/MAX(E$2:E660)</f>
        <v>7.2559834585395055E-4</v>
      </c>
      <c r="I660" s="21">
        <f t="shared" si="51"/>
        <v>75.649999999999636</v>
      </c>
      <c r="J660" s="21">
        <f ca="1">IF(ROW()&gt;计算结果!B$18+1,ABS(E660-OFFSET(E660,-计算结果!B$18,0,1,1))/SUM(OFFSET(I660,0,0,-计算结果!B$18,1)),ABS(E660-OFFSET(E660,-ROW()+2,0,1,1))/SUM(OFFSET(I660,0,0,-ROW()+2,1)))</f>
        <v>8.4320188825133466E-2</v>
      </c>
      <c r="K660" s="21">
        <f ca="1">(计算结果!B$19+计算结果!B$20*'000300'!J660)^计算结果!B$21</f>
        <v>1.4758881699426201</v>
      </c>
      <c r="L660" s="21">
        <f t="shared" ca="1" si="52"/>
        <v>5536.0697301217388</v>
      </c>
      <c r="M660" s="31" t="str">
        <f ca="1">IF(ROW()&gt;计算结果!B$22+1,IF(L660&gt;OFFSET(L660,-计算结果!B$22,0,1,1),"买",IF(L660&lt;OFFSET(L660,-计算结果!B$22,0,1,1),"卖",M659)),IF(L660&gt;OFFSET(L660,-ROW()+1,0,1,1),"买",IF(L660&lt;OFFSET(L660,-ROW()+1,0,1,1),"卖",M659)))</f>
        <v>买</v>
      </c>
      <c r="N660" s="4" t="str">
        <f t="shared" ca="1" si="53"/>
        <v/>
      </c>
      <c r="O660" s="3">
        <f ca="1">IF(M659="买",E660/E659-1,0)-IF(N660=1,计算结果!B$17,0)</f>
        <v>1.3959444722259517E-2</v>
      </c>
      <c r="P660" s="2">
        <f t="shared" ca="1" si="54"/>
        <v>4.7005429475786444</v>
      </c>
      <c r="Q660" s="3">
        <f ca="1">1-P660/MAX(P$2:P660)</f>
        <v>7.2559834585406158E-4</v>
      </c>
    </row>
    <row r="661" spans="1:17" x14ac:dyDescent="0.15">
      <c r="A661" s="1">
        <v>39346</v>
      </c>
      <c r="B661">
        <v>5508.5</v>
      </c>
      <c r="C661">
        <v>5516.11</v>
      </c>
      <c r="D661" s="21">
        <v>5357.5</v>
      </c>
      <c r="E661" s="21">
        <v>5468.1</v>
      </c>
      <c r="F661" s="42">
        <v>1211.2587161599999</v>
      </c>
      <c r="G661" s="3">
        <f t="shared" si="50"/>
        <v>-4.880871787032337E-3</v>
      </c>
      <c r="H661" s="3">
        <f>1-E661/MAX(E$2:E661)</f>
        <v>5.6029285803912421E-3</v>
      </c>
      <c r="I661" s="21">
        <f t="shared" si="51"/>
        <v>26.819999999999709</v>
      </c>
      <c r="J661" s="21">
        <f ca="1">IF(ROW()&gt;计算结果!B$18+1,ABS(E661-OFFSET(E661,-计算结果!B$18,0,1,1))/SUM(OFFSET(I661,0,0,-计算结果!B$18,1)),ABS(E661-OFFSET(E661,-ROW()+2,0,1,1))/SUM(OFFSET(I661,0,0,-ROW()+2,1)))</f>
        <v>0.19418704971484343</v>
      </c>
      <c r="K661" s="21">
        <f ca="1">(计算结果!B$19+计算结果!B$20*'000300'!J661)^计算结果!B$21</f>
        <v>1.5747683447433589</v>
      </c>
      <c r="L661" s="21">
        <f t="shared" ca="1" si="52"/>
        <v>5429.0331507252758</v>
      </c>
      <c r="M661" s="31" t="str">
        <f ca="1">IF(ROW()&gt;计算结果!B$22+1,IF(L661&gt;OFFSET(L661,-计算结果!B$22,0,1,1),"买",IF(L661&lt;OFFSET(L661,-计算结果!B$22,0,1,1),"卖",M660)),IF(L661&gt;OFFSET(L661,-ROW()+1,0,1,1),"买",IF(L661&lt;OFFSET(L661,-ROW()+1,0,1,1),"卖",M660)))</f>
        <v>买</v>
      </c>
      <c r="N661" s="4" t="str">
        <f t="shared" ca="1" si="53"/>
        <v/>
      </c>
      <c r="O661" s="3">
        <f ca="1">IF(M660="买",E661/E660-1,0)-IF(N661=1,计算结果!B$17,0)</f>
        <v>-4.880871787032337E-3</v>
      </c>
      <c r="P661" s="2">
        <f t="shared" ca="1" si="54"/>
        <v>4.6776002001220744</v>
      </c>
      <c r="Q661" s="3">
        <f ca="1">1-P661/MAX(P$2:P661)</f>
        <v>5.6029285803912421E-3</v>
      </c>
    </row>
    <row r="662" spans="1:17" x14ac:dyDescent="0.15">
      <c r="A662" s="1">
        <v>39349</v>
      </c>
      <c r="B662">
        <v>5481.38</v>
      </c>
      <c r="C662">
        <v>5541.13</v>
      </c>
      <c r="D662" s="21">
        <v>5400.68</v>
      </c>
      <c r="E662" s="21">
        <v>5513.9</v>
      </c>
      <c r="F662" s="42">
        <v>1166.7845939199999</v>
      </c>
      <c r="G662" s="3">
        <f t="shared" si="50"/>
        <v>8.3758526727746307E-3</v>
      </c>
      <c r="H662" s="3">
        <f>1-E662/MAX(E$2:E662)</f>
        <v>0</v>
      </c>
      <c r="I662" s="21">
        <f t="shared" si="51"/>
        <v>45.799999999999272</v>
      </c>
      <c r="J662" s="21">
        <f ca="1">IF(ROW()&gt;计算结果!B$18+1,ABS(E662-OFFSET(E662,-计算结果!B$18,0,1,1))/SUM(OFFSET(I662,0,0,-计算结果!B$18,1)),ABS(E662-OFFSET(E662,-ROW()+2,0,1,1))/SUM(OFFSET(I662,0,0,-ROW()+2,1)))</f>
        <v>0.15969901619423704</v>
      </c>
      <c r="K662" s="21">
        <f ca="1">(计算结果!B$19+计算结果!B$20*'000300'!J662)^计算结果!B$21</f>
        <v>1.5437291145748133</v>
      </c>
      <c r="L662" s="21">
        <f t="shared" ca="1" si="52"/>
        <v>5560.0445768128993</v>
      </c>
      <c r="M662" s="31" t="str">
        <f ca="1">IF(ROW()&gt;计算结果!B$22+1,IF(L662&gt;OFFSET(L662,-计算结果!B$22,0,1,1),"买",IF(L662&lt;OFFSET(L662,-计算结果!B$22,0,1,1),"卖",M661)),IF(L662&gt;OFFSET(L662,-ROW()+1,0,1,1),"买",IF(L662&lt;OFFSET(L662,-ROW()+1,0,1,1),"卖",M661)))</f>
        <v>买</v>
      </c>
      <c r="N662" s="4" t="str">
        <f t="shared" ca="1" si="53"/>
        <v/>
      </c>
      <c r="O662" s="3">
        <f ca="1">IF(M661="买",E662/E661-1,0)-IF(N662=1,计算结果!B$17,0)</f>
        <v>8.3758526727746307E-3</v>
      </c>
      <c r="P662" s="2">
        <f t="shared" ca="1" si="54"/>
        <v>4.7167790902604381</v>
      </c>
      <c r="Q662" s="3">
        <f ca="1">1-P662/MAX(P$2:P662)</f>
        <v>0</v>
      </c>
    </row>
    <row r="663" spans="1:17" x14ac:dyDescent="0.15">
      <c r="A663" s="1">
        <v>39350</v>
      </c>
      <c r="B663">
        <v>5524.02</v>
      </c>
      <c r="C663">
        <v>5540.87</v>
      </c>
      <c r="D663" s="21">
        <v>5423.52</v>
      </c>
      <c r="E663" s="21">
        <v>5454.62</v>
      </c>
      <c r="F663" s="42">
        <v>954.94832127999996</v>
      </c>
      <c r="G663" s="3">
        <f t="shared" si="50"/>
        <v>-1.0751011081085893E-2</v>
      </c>
      <c r="H663" s="3">
        <f>1-E663/MAX(E$2:E663)</f>
        <v>1.0751011081085893E-2</v>
      </c>
      <c r="I663" s="21">
        <f t="shared" si="51"/>
        <v>59.279999999999745</v>
      </c>
      <c r="J663" s="21">
        <f ca="1">IF(ROW()&gt;计算结果!B$18+1,ABS(E663-OFFSET(E663,-计算结果!B$18,0,1,1))/SUM(OFFSET(I663,0,0,-计算结果!B$18,1)),ABS(E663-OFFSET(E663,-ROW()+2,0,1,1))/SUM(OFFSET(I663,0,0,-ROW()+2,1)))</f>
        <v>0.49928248817993837</v>
      </c>
      <c r="K663" s="21">
        <f ca="1">(计算结果!B$19+计算结果!B$20*'000300'!J663)^计算结果!B$21</f>
        <v>1.8493542393619444</v>
      </c>
      <c r="L663" s="21">
        <f t="shared" ca="1" si="52"/>
        <v>5365.0771887510246</v>
      </c>
      <c r="M663" s="31" t="str">
        <f ca="1">IF(ROW()&gt;计算结果!B$22+1,IF(L663&gt;OFFSET(L663,-计算结果!B$22,0,1,1),"买",IF(L663&lt;OFFSET(L663,-计算结果!B$22,0,1,1),"卖",M662)),IF(L663&gt;OFFSET(L663,-ROW()+1,0,1,1),"买",IF(L663&lt;OFFSET(L663,-ROW()+1,0,1,1),"卖",M662)))</f>
        <v>买</v>
      </c>
      <c r="N663" s="4" t="str">
        <f t="shared" ca="1" si="53"/>
        <v/>
      </c>
      <c r="O663" s="3">
        <f ca="1">IF(M662="买",E663/E662-1,0)-IF(N663=1,计算结果!B$17,0)</f>
        <v>-1.0751011081085893E-2</v>
      </c>
      <c r="P663" s="2">
        <f t="shared" ca="1" si="54"/>
        <v>4.6660689459940139</v>
      </c>
      <c r="Q663" s="3">
        <f ca="1">1-P663/MAX(P$2:P663)</f>
        <v>1.0751011081085893E-2</v>
      </c>
    </row>
    <row r="664" spans="1:17" x14ac:dyDescent="0.15">
      <c r="A664" s="1">
        <v>39351</v>
      </c>
      <c r="B664">
        <v>5433.63</v>
      </c>
      <c r="C664">
        <v>5489.86</v>
      </c>
      <c r="D664" s="21">
        <v>5338.31</v>
      </c>
      <c r="E664" s="21">
        <v>5361.02</v>
      </c>
      <c r="F664" s="42">
        <v>840.77772800000002</v>
      </c>
      <c r="G664" s="3">
        <f t="shared" si="50"/>
        <v>-1.715976548320497E-2</v>
      </c>
      <c r="H664" s="3">
        <f>1-E664/MAX(E$2:E664)</f>
        <v>2.7726291735432174E-2</v>
      </c>
      <c r="I664" s="21">
        <f t="shared" si="51"/>
        <v>93.599999999999454</v>
      </c>
      <c r="J664" s="21">
        <f ca="1">IF(ROW()&gt;计算结果!B$18+1,ABS(E664-OFFSET(E664,-计算结果!B$18,0,1,1))/SUM(OFFSET(I664,0,0,-计算结果!B$18,1)),ABS(E664-OFFSET(E664,-ROW()+2,0,1,1))/SUM(OFFSET(I664,0,0,-ROW()+2,1)))</f>
        <v>0.23367413273447399</v>
      </c>
      <c r="K664" s="21">
        <f ca="1">(计算结果!B$19+计算结果!B$20*'000300'!J664)^计算结果!B$21</f>
        <v>1.6103067194610265</v>
      </c>
      <c r="L664" s="21">
        <f t="shared" ca="1" si="52"/>
        <v>5358.5438704431281</v>
      </c>
      <c r="M664" s="31" t="str">
        <f ca="1">IF(ROW()&gt;计算结果!B$22+1,IF(L664&gt;OFFSET(L664,-计算结果!B$22,0,1,1),"买",IF(L664&lt;OFFSET(L664,-计算结果!B$22,0,1,1),"卖",M663)),IF(L664&gt;OFFSET(L664,-ROW()+1,0,1,1),"买",IF(L664&lt;OFFSET(L664,-ROW()+1,0,1,1),"卖",M663)))</f>
        <v>买</v>
      </c>
      <c r="N664" s="4" t="str">
        <f t="shared" ca="1" si="53"/>
        <v/>
      </c>
      <c r="O664" s="3">
        <f ca="1">IF(M663="买",E664/E663-1,0)-IF(N664=1,计算结果!B$17,0)</f>
        <v>-1.715976548320497E-2</v>
      </c>
      <c r="P664" s="2">
        <f t="shared" ca="1" si="54"/>
        <v>4.5860002971522915</v>
      </c>
      <c r="Q664" s="3">
        <f ca="1">1-P664/MAX(P$2:P664)</f>
        <v>2.7726291735432063E-2</v>
      </c>
    </row>
    <row r="665" spans="1:17" x14ac:dyDescent="0.15">
      <c r="A665" s="1">
        <v>39352</v>
      </c>
      <c r="B665">
        <v>5364.53</v>
      </c>
      <c r="C665">
        <v>5429.05</v>
      </c>
      <c r="D665" s="21">
        <v>5338.04</v>
      </c>
      <c r="E665" s="21">
        <v>5427.66</v>
      </c>
      <c r="F665" s="42">
        <v>715.69514495999999</v>
      </c>
      <c r="G665" s="3">
        <f t="shared" si="50"/>
        <v>1.2430470320946352E-2</v>
      </c>
      <c r="H665" s="3">
        <f>1-E665/MAX(E$2:E665)</f>
        <v>1.5640472261013061E-2</v>
      </c>
      <c r="I665" s="21">
        <f t="shared" si="51"/>
        <v>66.639999999999418</v>
      </c>
      <c r="J665" s="21">
        <f ca="1">IF(ROW()&gt;计算结果!B$18+1,ABS(E665-OFFSET(E665,-计算结果!B$18,0,1,1))/SUM(OFFSET(I665,0,0,-计算结果!B$18,1)),ABS(E665-OFFSET(E665,-ROW()+2,0,1,1))/SUM(OFFSET(I665,0,0,-ROW()+2,1)))</f>
        <v>0.13027147576169171</v>
      </c>
      <c r="K665" s="21">
        <f ca="1">(计算结果!B$19+计算结果!B$20*'000300'!J665)^计算结果!B$21</f>
        <v>1.5172443281855224</v>
      </c>
      <c r="L665" s="21">
        <f t="shared" ca="1" si="52"/>
        <v>5463.4099259994273</v>
      </c>
      <c r="M665" s="31" t="str">
        <f ca="1">IF(ROW()&gt;计算结果!B$22+1,IF(L665&gt;OFFSET(L665,-计算结果!B$22,0,1,1),"买",IF(L665&lt;OFFSET(L665,-计算结果!B$22,0,1,1),"卖",M664)),IF(L665&gt;OFFSET(L665,-ROW()+1,0,1,1),"买",IF(L665&lt;OFFSET(L665,-ROW()+1,0,1,1),"卖",M664)))</f>
        <v>买</v>
      </c>
      <c r="N665" s="4" t="str">
        <f t="shared" ca="1" si="53"/>
        <v/>
      </c>
      <c r="O665" s="3">
        <f ca="1">IF(M664="买",E665/E664-1,0)-IF(N665=1,计算结果!B$17,0)</f>
        <v>1.2430470320946352E-2</v>
      </c>
      <c r="P665" s="2">
        <f t="shared" ca="1" si="54"/>
        <v>4.6430064377378946</v>
      </c>
      <c r="Q665" s="3">
        <f ca="1">1-P665/MAX(P$2:P665)</f>
        <v>1.5640472261012839E-2</v>
      </c>
    </row>
    <row r="666" spans="1:17" x14ac:dyDescent="0.15">
      <c r="A666" s="1">
        <v>39353</v>
      </c>
      <c r="B666">
        <v>5479.85</v>
      </c>
      <c r="C666">
        <v>5590.85</v>
      </c>
      <c r="D666" s="21">
        <v>5479.85</v>
      </c>
      <c r="E666" s="21">
        <v>5580.81</v>
      </c>
      <c r="F666" s="42">
        <v>1042.2426828800001</v>
      </c>
      <c r="G666" s="3">
        <f t="shared" si="50"/>
        <v>2.8216579520456531E-2</v>
      </c>
      <c r="H666" s="3">
        <f>1-E666/MAX(E$2:E666)</f>
        <v>0</v>
      </c>
      <c r="I666" s="21">
        <f t="shared" si="51"/>
        <v>153.15000000000055</v>
      </c>
      <c r="J666" s="21">
        <f ca="1">IF(ROW()&gt;计算结果!B$18+1,ABS(E666-OFFSET(E666,-计算结果!B$18,0,1,1))/SUM(OFFSET(I666,0,0,-计算结果!B$18,1)),ABS(E666-OFFSET(E666,-ROW()+2,0,1,1))/SUM(OFFSET(I666,0,0,-ROW()+2,1)))</f>
        <v>0.26136056165534721</v>
      </c>
      <c r="K666" s="21">
        <f ca="1">(计算结果!B$19+计算结果!B$20*'000300'!J666)^计算结果!B$21</f>
        <v>1.6352245054898125</v>
      </c>
      <c r="L666" s="21">
        <f t="shared" ca="1" si="52"/>
        <v>5655.3854039514827</v>
      </c>
      <c r="M666" s="31" t="str">
        <f ca="1">IF(ROW()&gt;计算结果!B$22+1,IF(L666&gt;OFFSET(L666,-计算结果!B$22,0,1,1),"买",IF(L666&lt;OFFSET(L666,-计算结果!B$22,0,1,1),"卖",M665)),IF(L666&gt;OFFSET(L666,-ROW()+1,0,1,1),"买",IF(L666&lt;OFFSET(L666,-ROW()+1,0,1,1),"卖",M665)))</f>
        <v>买</v>
      </c>
      <c r="N666" s="4" t="str">
        <f t="shared" ca="1" si="53"/>
        <v/>
      </c>
      <c r="O666" s="3">
        <f ca="1">IF(M665="买",E666/E665-1,0)-IF(N666=1,计算结果!B$17,0)</f>
        <v>2.8216579520456531E-2</v>
      </c>
      <c r="P666" s="2">
        <f t="shared" ca="1" si="54"/>
        <v>4.7740161981023173</v>
      </c>
      <c r="Q666" s="3">
        <f ca="1">1-P666/MAX(P$2:P666)</f>
        <v>0</v>
      </c>
    </row>
    <row r="667" spans="1:17" x14ac:dyDescent="0.15">
      <c r="A667" s="1">
        <v>39363</v>
      </c>
      <c r="B667">
        <v>5703.28</v>
      </c>
      <c r="C667">
        <v>5715.91</v>
      </c>
      <c r="D667" s="21">
        <v>5617.1</v>
      </c>
      <c r="E667" s="21">
        <v>5653.14</v>
      </c>
      <c r="F667" s="42">
        <v>1287.0914048</v>
      </c>
      <c r="G667" s="3">
        <f t="shared" si="50"/>
        <v>1.2960484230783775E-2</v>
      </c>
      <c r="H667" s="3">
        <f>1-E667/MAX(E$2:E667)</f>
        <v>0</v>
      </c>
      <c r="I667" s="21">
        <f t="shared" si="51"/>
        <v>72.329999999999927</v>
      </c>
      <c r="J667" s="21">
        <f ca="1">IF(ROW()&gt;计算结果!B$18+1,ABS(E667-OFFSET(E667,-计算结果!B$18,0,1,1))/SUM(OFFSET(I667,0,0,-计算结果!B$18,1)),ABS(E667-OFFSET(E667,-ROW()+2,0,1,1))/SUM(OFFSET(I667,0,0,-ROW()+2,1)))</f>
        <v>0.22919855552748677</v>
      </c>
      <c r="K667" s="21">
        <f ca="1">(计算结果!B$19+计算结果!B$20*'000300'!J667)^计算结果!B$21</f>
        <v>1.606278699974738</v>
      </c>
      <c r="L667" s="21">
        <f t="shared" ca="1" si="52"/>
        <v>5651.7786594113768</v>
      </c>
      <c r="M667" s="31" t="str">
        <f ca="1">IF(ROW()&gt;计算结果!B$22+1,IF(L667&gt;OFFSET(L667,-计算结果!B$22,0,1,1),"买",IF(L667&lt;OFFSET(L667,-计算结果!B$22,0,1,1),"卖",M666)),IF(L667&gt;OFFSET(L667,-ROW()+1,0,1,1),"买",IF(L667&lt;OFFSET(L667,-ROW()+1,0,1,1),"卖",M666)))</f>
        <v>卖</v>
      </c>
      <c r="N667" s="4">
        <f t="shared" ca="1" si="53"/>
        <v>1</v>
      </c>
      <c r="O667" s="3">
        <f ca="1">IF(M666="买",E667/E666-1,0)-IF(N667=1,计算结果!B$17,0)</f>
        <v>1.2960484230783775E-2</v>
      </c>
      <c r="P667" s="2">
        <f t="shared" ca="1" si="54"/>
        <v>4.8358897597553288</v>
      </c>
      <c r="Q667" s="3">
        <f ca="1">1-P667/MAX(P$2:P667)</f>
        <v>0</v>
      </c>
    </row>
    <row r="668" spans="1:17" x14ac:dyDescent="0.15">
      <c r="A668" s="1">
        <v>39364</v>
      </c>
      <c r="B668">
        <v>5638.63</v>
      </c>
      <c r="C668">
        <v>5682.97</v>
      </c>
      <c r="D668" s="21">
        <v>5582.77</v>
      </c>
      <c r="E668" s="21">
        <v>5675.93</v>
      </c>
      <c r="F668" s="42">
        <v>1075.9405568</v>
      </c>
      <c r="G668" s="3">
        <f t="shared" si="50"/>
        <v>4.0313878658586599E-3</v>
      </c>
      <c r="H668" s="3">
        <f>1-E668/MAX(E$2:E668)</f>
        <v>0</v>
      </c>
      <c r="I668" s="21">
        <f t="shared" si="51"/>
        <v>22.789999999999964</v>
      </c>
      <c r="J668" s="21">
        <f ca="1">IF(ROW()&gt;计算结果!B$18+1,ABS(E668-OFFSET(E668,-计算结果!B$18,0,1,1))/SUM(OFFSET(I668,0,0,-计算结果!B$18,1)),ABS(E668-OFFSET(E668,-ROW()+2,0,1,1))/SUM(OFFSET(I668,0,0,-ROW()+2,1)))</f>
        <v>0.29554800112821716</v>
      </c>
      <c r="K668" s="21">
        <f ca="1">(计算结果!B$19+计算结果!B$20*'000300'!J668)^计算结果!B$21</f>
        <v>1.6659932010153953</v>
      </c>
      <c r="L668" s="21">
        <f t="shared" ca="1" si="52"/>
        <v>5692.0146286274303</v>
      </c>
      <c r="M668" s="31" t="str">
        <f ca="1">IF(ROW()&gt;计算结果!B$22+1,IF(L668&gt;OFFSET(L668,-计算结果!B$22,0,1,1),"买",IF(L668&lt;OFFSET(L668,-计算结果!B$22,0,1,1),"卖",M667)),IF(L668&gt;OFFSET(L668,-ROW()+1,0,1,1),"买",IF(L668&lt;OFFSET(L668,-ROW()+1,0,1,1),"卖",M667)))</f>
        <v>买</v>
      </c>
      <c r="N668" s="4">
        <f t="shared" ca="1" si="53"/>
        <v>1</v>
      </c>
      <c r="O668" s="3">
        <f ca="1">IF(M667="买",E668/E667-1,0)-IF(N668=1,计算结果!B$17,0)</f>
        <v>0</v>
      </c>
      <c r="P668" s="2">
        <f t="shared" ca="1" si="54"/>
        <v>4.8358897597553288</v>
      </c>
      <c r="Q668" s="3">
        <f ca="1">1-P668/MAX(P$2:P668)</f>
        <v>0</v>
      </c>
    </row>
    <row r="669" spans="1:17" x14ac:dyDescent="0.15">
      <c r="A669" s="1">
        <v>39365</v>
      </c>
      <c r="B669">
        <v>5694.99</v>
      </c>
      <c r="C669">
        <v>5776.21</v>
      </c>
      <c r="D669" s="21">
        <v>5653.79</v>
      </c>
      <c r="E669" s="21">
        <v>5685.76</v>
      </c>
      <c r="F669" s="42">
        <v>1285.0610176</v>
      </c>
      <c r="G669" s="3">
        <f t="shared" si="50"/>
        <v>1.7318747764683007E-3</v>
      </c>
      <c r="H669" s="3">
        <f>1-E669/MAX(E$2:E669)</f>
        <v>0</v>
      </c>
      <c r="I669" s="21">
        <f t="shared" si="51"/>
        <v>9.8299999999999272</v>
      </c>
      <c r="J669" s="21">
        <f ca="1">IF(ROW()&gt;计算结果!B$18+1,ABS(E669-OFFSET(E669,-计算结果!B$18,0,1,1))/SUM(OFFSET(I669,0,0,-计算结果!B$18,1)),ABS(E669-OFFSET(E669,-ROW()+2,0,1,1))/SUM(OFFSET(I669,0,0,-ROW()+2,1)))</f>
        <v>0.42577769256578762</v>
      </c>
      <c r="K669" s="21">
        <f ca="1">(计算结果!B$19+计算结果!B$20*'000300'!J669)^计算结果!B$21</f>
        <v>1.7831999233092088</v>
      </c>
      <c r="L669" s="21">
        <f t="shared" ca="1" si="52"/>
        <v>5680.8613753386689</v>
      </c>
      <c r="M669" s="31" t="str">
        <f ca="1">IF(ROW()&gt;计算结果!B$22+1,IF(L669&gt;OFFSET(L669,-计算结果!B$22,0,1,1),"买",IF(L669&lt;OFFSET(L669,-计算结果!B$22,0,1,1),"卖",M668)),IF(L669&gt;OFFSET(L669,-ROW()+1,0,1,1),"买",IF(L669&lt;OFFSET(L669,-ROW()+1,0,1,1),"卖",M668)))</f>
        <v>买</v>
      </c>
      <c r="N669" s="4" t="str">
        <f t="shared" ca="1" si="53"/>
        <v/>
      </c>
      <c r="O669" s="3">
        <f ca="1">IF(M668="买",E669/E668-1,0)-IF(N669=1,计算结果!B$17,0)</f>
        <v>1.7318747764683007E-3</v>
      </c>
      <c r="P669" s="2">
        <f t="shared" ca="1" si="54"/>
        <v>4.8442649152520305</v>
      </c>
      <c r="Q669" s="3">
        <f ca="1">1-P669/MAX(P$2:P669)</f>
        <v>0</v>
      </c>
    </row>
    <row r="670" spans="1:17" x14ac:dyDescent="0.15">
      <c r="A670" s="1">
        <v>39366</v>
      </c>
      <c r="B670">
        <v>5695.13</v>
      </c>
      <c r="C670">
        <v>5761.22</v>
      </c>
      <c r="D670" s="21">
        <v>5650.1</v>
      </c>
      <c r="E670" s="21">
        <v>5760.08</v>
      </c>
      <c r="F670" s="42">
        <v>1374.28901888</v>
      </c>
      <c r="G670" s="3">
        <f t="shared" si="50"/>
        <v>1.3071251688428598E-2</v>
      </c>
      <c r="H670" s="3">
        <f>1-E670/MAX(E$2:E670)</f>
        <v>0</v>
      </c>
      <c r="I670" s="21">
        <f t="shared" si="51"/>
        <v>74.319999999999709</v>
      </c>
      <c r="J670" s="21">
        <f ca="1">IF(ROW()&gt;计算结果!B$18+1,ABS(E670-OFFSET(E670,-计算结果!B$18,0,1,1))/SUM(OFFSET(I670,0,0,-计算结果!B$18,1)),ABS(E670-OFFSET(E670,-ROW()+2,0,1,1))/SUM(OFFSET(I670,0,0,-ROW()+2,1)))</f>
        <v>0.42455488664019603</v>
      </c>
      <c r="K670" s="21">
        <f ca="1">(计算结果!B$19+计算结果!B$20*'000300'!J670)^计算结果!B$21</f>
        <v>1.7820993979761763</v>
      </c>
      <c r="L670" s="21">
        <f t="shared" ca="1" si="52"/>
        <v>5822.0368386561277</v>
      </c>
      <c r="M670" s="31" t="str">
        <f ca="1">IF(ROW()&gt;计算结果!B$22+1,IF(L670&gt;OFFSET(L670,-计算结果!B$22,0,1,1),"买",IF(L670&lt;OFFSET(L670,-计算结果!B$22,0,1,1),"卖",M669)),IF(L670&gt;OFFSET(L670,-ROW()+1,0,1,1),"买",IF(L670&lt;OFFSET(L670,-ROW()+1,0,1,1),"卖",M669)))</f>
        <v>买</v>
      </c>
      <c r="N670" s="4" t="str">
        <f t="shared" ca="1" si="53"/>
        <v/>
      </c>
      <c r="O670" s="3">
        <f ca="1">IF(M669="买",E670/E669-1,0)-IF(N670=1,计算结果!B$17,0)</f>
        <v>1.3071251688428598E-2</v>
      </c>
      <c r="P670" s="2">
        <f t="shared" ca="1" si="54"/>
        <v>4.9075855212047141</v>
      </c>
      <c r="Q670" s="3">
        <f ca="1">1-P670/MAX(P$2:P670)</f>
        <v>0</v>
      </c>
    </row>
    <row r="671" spans="1:17" x14ac:dyDescent="0.15">
      <c r="A671" s="1">
        <v>39367</v>
      </c>
      <c r="B671">
        <v>5777.9</v>
      </c>
      <c r="C671">
        <v>5796.28</v>
      </c>
      <c r="D671" s="21">
        <v>5485.56</v>
      </c>
      <c r="E671" s="21">
        <v>5737.22</v>
      </c>
      <c r="F671" s="42">
        <v>1605.88742656</v>
      </c>
      <c r="G671" s="3">
        <f t="shared" si="50"/>
        <v>-3.9686948792376775E-3</v>
      </c>
      <c r="H671" s="3">
        <f>1-E671/MAX(E$2:E671)</f>
        <v>3.9686948792376775E-3</v>
      </c>
      <c r="I671" s="21">
        <f t="shared" si="51"/>
        <v>22.859999999999673</v>
      </c>
      <c r="J671" s="21">
        <f ca="1">IF(ROW()&gt;计算结果!B$18+1,ABS(E671-OFFSET(E671,-计算结果!B$18,0,1,1))/SUM(OFFSET(I671,0,0,-计算结果!B$18,1)),ABS(E671-OFFSET(E671,-ROW()+2,0,1,1))/SUM(OFFSET(I671,0,0,-ROW()+2,1)))</f>
        <v>0.43364485981308559</v>
      </c>
      <c r="K671" s="21">
        <f ca="1">(计算结果!B$19+计算结果!B$20*'000300'!J671)^计算结果!B$21</f>
        <v>1.790280373831777</v>
      </c>
      <c r="L671" s="21">
        <f t="shared" ca="1" si="52"/>
        <v>5670.1909170396075</v>
      </c>
      <c r="M671" s="31" t="str">
        <f ca="1">IF(ROW()&gt;计算结果!B$22+1,IF(L671&gt;OFFSET(L671,-计算结果!B$22,0,1,1),"买",IF(L671&lt;OFFSET(L671,-计算结果!B$22,0,1,1),"卖",M670)),IF(L671&gt;OFFSET(L671,-ROW()+1,0,1,1),"买",IF(L671&lt;OFFSET(L671,-ROW()+1,0,1,1),"卖",M670)))</f>
        <v>买</v>
      </c>
      <c r="N671" s="4" t="str">
        <f t="shared" ca="1" si="53"/>
        <v/>
      </c>
      <c r="O671" s="3">
        <f ca="1">IF(M670="买",E671/E670-1,0)-IF(N671=1,计算结果!B$17,0)</f>
        <v>-3.9686948792376775E-3</v>
      </c>
      <c r="P671" s="2">
        <f t="shared" ca="1" si="54"/>
        <v>4.8881088116772879</v>
      </c>
      <c r="Q671" s="3">
        <f ca="1">1-P671/MAX(P$2:P671)</f>
        <v>3.9686948792376775E-3</v>
      </c>
    </row>
    <row r="672" spans="1:17" x14ac:dyDescent="0.15">
      <c r="A672" s="1">
        <v>39370</v>
      </c>
      <c r="B672">
        <v>5761.87</v>
      </c>
      <c r="C672">
        <v>5824.98</v>
      </c>
      <c r="D672" s="21">
        <v>5690.07</v>
      </c>
      <c r="E672" s="21">
        <v>5821.45</v>
      </c>
      <c r="F672" s="42">
        <v>1550.5208115200001</v>
      </c>
      <c r="G672" s="3">
        <f t="shared" si="50"/>
        <v>1.4681326496107872E-2</v>
      </c>
      <c r="H672" s="3">
        <f>1-E672/MAX(E$2:E672)</f>
        <v>0</v>
      </c>
      <c r="I672" s="21">
        <f t="shared" si="51"/>
        <v>84.229999999999563</v>
      </c>
      <c r="J672" s="21">
        <f ca="1">IF(ROW()&gt;计算结果!B$18+1,ABS(E672-OFFSET(E672,-计算结果!B$18,0,1,1))/SUM(OFFSET(I672,0,0,-计算结果!B$18,1)),ABS(E672-OFFSET(E672,-ROW()+2,0,1,1))/SUM(OFFSET(I672,0,0,-ROW()+2,1)))</f>
        <v>0.46667071301761853</v>
      </c>
      <c r="K672" s="21">
        <f ca="1">(计算结果!B$19+计算结果!B$20*'000300'!J672)^计算结果!B$21</f>
        <v>1.8200036417158567</v>
      </c>
      <c r="L672" s="21">
        <f t="shared" ca="1" si="52"/>
        <v>5945.4829988701222</v>
      </c>
      <c r="M672" s="31" t="str">
        <f ca="1">IF(ROW()&gt;计算结果!B$22+1,IF(L672&gt;OFFSET(L672,-计算结果!B$22,0,1,1),"买",IF(L672&lt;OFFSET(L672,-计算结果!B$22,0,1,1),"卖",M671)),IF(L672&gt;OFFSET(L672,-ROW()+1,0,1,1),"买",IF(L672&lt;OFFSET(L672,-ROW()+1,0,1,1),"卖",M671)))</f>
        <v>买</v>
      </c>
      <c r="N672" s="4" t="str">
        <f t="shared" ca="1" si="53"/>
        <v/>
      </c>
      <c r="O672" s="3">
        <f ca="1">IF(M671="买",E672/E671-1,0)-IF(N672=1,计算结果!B$17,0)</f>
        <v>1.4681326496107872E-2</v>
      </c>
      <c r="P672" s="2">
        <f t="shared" ca="1" si="54"/>
        <v>4.9598727330900241</v>
      </c>
      <c r="Q672" s="3">
        <f ca="1">1-P672/MAX(P$2:P672)</f>
        <v>0</v>
      </c>
    </row>
    <row r="673" spans="1:17" x14ac:dyDescent="0.15">
      <c r="A673" s="1">
        <v>39371</v>
      </c>
      <c r="B673">
        <v>5851.54</v>
      </c>
      <c r="C673">
        <v>5885.48</v>
      </c>
      <c r="D673" s="21">
        <v>5815.61</v>
      </c>
      <c r="E673" s="21">
        <v>5877.2</v>
      </c>
      <c r="F673" s="42">
        <v>1350.9234687999999</v>
      </c>
      <c r="G673" s="3">
        <f t="shared" si="50"/>
        <v>9.5766518650850507E-3</v>
      </c>
      <c r="H673" s="3">
        <f>1-E673/MAX(E$2:E673)</f>
        <v>0</v>
      </c>
      <c r="I673" s="21">
        <f t="shared" si="51"/>
        <v>55.75</v>
      </c>
      <c r="J673" s="21">
        <f ca="1">IF(ROW()&gt;计算结果!B$18+1,ABS(E673-OFFSET(E673,-计算结果!B$18,0,1,1))/SUM(OFFSET(I673,0,0,-计算结果!B$18,1)),ABS(E673-OFFSET(E673,-ROW()+2,0,1,1))/SUM(OFFSET(I673,0,0,-ROW()+2,1)))</f>
        <v>0.6446681922196813</v>
      </c>
      <c r="K673" s="21">
        <f ca="1">(计算结果!B$19+计算结果!B$20*'000300'!J673)^计算结果!B$21</f>
        <v>1.9802013729977133</v>
      </c>
      <c r="L673" s="21">
        <f t="shared" ca="1" si="52"/>
        <v>5810.268910755105</v>
      </c>
      <c r="M673" s="31" t="str">
        <f ca="1">IF(ROW()&gt;计算结果!B$22+1,IF(L673&gt;OFFSET(L673,-计算结果!B$22,0,1,1),"买",IF(L673&lt;OFFSET(L673,-计算结果!B$22,0,1,1),"卖",M672)),IF(L673&gt;OFFSET(L673,-ROW()+1,0,1,1),"买",IF(L673&lt;OFFSET(L673,-ROW()+1,0,1,1),"卖",M672)))</f>
        <v>买</v>
      </c>
      <c r="N673" s="4" t="str">
        <f t="shared" ca="1" si="53"/>
        <v/>
      </c>
      <c r="O673" s="3">
        <f ca="1">IF(M672="买",E673/E672-1,0)-IF(N673=1,计算结果!B$17,0)</f>
        <v>9.5766518650850507E-3</v>
      </c>
      <c r="P673" s="2">
        <f t="shared" ca="1" si="54"/>
        <v>5.0073717075499555</v>
      </c>
      <c r="Q673" s="3">
        <f ca="1">1-P673/MAX(P$2:P673)</f>
        <v>0</v>
      </c>
    </row>
    <row r="674" spans="1:17" x14ac:dyDescent="0.15">
      <c r="A674" s="1">
        <v>39372</v>
      </c>
      <c r="B674">
        <v>5862.38</v>
      </c>
      <c r="C674">
        <v>5891.72</v>
      </c>
      <c r="D674" s="21">
        <v>5797.61</v>
      </c>
      <c r="E674" s="21">
        <v>5824.12</v>
      </c>
      <c r="F674" s="42">
        <v>1083.28402944</v>
      </c>
      <c r="G674" s="3">
        <f t="shared" si="50"/>
        <v>-9.0315116041652654E-3</v>
      </c>
      <c r="H674" s="3">
        <f>1-E674/MAX(E$2:E674)</f>
        <v>9.0315116041652654E-3</v>
      </c>
      <c r="I674" s="21">
        <f t="shared" si="51"/>
        <v>53.079999999999927</v>
      </c>
      <c r="J674" s="21">
        <f ca="1">IF(ROW()&gt;计算结果!B$18+1,ABS(E674-OFFSET(E674,-计算结果!B$18,0,1,1))/SUM(OFFSET(I674,0,0,-计算结果!B$18,1)),ABS(E674-OFFSET(E674,-ROW()+2,0,1,1))/SUM(OFFSET(I674,0,0,-ROW()+2,1)))</f>
        <v>0.75303261894695839</v>
      </c>
      <c r="K674" s="21">
        <f ca="1">(计算结果!B$19+计算结果!B$20*'000300'!J674)^计算结果!B$21</f>
        <v>2.0777293570522626</v>
      </c>
      <c r="L674" s="21">
        <f t="shared" ca="1" si="52"/>
        <v>5839.0477255063743</v>
      </c>
      <c r="M674" s="31" t="str">
        <f ca="1">IF(ROW()&gt;计算结果!B$22+1,IF(L674&gt;OFFSET(L674,-计算结果!B$22,0,1,1),"买",IF(L674&lt;OFFSET(L674,-计算结果!B$22,0,1,1),"卖",M673)),IF(L674&gt;OFFSET(L674,-ROW()+1,0,1,1),"买",IF(L674&lt;OFFSET(L674,-ROW()+1,0,1,1),"卖",M673)))</f>
        <v>买</v>
      </c>
      <c r="N674" s="4" t="str">
        <f t="shared" ca="1" si="53"/>
        <v/>
      </c>
      <c r="O674" s="3">
        <f ca="1">IF(M673="买",E674/E673-1,0)-IF(N674=1,计算结果!B$17,0)</f>
        <v>-9.0315116041652654E-3</v>
      </c>
      <c r="P674" s="2">
        <f t="shared" ca="1" si="54"/>
        <v>4.9621475718668488</v>
      </c>
      <c r="Q674" s="3">
        <f ca="1">1-P674/MAX(P$2:P674)</f>
        <v>9.0315116041653765E-3</v>
      </c>
    </row>
    <row r="675" spans="1:17" x14ac:dyDescent="0.15">
      <c r="A675" s="1">
        <v>39373</v>
      </c>
      <c r="B675">
        <v>5813.24</v>
      </c>
      <c r="C675">
        <v>5813.24</v>
      </c>
      <c r="D675" s="21">
        <v>5593.99</v>
      </c>
      <c r="E675" s="21">
        <v>5615.75</v>
      </c>
      <c r="F675" s="42">
        <v>1064.94803968</v>
      </c>
      <c r="G675" s="3">
        <f t="shared" si="50"/>
        <v>-3.5777078768981396E-2</v>
      </c>
      <c r="H675" s="3">
        <f>1-E675/MAX(E$2:E675)</f>
        <v>4.4485469271081435E-2</v>
      </c>
      <c r="I675" s="21">
        <f t="shared" si="51"/>
        <v>208.36999999999989</v>
      </c>
      <c r="J675" s="21">
        <f ca="1">IF(ROW()&gt;计算结果!B$18+1,ABS(E675-OFFSET(E675,-计算结果!B$18,0,1,1))/SUM(OFFSET(I675,0,0,-计算结果!B$18,1)),ABS(E675-OFFSET(E675,-ROW()+2,0,1,1))/SUM(OFFSET(I675,0,0,-ROW()+2,1)))</f>
        <v>0.24856285763370428</v>
      </c>
      <c r="K675" s="21">
        <f ca="1">(计算结果!B$19+计算结果!B$20*'000300'!J675)^计算结果!B$21</f>
        <v>1.6237065718703338</v>
      </c>
      <c r="L675" s="21">
        <f t="shared" ca="1" si="52"/>
        <v>5476.4777411179766</v>
      </c>
      <c r="M675" s="31" t="str">
        <f ca="1">IF(ROW()&gt;计算结果!B$22+1,IF(L675&gt;OFFSET(L675,-计算结果!B$22,0,1,1),"买",IF(L675&lt;OFFSET(L675,-计算结果!B$22,0,1,1),"卖",M674)),IF(L675&gt;OFFSET(L675,-ROW()+1,0,1,1),"买",IF(L675&lt;OFFSET(L675,-ROW()+1,0,1,1),"卖",M674)))</f>
        <v>买</v>
      </c>
      <c r="N675" s="4" t="str">
        <f t="shared" ca="1" si="53"/>
        <v/>
      </c>
      <c r="O675" s="3">
        <f ca="1">IF(M674="买",E675/E674-1,0)-IF(N675=1,计算结果!B$17,0)</f>
        <v>-3.5777078768981396E-2</v>
      </c>
      <c r="P675" s="2">
        <f t="shared" ca="1" si="54"/>
        <v>4.7846164273248588</v>
      </c>
      <c r="Q675" s="3">
        <f ca="1">1-P675/MAX(P$2:P675)</f>
        <v>4.4485469271081546E-2</v>
      </c>
    </row>
    <row r="676" spans="1:17" x14ac:dyDescent="0.15">
      <c r="A676" s="1">
        <v>39374</v>
      </c>
      <c r="B676">
        <v>5651.03</v>
      </c>
      <c r="C676">
        <v>5711.5</v>
      </c>
      <c r="D676" s="21">
        <v>5563.78</v>
      </c>
      <c r="E676" s="21">
        <v>5614.06</v>
      </c>
      <c r="F676" s="42">
        <v>849.71544575999997</v>
      </c>
      <c r="G676" s="3">
        <f t="shared" si="50"/>
        <v>-3.0093932244124044E-4</v>
      </c>
      <c r="H676" s="3">
        <f>1-E676/MAX(E$2:E676)</f>
        <v>4.4773021166541804E-2</v>
      </c>
      <c r="I676" s="21">
        <f t="shared" si="51"/>
        <v>1.6899999999995998</v>
      </c>
      <c r="J676" s="21">
        <f ca="1">IF(ROW()&gt;计算结果!B$18+1,ABS(E676-OFFSET(E676,-计算结果!B$18,0,1,1))/SUM(OFFSET(I676,0,0,-计算结果!B$18,1)),ABS(E676-OFFSET(E676,-ROW()+2,0,1,1))/SUM(OFFSET(I676,0,0,-ROW()+2,1)))</f>
        <v>5.4935976869062535E-2</v>
      </c>
      <c r="K676" s="21">
        <f ca="1">(计算结果!B$19+计算结果!B$20*'000300'!J676)^计算结果!B$21</f>
        <v>1.4494423791821562</v>
      </c>
      <c r="L676" s="21">
        <f t="shared" ca="1" si="52"/>
        <v>5675.8952977651934</v>
      </c>
      <c r="M676" s="31" t="str">
        <f ca="1">IF(ROW()&gt;计算结果!B$22+1,IF(L676&gt;OFFSET(L676,-计算结果!B$22,0,1,1),"买",IF(L676&lt;OFFSET(L676,-计算结果!B$22,0,1,1),"卖",M675)),IF(L676&gt;OFFSET(L676,-ROW()+1,0,1,1),"买",IF(L676&lt;OFFSET(L676,-ROW()+1,0,1,1),"卖",M675)))</f>
        <v>买</v>
      </c>
      <c r="N676" s="4" t="str">
        <f t="shared" ca="1" si="53"/>
        <v/>
      </c>
      <c r="O676" s="3">
        <f ca="1">IF(M675="买",E676/E675-1,0)-IF(N676=1,计算结果!B$17,0)</f>
        <v>-3.0093932244124044E-4</v>
      </c>
      <c r="P676" s="2">
        <f t="shared" ca="1" si="54"/>
        <v>4.7831765480990782</v>
      </c>
      <c r="Q676" s="3">
        <f ca="1">1-P676/MAX(P$2:P676)</f>
        <v>4.4773021166541915E-2</v>
      </c>
    </row>
    <row r="677" spans="1:17" x14ac:dyDescent="0.15">
      <c r="A677" s="1">
        <v>39377</v>
      </c>
      <c r="B677">
        <v>5543.79</v>
      </c>
      <c r="C677">
        <v>5594.5</v>
      </c>
      <c r="D677" s="21">
        <v>5465.85</v>
      </c>
      <c r="E677" s="21">
        <v>5472.68</v>
      </c>
      <c r="F677" s="42">
        <v>747.30405887999996</v>
      </c>
      <c r="G677" s="3">
        <f t="shared" si="50"/>
        <v>-2.5183200749546719E-2</v>
      </c>
      <c r="H677" s="3">
        <f>1-E677/MAX(E$2:E677)</f>
        <v>6.8828693935887753E-2</v>
      </c>
      <c r="I677" s="21">
        <f t="shared" si="51"/>
        <v>141.38000000000011</v>
      </c>
      <c r="J677" s="21">
        <f ca="1">IF(ROW()&gt;计算结果!B$18+1,ABS(E677-OFFSET(E677,-计算结果!B$18,0,1,1))/SUM(OFFSET(I677,0,0,-计算结果!B$18,1)),ABS(E677-OFFSET(E677,-ROW()+2,0,1,1))/SUM(OFFSET(I677,0,0,-ROW()+2,1)))</f>
        <v>0.26762568589648594</v>
      </c>
      <c r="K677" s="21">
        <f ca="1">(计算结果!B$19+计算结果!B$20*'000300'!J677)^计算结果!B$21</f>
        <v>1.6408631173068373</v>
      </c>
      <c r="L677" s="21">
        <f t="shared" ca="1" si="52"/>
        <v>5342.4468107897619</v>
      </c>
      <c r="M677" s="31" t="str">
        <f ca="1">IF(ROW()&gt;计算结果!B$22+1,IF(L677&gt;OFFSET(L677,-计算结果!B$22,0,1,1),"买",IF(L677&lt;OFFSET(L677,-计算结果!B$22,0,1,1),"卖",M676)),IF(L677&gt;OFFSET(L677,-ROW()+1,0,1,1),"买",IF(L677&lt;OFFSET(L677,-ROW()+1,0,1,1),"卖",M676)))</f>
        <v>卖</v>
      </c>
      <c r="N677" s="4">
        <f t="shared" ca="1" si="53"/>
        <v>1</v>
      </c>
      <c r="O677" s="3">
        <f ca="1">IF(M676="买",E677/E676-1,0)-IF(N677=1,计算结果!B$17,0)</f>
        <v>-2.5183200749546719E-2</v>
      </c>
      <c r="P677" s="2">
        <f t="shared" ca="1" si="54"/>
        <v>4.6627208528677748</v>
      </c>
      <c r="Q677" s="3">
        <f ca="1">1-P677/MAX(P$2:P677)</f>
        <v>6.8828693935887975E-2</v>
      </c>
    </row>
    <row r="678" spans="1:17" x14ac:dyDescent="0.15">
      <c r="A678" s="1">
        <v>39378</v>
      </c>
      <c r="B678">
        <v>5467.83</v>
      </c>
      <c r="C678">
        <v>5541.96</v>
      </c>
      <c r="D678" s="21">
        <v>5373.05</v>
      </c>
      <c r="E678" s="21">
        <v>5540.09</v>
      </c>
      <c r="F678" s="42">
        <v>900.14310399999999</v>
      </c>
      <c r="G678" s="3">
        <f t="shared" si="50"/>
        <v>1.2317548257891886E-2</v>
      </c>
      <c r="H678" s="3">
        <f>1-E678/MAX(E$2:E678)</f>
        <v>5.7358946437078839E-2</v>
      </c>
      <c r="I678" s="21">
        <f t="shared" si="51"/>
        <v>67.409999999999854</v>
      </c>
      <c r="J678" s="21">
        <f ca="1">IF(ROW()&gt;计算结果!B$18+1,ABS(E678-OFFSET(E678,-计算结果!B$18,0,1,1))/SUM(OFFSET(I678,0,0,-计算结果!B$18,1)),ABS(E678-OFFSET(E678,-ROW()+2,0,1,1))/SUM(OFFSET(I678,0,0,-ROW()+2,1)))</f>
        <v>0.18895009180437389</v>
      </c>
      <c r="K678" s="21">
        <f ca="1">(计算结果!B$19+计算结果!B$20*'000300'!J678)^计算结果!B$21</f>
        <v>1.5700550826239363</v>
      </c>
      <c r="L678" s="21">
        <f t="shared" ca="1" si="52"/>
        <v>5652.7575045553003</v>
      </c>
      <c r="M678" s="31" t="str">
        <f ca="1">IF(ROW()&gt;计算结果!B$22+1,IF(L678&gt;OFFSET(L678,-计算结果!B$22,0,1,1),"买",IF(L678&lt;OFFSET(L678,-计算结果!B$22,0,1,1),"卖",M677)),IF(L678&gt;OFFSET(L678,-ROW()+1,0,1,1),"买",IF(L678&lt;OFFSET(L678,-ROW()+1,0,1,1),"卖",M677)))</f>
        <v>买</v>
      </c>
      <c r="N678" s="4">
        <f t="shared" ca="1" si="53"/>
        <v>1</v>
      </c>
      <c r="O678" s="3">
        <f ca="1">IF(M677="买",E678/E677-1,0)-IF(N678=1,计算结果!B$17,0)</f>
        <v>0</v>
      </c>
      <c r="P678" s="2">
        <f t="shared" ca="1" si="54"/>
        <v>4.6627208528677748</v>
      </c>
      <c r="Q678" s="3">
        <f ca="1">1-P678/MAX(P$2:P678)</f>
        <v>6.8828693935887975E-2</v>
      </c>
    </row>
    <row r="679" spans="1:17" x14ac:dyDescent="0.15">
      <c r="A679" s="1">
        <v>39379</v>
      </c>
      <c r="B679">
        <v>5564.48</v>
      </c>
      <c r="C679">
        <v>5644.97</v>
      </c>
      <c r="D679" s="21">
        <v>5553.33</v>
      </c>
      <c r="E679" s="21">
        <v>5588.01</v>
      </c>
      <c r="F679" s="42">
        <v>994.49962496000001</v>
      </c>
      <c r="G679" s="3">
        <f t="shared" si="50"/>
        <v>8.6496789763343962E-3</v>
      </c>
      <c r="H679" s="3">
        <f>1-E679/MAX(E$2:E679)</f>
        <v>4.9205403933845981E-2</v>
      </c>
      <c r="I679" s="21">
        <f t="shared" si="51"/>
        <v>47.920000000000073</v>
      </c>
      <c r="J679" s="21">
        <f ca="1">IF(ROW()&gt;计算结果!B$18+1,ABS(E679-OFFSET(E679,-计算结果!B$18,0,1,1))/SUM(OFFSET(I679,0,0,-计算结果!B$18,1)),ABS(E679-OFFSET(E679,-ROW()+2,0,1,1))/SUM(OFFSET(I679,0,0,-ROW()+2,1)))</f>
        <v>0.12912643161913345</v>
      </c>
      <c r="K679" s="21">
        <f ca="1">(计算结果!B$19+计算结果!B$20*'000300'!J679)^计算结果!B$21</f>
        <v>1.51621378845722</v>
      </c>
      <c r="L679" s="21">
        <f t="shared" ca="1" si="52"/>
        <v>5554.586445380357</v>
      </c>
      <c r="M679" s="31" t="str">
        <f ca="1">IF(ROW()&gt;计算结果!B$22+1,IF(L679&gt;OFFSET(L679,-计算结果!B$22,0,1,1),"买",IF(L679&lt;OFFSET(L679,-计算结果!B$22,0,1,1),"卖",M678)),IF(L679&gt;OFFSET(L679,-ROW()+1,0,1,1),"买",IF(L679&lt;OFFSET(L679,-ROW()+1,0,1,1),"卖",M678)))</f>
        <v>买</v>
      </c>
      <c r="N679" s="4" t="str">
        <f t="shared" ca="1" si="53"/>
        <v/>
      </c>
      <c r="O679" s="3">
        <f ca="1">IF(M678="买",E679/E678-1,0)-IF(N679=1,计算结果!B$17,0)</f>
        <v>8.6496789763343962E-3</v>
      </c>
      <c r="P679" s="2">
        <f t="shared" ca="1" si="54"/>
        <v>4.7030518914013415</v>
      </c>
      <c r="Q679" s="3">
        <f ca="1">1-P679/MAX(P$2:P679)</f>
        <v>6.0774361066459393E-2</v>
      </c>
    </row>
    <row r="680" spans="1:17" x14ac:dyDescent="0.15">
      <c r="A680" s="1">
        <v>39380</v>
      </c>
      <c r="B680">
        <v>5549.66</v>
      </c>
      <c r="C680">
        <v>5556.55</v>
      </c>
      <c r="D680" s="21">
        <v>5312.85</v>
      </c>
      <c r="E680" s="21">
        <v>5333.79</v>
      </c>
      <c r="F680" s="42">
        <v>1038.90714624</v>
      </c>
      <c r="G680" s="3">
        <f t="shared" si="50"/>
        <v>-4.5493834119838761E-2</v>
      </c>
      <c r="H680" s="3">
        <f>1-E680/MAX(E$2:E680)</f>
        <v>9.2460695569318685E-2</v>
      </c>
      <c r="I680" s="21">
        <f t="shared" si="51"/>
        <v>254.22000000000025</v>
      </c>
      <c r="J680" s="21">
        <f ca="1">IF(ROW()&gt;计算结果!B$18+1,ABS(E680-OFFSET(E680,-计算结果!B$18,0,1,1))/SUM(OFFSET(I680,0,0,-计算结果!B$18,1)),ABS(E680-OFFSET(E680,-ROW()+2,0,1,1))/SUM(OFFSET(I680,0,0,-ROW()+2,1)))</f>
        <v>0.45499567727956841</v>
      </c>
      <c r="K680" s="21">
        <f ca="1">(计算结果!B$19+计算结果!B$20*'000300'!J680)^计算结果!B$21</f>
        <v>1.8094961095516116</v>
      </c>
      <c r="L680" s="21">
        <f t="shared" ca="1" si="52"/>
        <v>5155.0561364617761</v>
      </c>
      <c r="M680" s="31" t="str">
        <f ca="1">IF(ROW()&gt;计算结果!B$22+1,IF(L680&gt;OFFSET(L680,-计算结果!B$22,0,1,1),"买",IF(L680&lt;OFFSET(L680,-计算结果!B$22,0,1,1),"卖",M679)),IF(L680&gt;OFFSET(L680,-ROW()+1,0,1,1),"买",IF(L680&lt;OFFSET(L680,-ROW()+1,0,1,1),"卖",M679)))</f>
        <v>卖</v>
      </c>
      <c r="N680" s="4">
        <f t="shared" ca="1" si="53"/>
        <v>1</v>
      </c>
      <c r="O680" s="3">
        <f ca="1">IF(M679="买",E680/E679-1,0)-IF(N680=1,计算结果!B$17,0)</f>
        <v>-4.5493834119838761E-2</v>
      </c>
      <c r="P680" s="2">
        <f t="shared" ca="1" si="54"/>
        <v>4.4890920287969349</v>
      </c>
      <c r="Q680" s="3">
        <f ca="1">1-P680/MAX(P$2:P680)</f>
        <v>0.10350333648520138</v>
      </c>
    </row>
    <row r="681" spans="1:17" x14ac:dyDescent="0.15">
      <c r="A681" s="1">
        <v>39381</v>
      </c>
      <c r="B681">
        <v>5279.1</v>
      </c>
      <c r="C681">
        <v>5428.58</v>
      </c>
      <c r="D681" s="21">
        <v>5266.37</v>
      </c>
      <c r="E681" s="21">
        <v>5394.81</v>
      </c>
      <c r="F681" s="42">
        <v>772.83753983999998</v>
      </c>
      <c r="G681" s="3">
        <f t="shared" si="50"/>
        <v>1.1440270426844812E-2</v>
      </c>
      <c r="H681" s="3">
        <f>1-E681/MAX(E$2:E681)</f>
        <v>8.2078200503641119E-2</v>
      </c>
      <c r="I681" s="21">
        <f t="shared" si="51"/>
        <v>61.020000000000437</v>
      </c>
      <c r="J681" s="21">
        <f ca="1">IF(ROW()&gt;计算结果!B$18+1,ABS(E681-OFFSET(E681,-计算结果!B$18,0,1,1))/SUM(OFFSET(I681,0,0,-计算结果!B$18,1)),ABS(E681-OFFSET(E681,-ROW()+2,0,1,1))/SUM(OFFSET(I681,0,0,-ROW()+2,1)))</f>
        <v>0.35116453177720569</v>
      </c>
      <c r="K681" s="21">
        <f ca="1">(计算结果!B$19+计算结果!B$20*'000300'!J681)^计算结果!B$21</f>
        <v>1.7160480785994849</v>
      </c>
      <c r="L681" s="21">
        <f t="shared" ca="1" si="52"/>
        <v>5566.4852933233487</v>
      </c>
      <c r="M681" s="31" t="str">
        <f ca="1">IF(ROW()&gt;计算结果!B$22+1,IF(L681&gt;OFFSET(L681,-计算结果!B$22,0,1,1),"买",IF(L681&lt;OFFSET(L681,-计算结果!B$22,0,1,1),"卖",M680)),IF(L681&gt;OFFSET(L681,-ROW()+1,0,1,1),"买",IF(L681&lt;OFFSET(L681,-ROW()+1,0,1,1),"卖",M680)))</f>
        <v>买</v>
      </c>
      <c r="N681" s="4">
        <f t="shared" ca="1" si="53"/>
        <v>1</v>
      </c>
      <c r="O681" s="3">
        <f ca="1">IF(M680="买",E681/E680-1,0)-IF(N681=1,计算结果!B$17,0)</f>
        <v>0</v>
      </c>
      <c r="P681" s="2">
        <f t="shared" ca="1" si="54"/>
        <v>4.4890920287969349</v>
      </c>
      <c r="Q681" s="3">
        <f ca="1">1-P681/MAX(P$2:P681)</f>
        <v>0.10350333648520138</v>
      </c>
    </row>
    <row r="682" spans="1:17" x14ac:dyDescent="0.15">
      <c r="A682" s="1">
        <v>39384</v>
      </c>
      <c r="B682">
        <v>5428.68</v>
      </c>
      <c r="C682">
        <v>5509.35</v>
      </c>
      <c r="D682" s="21">
        <v>5428.68</v>
      </c>
      <c r="E682" s="21">
        <v>5508.36</v>
      </c>
      <c r="F682" s="42">
        <v>723.53865728000005</v>
      </c>
      <c r="G682" s="3">
        <f t="shared" si="50"/>
        <v>2.1048007251413647E-2</v>
      </c>
      <c r="H682" s="3">
        <f>1-E682/MAX(E$2:E682)</f>
        <v>6.2757775811611016E-2</v>
      </c>
      <c r="I682" s="21">
        <f t="shared" si="51"/>
        <v>113.54999999999927</v>
      </c>
      <c r="J682" s="21">
        <f ca="1">IF(ROW()&gt;计算结果!B$18+1,ABS(E682-OFFSET(E682,-计算结果!B$18,0,1,1))/SUM(OFFSET(I682,0,0,-计算结果!B$18,1)),ABS(E682-OFFSET(E682,-ROW()+2,0,1,1))/SUM(OFFSET(I682,0,0,-ROW()+2,1)))</f>
        <v>0.31172154242873817</v>
      </c>
      <c r="K682" s="21">
        <f ca="1">(计算结果!B$19+计算结果!B$20*'000300'!J682)^计算结果!B$21</f>
        <v>1.6805493881858644</v>
      </c>
      <c r="L682" s="21">
        <f t="shared" ca="1" si="52"/>
        <v>5468.8028671906713</v>
      </c>
      <c r="M682" s="31" t="str">
        <f ca="1">IF(ROW()&gt;计算结果!B$22+1,IF(L682&gt;OFFSET(L682,-计算结果!B$22,0,1,1),"买",IF(L682&lt;OFFSET(L682,-计算结果!B$22,0,1,1),"卖",M681)),IF(L682&gt;OFFSET(L682,-ROW()+1,0,1,1),"买",IF(L682&lt;OFFSET(L682,-ROW()+1,0,1,1),"卖",M681)))</f>
        <v>卖</v>
      </c>
      <c r="N682" s="4">
        <f t="shared" ca="1" si="53"/>
        <v>1</v>
      </c>
      <c r="O682" s="3">
        <f ca="1">IF(M681="买",E682/E681-1,0)-IF(N682=1,计算结果!B$17,0)</f>
        <v>2.1048007251413647E-2</v>
      </c>
      <c r="P682" s="2">
        <f t="shared" ca="1" si="54"/>
        <v>4.5835784703713163</v>
      </c>
      <c r="Q682" s="3">
        <f ca="1">1-P682/MAX(P$2:P682)</f>
        <v>8.4633868210673757E-2</v>
      </c>
    </row>
    <row r="683" spans="1:17" x14ac:dyDescent="0.15">
      <c r="A683" s="1">
        <v>39385</v>
      </c>
      <c r="B683">
        <v>5529.96</v>
      </c>
      <c r="C683">
        <v>5597.27</v>
      </c>
      <c r="D683" s="21">
        <v>5467.52</v>
      </c>
      <c r="E683" s="21">
        <v>5596.07</v>
      </c>
      <c r="F683" s="42">
        <v>797.2798464</v>
      </c>
      <c r="G683" s="3">
        <f t="shared" si="50"/>
        <v>1.5923069661387457E-2</v>
      </c>
      <c r="H683" s="3">
        <f>1-E683/MAX(E$2:E683)</f>
        <v>4.7834002586265578E-2</v>
      </c>
      <c r="I683" s="21">
        <f t="shared" si="51"/>
        <v>87.710000000000036</v>
      </c>
      <c r="J683" s="21">
        <f ca="1">IF(ROW()&gt;计算结果!B$18+1,ABS(E683-OFFSET(E683,-计算结果!B$18,0,1,1))/SUM(OFFSET(I683,0,0,-计算结果!B$18,1)),ABS(E683-OFFSET(E683,-ROW()+2,0,1,1))/SUM(OFFSET(I683,0,0,-ROW()+2,1)))</f>
        <v>0.27126935880735298</v>
      </c>
      <c r="K683" s="21">
        <f ca="1">(计算结果!B$19+计算结果!B$20*'000300'!J683)^计算结果!B$21</f>
        <v>1.6441424229266177</v>
      </c>
      <c r="L683" s="21">
        <f t="shared" ca="1" si="52"/>
        <v>5678.0481592867245</v>
      </c>
      <c r="M683" s="31" t="str">
        <f ca="1">IF(ROW()&gt;计算结果!B$22+1,IF(L683&gt;OFFSET(L683,-计算结果!B$22,0,1,1),"买",IF(L683&lt;OFFSET(L683,-计算结果!B$22,0,1,1),"卖",M682)),IF(L683&gt;OFFSET(L683,-ROW()+1,0,1,1),"买",IF(L683&lt;OFFSET(L683,-ROW()+1,0,1,1),"卖",M682)))</f>
        <v>买</v>
      </c>
      <c r="N683" s="4">
        <f t="shared" ca="1" si="53"/>
        <v>1</v>
      </c>
      <c r="O683" s="3">
        <f ca="1">IF(M682="买",E683/E682-1,0)-IF(N683=1,计算结果!B$17,0)</f>
        <v>0</v>
      </c>
      <c r="P683" s="2">
        <f t="shared" ca="1" si="54"/>
        <v>4.5835784703713163</v>
      </c>
      <c r="Q683" s="3">
        <f ca="1">1-P683/MAX(P$2:P683)</f>
        <v>8.4633868210673757E-2</v>
      </c>
    </row>
    <row r="684" spans="1:17" x14ac:dyDescent="0.15">
      <c r="A684" s="1">
        <v>39386</v>
      </c>
      <c r="B684">
        <v>5663.76</v>
      </c>
      <c r="C684">
        <v>5691.87</v>
      </c>
      <c r="D684" s="21">
        <v>5590.54</v>
      </c>
      <c r="E684" s="21">
        <v>5688.54</v>
      </c>
      <c r="F684" s="42">
        <v>1037.82285312</v>
      </c>
      <c r="G684" s="3">
        <f t="shared" si="50"/>
        <v>1.6524096374777253E-2</v>
      </c>
      <c r="H684" s="3">
        <f>1-E684/MAX(E$2:E684)</f>
        <v>3.2100319880215E-2</v>
      </c>
      <c r="I684" s="21">
        <f t="shared" si="51"/>
        <v>92.470000000000255</v>
      </c>
      <c r="J684" s="21">
        <f ca="1">IF(ROW()&gt;计算结果!B$18+1,ABS(E684-OFFSET(E684,-计算结果!B$18,0,1,1))/SUM(OFFSET(I684,0,0,-计算结果!B$18,1)),ABS(E684-OFFSET(E684,-ROW()+2,0,1,1))/SUM(OFFSET(I684,0,0,-ROW()+2,1)))</f>
        <v>0.12603417182590584</v>
      </c>
      <c r="K684" s="21">
        <f ca="1">(计算结果!B$19+计算结果!B$20*'000300'!J684)^计算结果!B$21</f>
        <v>1.5134307546433152</v>
      </c>
      <c r="L684" s="21">
        <f t="shared" ca="1" si="52"/>
        <v>5693.9268336950154</v>
      </c>
      <c r="M684" s="31" t="str">
        <f ca="1">IF(ROW()&gt;计算结果!B$22+1,IF(L684&gt;OFFSET(L684,-计算结果!B$22,0,1,1),"买",IF(L684&lt;OFFSET(L684,-计算结果!B$22,0,1,1),"卖",M683)),IF(L684&gt;OFFSET(L684,-ROW()+1,0,1,1),"买",IF(L684&lt;OFFSET(L684,-ROW()+1,0,1,1),"卖",M683)))</f>
        <v>买</v>
      </c>
      <c r="N684" s="4" t="str">
        <f t="shared" ca="1" si="53"/>
        <v/>
      </c>
      <c r="O684" s="3">
        <f ca="1">IF(M683="买",E684/E683-1,0)-IF(N684=1,计算结果!B$17,0)</f>
        <v>1.6524096374777253E-2</v>
      </c>
      <c r="P684" s="2">
        <f t="shared" ca="1" si="54"/>
        <v>4.6593179627570862</v>
      </c>
      <c r="Q684" s="3">
        <f ca="1">1-P684/MAX(P$2:P684)</f>
        <v>6.9508270030779862E-2</v>
      </c>
    </row>
    <row r="685" spans="1:17" x14ac:dyDescent="0.15">
      <c r="A685" s="1">
        <v>39387</v>
      </c>
      <c r="B685">
        <v>5701.49</v>
      </c>
      <c r="C685">
        <v>5702.21</v>
      </c>
      <c r="D685" s="21">
        <v>5604.79</v>
      </c>
      <c r="E685" s="21">
        <v>5605.23</v>
      </c>
      <c r="F685" s="42">
        <v>963.42745088000004</v>
      </c>
      <c r="G685" s="3">
        <f t="shared" si="50"/>
        <v>-1.4645234102247717E-2</v>
      </c>
      <c r="H685" s="3">
        <f>1-E685/MAX(E$2:E685)</f>
        <v>4.627543728306005E-2</v>
      </c>
      <c r="I685" s="21">
        <f t="shared" si="51"/>
        <v>83.3100000000004</v>
      </c>
      <c r="J685" s="21">
        <f ca="1">IF(ROW()&gt;计算结果!B$18+1,ABS(E685-OFFSET(E685,-计算结果!B$18,0,1,1))/SUM(OFFSET(I685,0,0,-计算结果!B$18,1)),ABS(E685-OFFSET(E685,-ROW()+2,0,1,1))/SUM(OFFSET(I685,0,0,-ROW()+2,1)))</f>
        <v>1.1065763453528457E-2</v>
      </c>
      <c r="K685" s="21">
        <f ca="1">(计算结果!B$19+计算结果!B$20*'000300'!J685)^计算结果!B$21</f>
        <v>1.4099591871081756</v>
      </c>
      <c r="L685" s="21">
        <f t="shared" ca="1" si="52"/>
        <v>5568.8679181593216</v>
      </c>
      <c r="M685" s="31" t="str">
        <f ca="1">IF(ROW()&gt;计算结果!B$22+1,IF(L685&gt;OFFSET(L685,-计算结果!B$22,0,1,1),"买",IF(L685&lt;OFFSET(L685,-计算结果!B$22,0,1,1),"卖",M684)),IF(L685&gt;OFFSET(L685,-ROW()+1,0,1,1),"买",IF(L685&lt;OFFSET(L685,-ROW()+1,0,1,1),"卖",M684)))</f>
        <v>买</v>
      </c>
      <c r="N685" s="4" t="str">
        <f t="shared" ca="1" si="53"/>
        <v/>
      </c>
      <c r="O685" s="3">
        <f ca="1">IF(M684="买",E685/E684-1,0)-IF(N685=1,计算结果!B$17,0)</f>
        <v>-1.4645234102247717E-2</v>
      </c>
      <c r="P685" s="2">
        <f t="shared" ca="1" si="54"/>
        <v>4.5910811604357011</v>
      </c>
      <c r="Q685" s="3">
        <f ca="1">1-P685/MAX(P$2:P685)</f>
        <v>8.3135539246384393E-2</v>
      </c>
    </row>
    <row r="686" spans="1:17" x14ac:dyDescent="0.15">
      <c r="A686" s="1">
        <v>39388</v>
      </c>
      <c r="B686">
        <v>5514.85</v>
      </c>
      <c r="C686">
        <v>5565.66</v>
      </c>
      <c r="D686" s="21">
        <v>5448.99</v>
      </c>
      <c r="E686" s="21">
        <v>5472.93</v>
      </c>
      <c r="F686" s="42">
        <v>936.71079936000001</v>
      </c>
      <c r="G686" s="3">
        <f t="shared" si="50"/>
        <v>-2.3602956524531371E-2</v>
      </c>
      <c r="H686" s="3">
        <f>1-E686/MAX(E$2:E686)</f>
        <v>6.8786156673245724E-2</v>
      </c>
      <c r="I686" s="21">
        <f t="shared" si="51"/>
        <v>132.29999999999927</v>
      </c>
      <c r="J686" s="21">
        <f ca="1">IF(ROW()&gt;计算结果!B$18+1,ABS(E686-OFFSET(E686,-计算结果!B$18,0,1,1))/SUM(OFFSET(I686,0,0,-计算结果!B$18,1)),ABS(E686-OFFSET(E686,-ROW()+2,0,1,1))/SUM(OFFSET(I686,0,0,-ROW()+2,1)))</f>
        <v>0.13052002700478144</v>
      </c>
      <c r="K686" s="21">
        <f ca="1">(计算结果!B$19+计算结果!B$20*'000300'!J686)^计算结果!B$21</f>
        <v>1.5174680243043033</v>
      </c>
      <c r="L686" s="21">
        <f t="shared" ca="1" si="52"/>
        <v>5423.2851950342283</v>
      </c>
      <c r="M686" s="31" t="str">
        <f ca="1">IF(ROW()&gt;计算结果!B$22+1,IF(L686&gt;OFFSET(L686,-计算结果!B$22,0,1,1),"买",IF(L686&lt;OFFSET(L686,-计算结果!B$22,0,1,1),"卖",M685)),IF(L686&gt;OFFSET(L686,-ROW()+1,0,1,1),"买",IF(L686&lt;OFFSET(L686,-ROW()+1,0,1,1),"卖",M685)))</f>
        <v>卖</v>
      </c>
      <c r="N686" s="4">
        <f t="shared" ca="1" si="53"/>
        <v>1</v>
      </c>
      <c r="O686" s="3">
        <f ca="1">IF(M685="买",E686/E685-1,0)-IF(N686=1,计算结果!B$17,0)</f>
        <v>-2.3602956524531371E-2</v>
      </c>
      <c r="P686" s="2">
        <f t="shared" ca="1" si="54"/>
        <v>4.4827180714053423</v>
      </c>
      <c r="Q686" s="3">
        <f ca="1">1-P686/MAX(P$2:P686)</f>
        <v>0.10477625125243994</v>
      </c>
    </row>
    <row r="687" spans="1:17" x14ac:dyDescent="0.15">
      <c r="A687" s="1">
        <v>39391</v>
      </c>
      <c r="B687">
        <v>5438.81</v>
      </c>
      <c r="C687">
        <v>5494.62</v>
      </c>
      <c r="D687" s="21">
        <v>5333.38</v>
      </c>
      <c r="E687" s="21">
        <v>5360.31</v>
      </c>
      <c r="F687" s="42">
        <v>741.90192639999998</v>
      </c>
      <c r="G687" s="3">
        <f t="shared" si="50"/>
        <v>-2.0577643054086159E-2</v>
      </c>
      <c r="H687" s="3">
        <f>1-E687/MAX(E$2:E687)</f>
        <v>8.7948342748247366E-2</v>
      </c>
      <c r="I687" s="21">
        <f t="shared" si="51"/>
        <v>112.61999999999989</v>
      </c>
      <c r="J687" s="21">
        <f ca="1">IF(ROW()&gt;计算结果!B$18+1,ABS(E687-OFFSET(E687,-计算结果!B$18,0,1,1))/SUM(OFFSET(I687,0,0,-计算结果!B$18,1)),ABS(E687-OFFSET(E687,-ROW()+2,0,1,1))/SUM(OFFSET(I687,0,0,-ROW()+2,1)))</f>
        <v>0.10676180251394252</v>
      </c>
      <c r="K687" s="21">
        <f ca="1">(计算结果!B$19+计算结果!B$20*'000300'!J687)^计算结果!B$21</f>
        <v>1.4960856222625483</v>
      </c>
      <c r="L687" s="21">
        <f t="shared" ca="1" si="52"/>
        <v>5329.0689111843403</v>
      </c>
      <c r="M687" s="31" t="str">
        <f ca="1">IF(ROW()&gt;计算结果!B$22+1,IF(L687&gt;OFFSET(L687,-计算结果!B$22,0,1,1),"买",IF(L687&lt;OFFSET(L687,-计算结果!B$22,0,1,1),"卖",M686)),IF(L687&gt;OFFSET(L687,-ROW()+1,0,1,1),"买",IF(L687&lt;OFFSET(L687,-ROW()+1,0,1,1),"卖",M686)))</f>
        <v>卖</v>
      </c>
      <c r="N687" s="4" t="str">
        <f t="shared" ca="1" si="53"/>
        <v/>
      </c>
      <c r="O687" s="3">
        <f ca="1">IF(M686="买",E687/E686-1,0)-IF(N687=1,计算结果!B$17,0)</f>
        <v>0</v>
      </c>
      <c r="P687" s="2">
        <f t="shared" ca="1" si="54"/>
        <v>4.4827180714053423</v>
      </c>
      <c r="Q687" s="3">
        <f ca="1">1-P687/MAX(P$2:P687)</f>
        <v>0.10477625125243994</v>
      </c>
    </row>
    <row r="688" spans="1:17" x14ac:dyDescent="0.15">
      <c r="A688" s="1">
        <v>39392</v>
      </c>
      <c r="B688">
        <v>5331.31</v>
      </c>
      <c r="C688">
        <v>5406.1</v>
      </c>
      <c r="D688" s="21">
        <v>5295.79</v>
      </c>
      <c r="E688" s="21">
        <v>5317.55</v>
      </c>
      <c r="F688" s="42">
        <v>564.91532287999996</v>
      </c>
      <c r="G688" s="3">
        <f t="shared" si="50"/>
        <v>-7.9771505752466165E-3</v>
      </c>
      <c r="H688" s="3">
        <f>1-E688/MAX(E$2:E688)</f>
        <v>9.5223916150547816E-2</v>
      </c>
      <c r="I688" s="21">
        <f t="shared" si="51"/>
        <v>42.760000000000218</v>
      </c>
      <c r="J688" s="21">
        <f ca="1">IF(ROW()&gt;计算结果!B$18+1,ABS(E688-OFFSET(E688,-计算结果!B$18,0,1,1))/SUM(OFFSET(I688,0,0,-计算结果!B$18,1)),ABS(E688-OFFSET(E688,-ROW()+2,0,1,1))/SUM(OFFSET(I688,0,0,-ROW()+2,1)))</f>
        <v>0.21650387204732063</v>
      </c>
      <c r="K688" s="21">
        <f ca="1">(计算结果!B$19+计算结果!B$20*'000300'!J688)^计算结果!B$21</f>
        <v>1.5948534848425884</v>
      </c>
      <c r="L688" s="21">
        <f t="shared" ca="1" si="52"/>
        <v>5310.6979355404037</v>
      </c>
      <c r="M688" s="31" t="str">
        <f ca="1">IF(ROW()&gt;计算结果!B$22+1,IF(L688&gt;OFFSET(L688,-计算结果!B$22,0,1,1),"买",IF(L688&lt;OFFSET(L688,-计算结果!B$22,0,1,1),"卖",M687)),IF(L688&gt;OFFSET(L688,-ROW()+1,0,1,1),"买",IF(L688&lt;OFFSET(L688,-ROW()+1,0,1,1),"卖",M687)))</f>
        <v>卖</v>
      </c>
      <c r="N688" s="4" t="str">
        <f t="shared" ca="1" si="53"/>
        <v/>
      </c>
      <c r="O688" s="3">
        <f ca="1">IF(M687="买",E688/E687-1,0)-IF(N688=1,计算结果!B$17,0)</f>
        <v>0</v>
      </c>
      <c r="P688" s="2">
        <f t="shared" ca="1" si="54"/>
        <v>4.4827180714053423</v>
      </c>
      <c r="Q688" s="3">
        <f ca="1">1-P688/MAX(P$2:P688)</f>
        <v>0.10477625125243994</v>
      </c>
    </row>
    <row r="689" spans="1:17" x14ac:dyDescent="0.15">
      <c r="A689" s="1">
        <v>39393</v>
      </c>
      <c r="B689">
        <v>5348.56</v>
      </c>
      <c r="C689">
        <v>5388.64</v>
      </c>
      <c r="D689" s="21">
        <v>5231.6099999999997</v>
      </c>
      <c r="E689" s="21">
        <v>5350.63</v>
      </c>
      <c r="F689" s="42">
        <v>596.39209984000001</v>
      </c>
      <c r="G689" s="3">
        <f t="shared" si="50"/>
        <v>6.2209100055476974E-3</v>
      </c>
      <c r="H689" s="3">
        <f>1-E689/MAX(E$2:E689)</f>
        <v>8.9595385557748486E-2</v>
      </c>
      <c r="I689" s="21">
        <f t="shared" si="51"/>
        <v>33.079999999999927</v>
      </c>
      <c r="J689" s="21">
        <f ca="1">IF(ROW()&gt;计算结果!B$18+1,ABS(E689-OFFSET(E689,-计算结果!B$18,0,1,1))/SUM(OFFSET(I689,0,0,-计算结果!B$18,1)),ABS(E689-OFFSET(E689,-ROW()+2,0,1,1))/SUM(OFFSET(I689,0,0,-ROW()+2,1)))</f>
        <v>0.23432440969754414</v>
      </c>
      <c r="K689" s="21">
        <f ca="1">(计算结果!B$19+计算结果!B$20*'000300'!J689)^计算结果!B$21</f>
        <v>1.6108919687277896</v>
      </c>
      <c r="L689" s="21">
        <f t="shared" ca="1" si="52"/>
        <v>5375.0241774730875</v>
      </c>
      <c r="M689" s="31" t="str">
        <f ca="1">IF(ROW()&gt;计算结果!B$22+1,IF(L689&gt;OFFSET(L689,-计算结果!B$22,0,1,1),"买",IF(L689&lt;OFFSET(L689,-计算结果!B$22,0,1,1),"卖",M688)),IF(L689&gt;OFFSET(L689,-ROW()+1,0,1,1),"买",IF(L689&lt;OFFSET(L689,-ROW()+1,0,1,1),"卖",M688)))</f>
        <v>卖</v>
      </c>
      <c r="N689" s="4" t="str">
        <f t="shared" ca="1" si="53"/>
        <v/>
      </c>
      <c r="O689" s="3">
        <f ca="1">IF(M688="买",E689/E688-1,0)-IF(N689=1,计算结果!B$17,0)</f>
        <v>0</v>
      </c>
      <c r="P689" s="2">
        <f t="shared" ca="1" si="54"/>
        <v>4.4827180714053423</v>
      </c>
      <c r="Q689" s="3">
        <f ca="1">1-P689/MAX(P$2:P689)</f>
        <v>0.10477625125243994</v>
      </c>
    </row>
    <row r="690" spans="1:17" x14ac:dyDescent="0.15">
      <c r="A690" s="1">
        <v>39394</v>
      </c>
      <c r="B690">
        <v>5321.86</v>
      </c>
      <c r="C690">
        <v>5321.86</v>
      </c>
      <c r="D690" s="21">
        <v>5090.96</v>
      </c>
      <c r="E690" s="21">
        <v>5093.67</v>
      </c>
      <c r="F690" s="42">
        <v>729.78743296000005</v>
      </c>
      <c r="G690" s="3">
        <f t="shared" si="50"/>
        <v>-4.8024251349841007E-2</v>
      </c>
      <c r="H690" s="3">
        <f>1-E690/MAX(E$2:E690)</f>
        <v>0.13331688559177834</v>
      </c>
      <c r="I690" s="21">
        <f t="shared" si="51"/>
        <v>256.96000000000004</v>
      </c>
      <c r="J690" s="21">
        <f ca="1">IF(ROW()&gt;计算结果!B$18+1,ABS(E690-OFFSET(E690,-计算结果!B$18,0,1,1))/SUM(OFFSET(I690,0,0,-计算结果!B$18,1)),ABS(E690-OFFSET(E690,-ROW()+2,0,1,1))/SUM(OFFSET(I690,0,0,-ROW()+2,1)))</f>
        <v>0.23638976943826415</v>
      </c>
      <c r="K690" s="21">
        <f ca="1">(计算结果!B$19+计算结果!B$20*'000300'!J690)^计算结果!B$21</f>
        <v>1.6127507924944378</v>
      </c>
      <c r="L690" s="21">
        <f t="shared" ca="1" si="52"/>
        <v>4921.2700047817443</v>
      </c>
      <c r="M690" s="31" t="str">
        <f ca="1">IF(ROW()&gt;计算结果!B$22+1,IF(L690&gt;OFFSET(L690,-计算结果!B$22,0,1,1),"买",IF(L690&lt;OFFSET(L690,-计算结果!B$22,0,1,1),"卖",M689)),IF(L690&gt;OFFSET(L690,-ROW()+1,0,1,1),"买",IF(L690&lt;OFFSET(L690,-ROW()+1,0,1,1),"卖",M689)))</f>
        <v>卖</v>
      </c>
      <c r="N690" s="4" t="str">
        <f t="shared" ca="1" si="53"/>
        <v/>
      </c>
      <c r="O690" s="3">
        <f ca="1">IF(M689="买",E690/E689-1,0)-IF(N690=1,计算结果!B$17,0)</f>
        <v>0</v>
      </c>
      <c r="P690" s="2">
        <f t="shared" ca="1" si="54"/>
        <v>4.4827180714053423</v>
      </c>
      <c r="Q690" s="3">
        <f ca="1">1-P690/MAX(P$2:P690)</f>
        <v>0.10477625125243994</v>
      </c>
    </row>
    <row r="691" spans="1:17" x14ac:dyDescent="0.15">
      <c r="A691" s="1">
        <v>39395</v>
      </c>
      <c r="B691">
        <v>5042.76</v>
      </c>
      <c r="C691">
        <v>5129.1099999999997</v>
      </c>
      <c r="D691" s="21">
        <v>4962.3</v>
      </c>
      <c r="E691" s="21">
        <v>5040.5200000000004</v>
      </c>
      <c r="F691" s="42">
        <v>679.68651264000005</v>
      </c>
      <c r="G691" s="3">
        <f t="shared" si="50"/>
        <v>-1.0434519707794077E-2</v>
      </c>
      <c r="H691" s="3">
        <f>1-E691/MAX(E$2:E691)</f>
        <v>0.14236030762948337</v>
      </c>
      <c r="I691" s="21">
        <f t="shared" si="51"/>
        <v>53.149999999999636</v>
      </c>
      <c r="J691" s="21">
        <f ca="1">IF(ROW()&gt;计算结果!B$18+1,ABS(E691-OFFSET(E691,-计算结果!B$18,0,1,1))/SUM(OFFSET(I691,0,0,-计算结果!B$18,1)),ABS(E691-OFFSET(E691,-ROW()+2,0,1,1))/SUM(OFFSET(I691,0,0,-ROW()+2,1)))</f>
        <v>0.3515095593852629</v>
      </c>
      <c r="K691" s="21">
        <f ca="1">(计算结果!B$19+计算结果!B$20*'000300'!J691)^计算结果!B$21</f>
        <v>1.7163586034467366</v>
      </c>
      <c r="L691" s="21">
        <f t="shared" ca="1" si="52"/>
        <v>5125.94576003558</v>
      </c>
      <c r="M691" s="31" t="str">
        <f ca="1">IF(ROW()&gt;计算结果!B$22+1,IF(L691&gt;OFFSET(L691,-计算结果!B$22,0,1,1),"买",IF(L691&lt;OFFSET(L691,-计算结果!B$22,0,1,1),"卖",M690)),IF(L691&gt;OFFSET(L691,-ROW()+1,0,1,1),"买",IF(L691&lt;OFFSET(L691,-ROW()+1,0,1,1),"卖",M690)))</f>
        <v>卖</v>
      </c>
      <c r="N691" s="4" t="str">
        <f t="shared" ca="1" si="53"/>
        <v/>
      </c>
      <c r="O691" s="3">
        <f ca="1">IF(M690="买",E691/E690-1,0)-IF(N691=1,计算结果!B$17,0)</f>
        <v>0</v>
      </c>
      <c r="P691" s="2">
        <f t="shared" ca="1" si="54"/>
        <v>4.4827180714053423</v>
      </c>
      <c r="Q691" s="3">
        <f ca="1">1-P691/MAX(P$2:P691)</f>
        <v>0.10477625125243994</v>
      </c>
    </row>
    <row r="692" spans="1:17" x14ac:dyDescent="0.15">
      <c r="A692" s="1">
        <v>39398</v>
      </c>
      <c r="B692">
        <v>4916.82</v>
      </c>
      <c r="C692">
        <v>5018.1099999999997</v>
      </c>
      <c r="D692" s="21">
        <v>4795.43</v>
      </c>
      <c r="E692" s="21">
        <v>4978.25</v>
      </c>
      <c r="F692" s="42">
        <v>759.01042687999995</v>
      </c>
      <c r="G692" s="3">
        <f t="shared" si="50"/>
        <v>-1.2353884123066705E-2</v>
      </c>
      <c r="H692" s="3">
        <f>1-E692/MAX(E$2:E692)</f>
        <v>0.1529554890083713</v>
      </c>
      <c r="I692" s="21">
        <f t="shared" si="51"/>
        <v>62.270000000000437</v>
      </c>
      <c r="J692" s="21">
        <f ca="1">IF(ROW()&gt;计算结果!B$18+1,ABS(E692-OFFSET(E692,-计算结果!B$18,0,1,1))/SUM(OFFSET(I692,0,0,-计算结果!B$18,1)),ABS(E692-OFFSET(E692,-ROW()+2,0,1,1))/SUM(OFFSET(I692,0,0,-ROW()+2,1)))</f>
        <v>0.55414319015711366</v>
      </c>
      <c r="K692" s="21">
        <f ca="1">(计算结果!B$19+计算结果!B$20*'000300'!J692)^计算结果!B$21</f>
        <v>1.8987288711414023</v>
      </c>
      <c r="L692" s="21">
        <f t="shared" ca="1" si="52"/>
        <v>4845.5115563108529</v>
      </c>
      <c r="M692" s="31" t="str">
        <f ca="1">IF(ROW()&gt;计算结果!B$22+1,IF(L692&gt;OFFSET(L692,-计算结果!B$22,0,1,1),"买",IF(L692&lt;OFFSET(L692,-计算结果!B$22,0,1,1),"卖",M691)),IF(L692&gt;OFFSET(L692,-ROW()+1,0,1,1),"买",IF(L692&lt;OFFSET(L692,-ROW()+1,0,1,1),"卖",M691)))</f>
        <v>卖</v>
      </c>
      <c r="N692" s="4" t="str">
        <f t="shared" ca="1" si="53"/>
        <v/>
      </c>
      <c r="O692" s="3">
        <f ca="1">IF(M691="买",E692/E691-1,0)-IF(N692=1,计算结果!B$17,0)</f>
        <v>0</v>
      </c>
      <c r="P692" s="2">
        <f t="shared" ca="1" si="54"/>
        <v>4.4827180714053423</v>
      </c>
      <c r="Q692" s="3">
        <f ca="1">1-P692/MAX(P$2:P692)</f>
        <v>0.10477625125243994</v>
      </c>
    </row>
    <row r="693" spans="1:17" x14ac:dyDescent="0.15">
      <c r="A693" s="1">
        <v>39399</v>
      </c>
      <c r="B693">
        <v>5024.5200000000004</v>
      </c>
      <c r="C693">
        <v>5082.6400000000003</v>
      </c>
      <c r="D693" s="21">
        <v>4866.16</v>
      </c>
      <c r="E693" s="21">
        <v>4939.24</v>
      </c>
      <c r="F693" s="42">
        <v>747.14824704</v>
      </c>
      <c r="G693" s="3">
        <f t="shared" si="50"/>
        <v>-7.8360869783559162E-3</v>
      </c>
      <c r="H693" s="3">
        <f>1-E693/MAX(E$2:E693)</f>
        <v>0.15959300347104066</v>
      </c>
      <c r="I693" s="21">
        <f t="shared" si="51"/>
        <v>39.010000000000218</v>
      </c>
      <c r="J693" s="21">
        <f ca="1">IF(ROW()&gt;计算结果!B$18+1,ABS(E693-OFFSET(E693,-计算结果!B$18,0,1,1))/SUM(OFFSET(I693,0,0,-计算结果!B$18,1)),ABS(E693-OFFSET(E693,-ROW()+2,0,1,1))/SUM(OFFSET(I693,0,0,-ROW()+2,1)))</f>
        <v>0.72343682883041616</v>
      </c>
      <c r="K693" s="21">
        <f ca="1">(计算结果!B$19+计算结果!B$20*'000300'!J693)^计算结果!B$21</f>
        <v>2.0510931459473745</v>
      </c>
      <c r="L693" s="21">
        <f t="shared" ca="1" si="52"/>
        <v>5037.7573247419759</v>
      </c>
      <c r="M693" s="31" t="str">
        <f ca="1">IF(ROW()&gt;计算结果!B$22+1,IF(L693&gt;OFFSET(L693,-计算结果!B$22,0,1,1),"买",IF(L693&lt;OFFSET(L693,-计算结果!B$22,0,1,1),"卖",M692)),IF(L693&gt;OFFSET(L693,-ROW()+1,0,1,1),"买",IF(L693&lt;OFFSET(L693,-ROW()+1,0,1,1),"卖",M692)))</f>
        <v>卖</v>
      </c>
      <c r="N693" s="4" t="str">
        <f t="shared" ca="1" si="53"/>
        <v/>
      </c>
      <c r="O693" s="3">
        <f ca="1">IF(M692="买",E693/E692-1,0)-IF(N693=1,计算结果!B$17,0)</f>
        <v>0</v>
      </c>
      <c r="P693" s="2">
        <f t="shared" ca="1" si="54"/>
        <v>4.4827180714053423</v>
      </c>
      <c r="Q693" s="3">
        <f ca="1">1-P693/MAX(P$2:P693)</f>
        <v>0.10477625125243994</v>
      </c>
    </row>
    <row r="694" spans="1:17" x14ac:dyDescent="0.15">
      <c r="A694" s="1">
        <v>39400</v>
      </c>
      <c r="B694">
        <v>5013.78</v>
      </c>
      <c r="C694">
        <v>5147.01</v>
      </c>
      <c r="D694" s="21">
        <v>4924.82</v>
      </c>
      <c r="E694" s="21">
        <v>5145.8900000000003</v>
      </c>
      <c r="F694" s="42">
        <v>734.49660415999995</v>
      </c>
      <c r="G694" s="3">
        <f t="shared" si="50"/>
        <v>4.1838420485742933E-2</v>
      </c>
      <c r="H694" s="3">
        <f>1-E694/MAX(E$2:E694)</f>
        <v>0.12443170217110178</v>
      </c>
      <c r="I694" s="21">
        <f t="shared" si="51"/>
        <v>206.65000000000055</v>
      </c>
      <c r="J694" s="21">
        <f ca="1">IF(ROW()&gt;计算结果!B$18+1,ABS(E694-OFFSET(E694,-计算结果!B$18,0,1,1))/SUM(OFFSET(I694,0,0,-计算结果!B$18,1)),ABS(E694-OFFSET(E694,-ROW()+2,0,1,1))/SUM(OFFSET(I694,0,0,-ROW()+2,1)))</f>
        <v>0.53091154572404076</v>
      </c>
      <c r="K694" s="21">
        <f ca="1">(计算结果!B$19+计算结果!B$20*'000300'!J694)^计算结果!B$21</f>
        <v>1.8778203911516367</v>
      </c>
      <c r="L694" s="21">
        <f t="shared" ca="1" si="52"/>
        <v>5240.8110672912717</v>
      </c>
      <c r="M694" s="31" t="str">
        <f ca="1">IF(ROW()&gt;计算结果!B$22+1,IF(L694&gt;OFFSET(L694,-计算结果!B$22,0,1,1),"买",IF(L694&lt;OFFSET(L694,-计算结果!B$22,0,1,1),"卖",M693)),IF(L694&gt;OFFSET(L694,-ROW()+1,0,1,1),"买",IF(L694&lt;OFFSET(L694,-ROW()+1,0,1,1),"卖",M693)))</f>
        <v>卖</v>
      </c>
      <c r="N694" s="4" t="str">
        <f t="shared" ca="1" si="53"/>
        <v/>
      </c>
      <c r="O694" s="3">
        <f ca="1">IF(M693="买",E694/E693-1,0)-IF(N694=1,计算结果!B$17,0)</f>
        <v>0</v>
      </c>
      <c r="P694" s="2">
        <f t="shared" ca="1" si="54"/>
        <v>4.4827180714053423</v>
      </c>
      <c r="Q694" s="3">
        <f ca="1">1-P694/MAX(P$2:P694)</f>
        <v>0.10477625125243994</v>
      </c>
    </row>
    <row r="695" spans="1:17" x14ac:dyDescent="0.15">
      <c r="A695" s="1">
        <v>39401</v>
      </c>
      <c r="B695">
        <v>5129.8100000000004</v>
      </c>
      <c r="C695">
        <v>5170.97</v>
      </c>
      <c r="D695" s="21">
        <v>5069.5200000000004</v>
      </c>
      <c r="E695" s="21">
        <v>5081.1099999999997</v>
      </c>
      <c r="F695" s="42">
        <v>666.09045504000005</v>
      </c>
      <c r="G695" s="3">
        <f t="shared" si="50"/>
        <v>-1.25886872824722E-2</v>
      </c>
      <c r="H695" s="3">
        <f>1-E695/MAX(E$2:E695)</f>
        <v>0.13545395766691626</v>
      </c>
      <c r="I695" s="21">
        <f t="shared" si="51"/>
        <v>64.780000000000655</v>
      </c>
      <c r="J695" s="21">
        <f ca="1">IF(ROW()&gt;计算结果!B$18+1,ABS(E695-OFFSET(E695,-计算结果!B$18,0,1,1))/SUM(OFFSET(I695,0,0,-计算结果!B$18,1)),ABS(E695-OFFSET(E695,-ROW()+2,0,1,1))/SUM(OFFSET(I695,0,0,-ROW()+2,1)))</f>
        <v>0.52225034376930535</v>
      </c>
      <c r="K695" s="21">
        <f ca="1">(计算结果!B$19+计算结果!B$20*'000300'!J695)^计算结果!B$21</f>
        <v>1.8700253093923747</v>
      </c>
      <c r="L695" s="21">
        <f t="shared" ca="1" si="52"/>
        <v>4942.1660295196189</v>
      </c>
      <c r="M695" s="31" t="str">
        <f ca="1">IF(ROW()&gt;计算结果!B$22+1,IF(L695&gt;OFFSET(L695,-计算结果!B$22,0,1,1),"买",IF(L695&lt;OFFSET(L695,-计算结果!B$22,0,1,1),"卖",M694)),IF(L695&gt;OFFSET(L695,-ROW()+1,0,1,1),"买",IF(L695&lt;OFFSET(L695,-ROW()+1,0,1,1),"卖",M694)))</f>
        <v>卖</v>
      </c>
      <c r="N695" s="4" t="str">
        <f t="shared" ca="1" si="53"/>
        <v/>
      </c>
      <c r="O695" s="3">
        <f ca="1">IF(M694="买",E695/E694-1,0)-IF(N695=1,计算结果!B$17,0)</f>
        <v>0</v>
      </c>
      <c r="P695" s="2">
        <f t="shared" ca="1" si="54"/>
        <v>4.4827180714053423</v>
      </c>
      <c r="Q695" s="3">
        <f ca="1">1-P695/MAX(P$2:P695)</f>
        <v>0.10477625125243994</v>
      </c>
    </row>
    <row r="696" spans="1:17" x14ac:dyDescent="0.15">
      <c r="A696" s="1">
        <v>39402</v>
      </c>
      <c r="B696">
        <v>4999.84</v>
      </c>
      <c r="C696">
        <v>5021.71</v>
      </c>
      <c r="D696" s="21">
        <v>4917.49</v>
      </c>
      <c r="E696" s="21">
        <v>5007.66</v>
      </c>
      <c r="F696" s="42">
        <v>470.79247872000002</v>
      </c>
      <c r="G696" s="3">
        <f t="shared" si="50"/>
        <v>-1.4455502833042311E-2</v>
      </c>
      <c r="H696" s="3">
        <f>1-E696/MAX(E$2:E696)</f>
        <v>0.1479514054311577</v>
      </c>
      <c r="I696" s="21">
        <f t="shared" si="51"/>
        <v>73.449999999999818</v>
      </c>
      <c r="J696" s="21">
        <f ca="1">IF(ROW()&gt;计算结果!B$18+1,ABS(E696-OFFSET(E696,-计算结果!B$18,0,1,1))/SUM(OFFSET(I696,0,0,-计算结果!B$18,1)),ABS(E696-OFFSET(E696,-ROW()+2,0,1,1))/SUM(OFFSET(I696,0,0,-ROW()+2,1)))</f>
        <v>0.49248991775427875</v>
      </c>
      <c r="K696" s="21">
        <f ca="1">(计算结果!B$19+计算结果!B$20*'000300'!J696)^计算结果!B$21</f>
        <v>1.8432409259788507</v>
      </c>
      <c r="L696" s="21">
        <f t="shared" ca="1" si="52"/>
        <v>5062.8871963139072</v>
      </c>
      <c r="M696" s="31" t="str">
        <f ca="1">IF(ROW()&gt;计算结果!B$22+1,IF(L696&gt;OFFSET(L696,-计算结果!B$22,0,1,1),"买",IF(L696&lt;OFFSET(L696,-计算结果!B$22,0,1,1),"卖",M695)),IF(L696&gt;OFFSET(L696,-ROW()+1,0,1,1),"买",IF(L696&lt;OFFSET(L696,-ROW()+1,0,1,1),"卖",M695)))</f>
        <v>卖</v>
      </c>
      <c r="N696" s="4" t="str">
        <f t="shared" ca="1" si="53"/>
        <v/>
      </c>
      <c r="O696" s="3">
        <f ca="1">IF(M695="买",E696/E695-1,0)-IF(N696=1,计算结果!B$17,0)</f>
        <v>0</v>
      </c>
      <c r="P696" s="2">
        <f t="shared" ca="1" si="54"/>
        <v>4.4827180714053423</v>
      </c>
      <c r="Q696" s="3">
        <f ca="1">1-P696/MAX(P$2:P696)</f>
        <v>0.10477625125243994</v>
      </c>
    </row>
    <row r="697" spans="1:17" x14ac:dyDescent="0.15">
      <c r="A697" s="1">
        <v>39405</v>
      </c>
      <c r="B697">
        <v>5017.3999999999996</v>
      </c>
      <c r="C697">
        <v>5033.95</v>
      </c>
      <c r="D697" s="21">
        <v>4968.7299999999996</v>
      </c>
      <c r="E697" s="21">
        <v>4994.42</v>
      </c>
      <c r="F697" s="42">
        <v>489.6999424</v>
      </c>
      <c r="G697" s="3">
        <f t="shared" si="50"/>
        <v>-2.6439494694128207E-3</v>
      </c>
      <c r="H697" s="3">
        <f>1-E697/MAX(E$2:E697)</f>
        <v>0.15020417886068194</v>
      </c>
      <c r="I697" s="21">
        <f t="shared" si="51"/>
        <v>13.239999999999782</v>
      </c>
      <c r="J697" s="21">
        <f ca="1">IF(ROW()&gt;计算结果!B$18+1,ABS(E697-OFFSET(E697,-计算结果!B$18,0,1,1))/SUM(OFFSET(I697,0,0,-计算结果!B$18,1)),ABS(E697-OFFSET(E697,-ROW()+2,0,1,1))/SUM(OFFSET(I697,0,0,-ROW()+2,1)))</f>
        <v>0.43282663985331493</v>
      </c>
      <c r="K697" s="21">
        <f ca="1">(计算结果!B$19+计算结果!B$20*'000300'!J697)^计算结果!B$21</f>
        <v>1.7895439758679834</v>
      </c>
      <c r="L697" s="21">
        <f t="shared" ca="1" si="52"/>
        <v>4940.3621376057845</v>
      </c>
      <c r="M697" s="31" t="str">
        <f ca="1">IF(ROW()&gt;计算结果!B$22+1,IF(L697&gt;OFFSET(L697,-计算结果!B$22,0,1,1),"买",IF(L697&lt;OFFSET(L697,-计算结果!B$22,0,1,1),"卖",M696)),IF(L697&gt;OFFSET(L697,-ROW()+1,0,1,1),"买",IF(L697&lt;OFFSET(L697,-ROW()+1,0,1,1),"卖",M696)))</f>
        <v>卖</v>
      </c>
      <c r="N697" s="4" t="str">
        <f t="shared" ca="1" si="53"/>
        <v/>
      </c>
      <c r="O697" s="3">
        <f ca="1">IF(M696="买",E697/E696-1,0)-IF(N697=1,计算结果!B$17,0)</f>
        <v>0</v>
      </c>
      <c r="P697" s="2">
        <f t="shared" ca="1" si="54"/>
        <v>4.4827180714053423</v>
      </c>
      <c r="Q697" s="3">
        <f ca="1">1-P697/MAX(P$2:P697)</f>
        <v>0.10477625125243994</v>
      </c>
    </row>
    <row r="698" spans="1:17" x14ac:dyDescent="0.15">
      <c r="A698" s="1">
        <v>39406</v>
      </c>
      <c r="B698">
        <v>4964.5600000000004</v>
      </c>
      <c r="C698">
        <v>5099.5200000000004</v>
      </c>
      <c r="D698" s="21">
        <v>4916.47</v>
      </c>
      <c r="E698" s="21">
        <v>5069.38</v>
      </c>
      <c r="F698" s="42">
        <v>665.36136704</v>
      </c>
      <c r="G698" s="3">
        <f t="shared" si="50"/>
        <v>1.5008749764737539E-2</v>
      </c>
      <c r="H698" s="3">
        <f>1-E698/MAX(E$2:E698)</f>
        <v>0.13744980603008228</v>
      </c>
      <c r="I698" s="21">
        <f t="shared" si="51"/>
        <v>74.960000000000036</v>
      </c>
      <c r="J698" s="21">
        <f ca="1">IF(ROW()&gt;计算结果!B$18+1,ABS(E698-OFFSET(E698,-计算结果!B$18,0,1,1))/SUM(OFFSET(I698,0,0,-计算结果!B$18,1)),ABS(E698-OFFSET(E698,-ROW()+2,0,1,1))/SUM(OFFSET(I698,0,0,-ROW()+2,1)))</f>
        <v>0.28279870092872172</v>
      </c>
      <c r="K698" s="21">
        <f ca="1">(计算结果!B$19+计算结果!B$20*'000300'!J698)^计算结果!B$21</f>
        <v>1.6545188308358494</v>
      </c>
      <c r="L698" s="21">
        <f t="shared" ca="1" si="52"/>
        <v>5153.8246204512034</v>
      </c>
      <c r="M698" s="31" t="str">
        <f ca="1">IF(ROW()&gt;计算结果!B$22+1,IF(L698&gt;OFFSET(L698,-计算结果!B$22,0,1,1),"买",IF(L698&lt;OFFSET(L698,-计算结果!B$22,0,1,1),"卖",M697)),IF(L698&gt;OFFSET(L698,-ROW()+1,0,1,1),"买",IF(L698&lt;OFFSET(L698,-ROW()+1,0,1,1),"卖",M697)))</f>
        <v>卖</v>
      </c>
      <c r="N698" s="4" t="str">
        <f t="shared" ca="1" si="53"/>
        <v/>
      </c>
      <c r="O698" s="3">
        <f ca="1">IF(M697="买",E698/E697-1,0)-IF(N698=1,计算结果!B$17,0)</f>
        <v>0</v>
      </c>
      <c r="P698" s="2">
        <f t="shared" ca="1" si="54"/>
        <v>4.4827180714053423</v>
      </c>
      <c r="Q698" s="3">
        <f ca="1">1-P698/MAX(P$2:P698)</f>
        <v>0.10477625125243994</v>
      </c>
    </row>
    <row r="699" spans="1:17" x14ac:dyDescent="0.15">
      <c r="A699" s="1">
        <v>39407</v>
      </c>
      <c r="B699">
        <v>5087.25</v>
      </c>
      <c r="C699">
        <v>5135.25</v>
      </c>
      <c r="D699" s="21">
        <v>4993.29</v>
      </c>
      <c r="E699" s="21">
        <v>4997.62</v>
      </c>
      <c r="F699" s="42">
        <v>530.59452927999996</v>
      </c>
      <c r="G699" s="3">
        <f t="shared" si="50"/>
        <v>-1.4155577210625436E-2</v>
      </c>
      <c r="H699" s="3">
        <f>1-E699/MAX(E$2:E699)</f>
        <v>0.14965970189886335</v>
      </c>
      <c r="I699" s="21">
        <f t="shared" si="51"/>
        <v>71.760000000000218</v>
      </c>
      <c r="J699" s="21">
        <f ca="1">IF(ROW()&gt;计算结果!B$18+1,ABS(E699-OFFSET(E699,-计算结果!B$18,0,1,1))/SUM(OFFSET(I699,0,0,-计算结果!B$18,1)),ABS(E699-OFFSET(E699,-ROW()+2,0,1,1))/SUM(OFFSET(I699,0,0,-ROW()+2,1)))</f>
        <v>0.38528535411414128</v>
      </c>
      <c r="K699" s="21">
        <f ca="1">(计算结果!B$19+计算结果!B$20*'000300'!J699)^计算结果!B$21</f>
        <v>1.7467568187027271</v>
      </c>
      <c r="L699" s="21">
        <f t="shared" ca="1" si="52"/>
        <v>4880.9731345651926</v>
      </c>
      <c r="M699" s="31" t="str">
        <f ca="1">IF(ROW()&gt;计算结果!B$22+1,IF(L699&gt;OFFSET(L699,-计算结果!B$22,0,1,1),"买",IF(L699&lt;OFFSET(L699,-计算结果!B$22,0,1,1),"卖",M698)),IF(L699&gt;OFFSET(L699,-ROW()+1,0,1,1),"买",IF(L699&lt;OFFSET(L699,-ROW()+1,0,1,1),"卖",M698)))</f>
        <v>卖</v>
      </c>
      <c r="N699" s="4" t="str">
        <f t="shared" ca="1" si="53"/>
        <v/>
      </c>
      <c r="O699" s="3">
        <f ca="1">IF(M698="买",E699/E698-1,0)-IF(N699=1,计算结果!B$17,0)</f>
        <v>0</v>
      </c>
      <c r="P699" s="2">
        <f t="shared" ca="1" si="54"/>
        <v>4.4827180714053423</v>
      </c>
      <c r="Q699" s="3">
        <f ca="1">1-P699/MAX(P$2:P699)</f>
        <v>0.10477625125243994</v>
      </c>
    </row>
    <row r="700" spans="1:17" x14ac:dyDescent="0.15">
      <c r="A700" s="1">
        <v>39408</v>
      </c>
      <c r="B700">
        <v>4902.63</v>
      </c>
      <c r="C700">
        <v>4949.33</v>
      </c>
      <c r="D700" s="21">
        <v>4759.91</v>
      </c>
      <c r="E700" s="21">
        <v>4772.62</v>
      </c>
      <c r="F700" s="42">
        <v>537.14124800000002</v>
      </c>
      <c r="G700" s="3">
        <f t="shared" si="50"/>
        <v>-4.5021430200775536E-2</v>
      </c>
      <c r="H700" s="3">
        <f>1-E700/MAX(E$2:E700)</f>
        <v>0.18794323827673043</v>
      </c>
      <c r="I700" s="21">
        <f t="shared" si="51"/>
        <v>225</v>
      </c>
      <c r="J700" s="21">
        <f ca="1">IF(ROW()&gt;计算结果!B$18+1,ABS(E700-OFFSET(E700,-计算结果!B$18,0,1,1))/SUM(OFFSET(I700,0,0,-计算结果!B$18,1)),ABS(E700-OFFSET(E700,-ROW()+2,0,1,1))/SUM(OFFSET(I700,0,0,-ROW()+2,1)))</f>
        <v>0.36306784127019992</v>
      </c>
      <c r="K700" s="21">
        <f ca="1">(计算结果!B$19+计算结果!B$20*'000300'!J700)^计算结果!B$21</f>
        <v>1.7267610571431797</v>
      </c>
      <c r="L700" s="21">
        <f t="shared" ca="1" si="52"/>
        <v>4693.8731613786231</v>
      </c>
      <c r="M700" s="31" t="str">
        <f ca="1">IF(ROW()&gt;计算结果!B$22+1,IF(L700&gt;OFFSET(L700,-计算结果!B$22,0,1,1),"买",IF(L700&lt;OFFSET(L700,-计算结果!B$22,0,1,1),"卖",M699)),IF(L700&gt;OFFSET(L700,-ROW()+1,0,1,1),"买",IF(L700&lt;OFFSET(L700,-ROW()+1,0,1,1),"卖",M699)))</f>
        <v>卖</v>
      </c>
      <c r="N700" s="4" t="str">
        <f t="shared" ca="1" si="53"/>
        <v/>
      </c>
      <c r="O700" s="3">
        <f ca="1">IF(M699="买",E700/E699-1,0)-IF(N700=1,计算结果!B$17,0)</f>
        <v>0</v>
      </c>
      <c r="P700" s="2">
        <f t="shared" ca="1" si="54"/>
        <v>4.4827180714053423</v>
      </c>
      <c r="Q700" s="3">
        <f ca="1">1-P700/MAX(P$2:P700)</f>
        <v>0.10477625125243994</v>
      </c>
    </row>
    <row r="701" spans="1:17" x14ac:dyDescent="0.15">
      <c r="A701" s="1">
        <v>39409</v>
      </c>
      <c r="B701">
        <v>4733.37</v>
      </c>
      <c r="C701">
        <v>4857.05</v>
      </c>
      <c r="D701" s="21">
        <v>4711.79</v>
      </c>
      <c r="E701" s="21">
        <v>4856.16</v>
      </c>
      <c r="F701" s="42">
        <v>411.74110208000002</v>
      </c>
      <c r="G701" s="3">
        <f t="shared" si="50"/>
        <v>1.750401247113742E-2</v>
      </c>
      <c r="H701" s="3">
        <f>1-E701/MAX(E$2:E701)</f>
        <v>0.17372898659225477</v>
      </c>
      <c r="I701" s="21">
        <f t="shared" si="51"/>
        <v>83.539999999999964</v>
      </c>
      <c r="J701" s="21">
        <f ca="1">IF(ROW()&gt;计算结果!B$18+1,ABS(E701-OFFSET(E701,-计算结果!B$18,0,1,1))/SUM(OFFSET(I701,0,0,-计算结果!B$18,1)),ABS(E701-OFFSET(E701,-ROW()+2,0,1,1))/SUM(OFFSET(I701,0,0,-ROW()+2,1)))</f>
        <v>0.20156123586906638</v>
      </c>
      <c r="K701" s="21">
        <f ca="1">(计算结果!B$19+计算结果!B$20*'000300'!J701)^计算结果!B$21</f>
        <v>1.5814051122821597</v>
      </c>
      <c r="L701" s="21">
        <f t="shared" ca="1" si="52"/>
        <v>4950.5143976305781</v>
      </c>
      <c r="M701" s="31" t="str">
        <f ca="1">IF(ROW()&gt;计算结果!B$22+1,IF(L701&gt;OFFSET(L701,-计算结果!B$22,0,1,1),"买",IF(L701&lt;OFFSET(L701,-计算结果!B$22,0,1,1),"卖",M700)),IF(L701&gt;OFFSET(L701,-ROW()+1,0,1,1),"买",IF(L701&lt;OFFSET(L701,-ROW()+1,0,1,1),"卖",M700)))</f>
        <v>卖</v>
      </c>
      <c r="N701" s="4" t="str">
        <f t="shared" ca="1" si="53"/>
        <v/>
      </c>
      <c r="O701" s="3">
        <f ca="1">IF(M700="买",E701/E700-1,0)-IF(N701=1,计算结果!B$17,0)</f>
        <v>0</v>
      </c>
      <c r="P701" s="2">
        <f t="shared" ca="1" si="54"/>
        <v>4.4827180714053423</v>
      </c>
      <c r="Q701" s="3">
        <f ca="1">1-P701/MAX(P$2:P701)</f>
        <v>0.10477625125243994</v>
      </c>
    </row>
    <row r="702" spans="1:17" x14ac:dyDescent="0.15">
      <c r="A702" s="1">
        <v>39412</v>
      </c>
      <c r="B702">
        <v>4931.6000000000004</v>
      </c>
      <c r="C702">
        <v>4954.18</v>
      </c>
      <c r="D702" s="21">
        <v>4795.3500000000004</v>
      </c>
      <c r="E702" s="21">
        <v>4800.08</v>
      </c>
      <c r="F702" s="42">
        <v>484.27044863999998</v>
      </c>
      <c r="G702" s="3">
        <f t="shared" si="50"/>
        <v>-1.1548219169055352E-2</v>
      </c>
      <c r="H702" s="3">
        <f>1-E702/MAX(E$2:E702)</f>
        <v>0.18327094534812494</v>
      </c>
      <c r="I702" s="21">
        <f t="shared" si="51"/>
        <v>56.079999999999927</v>
      </c>
      <c r="J702" s="21">
        <f ca="1">IF(ROW()&gt;计算结果!B$18+1,ABS(E702-OFFSET(E702,-计算结果!B$18,0,1,1))/SUM(OFFSET(I702,0,0,-计算结果!B$18,1)),ABS(E702-OFFSET(E702,-ROW()+2,0,1,1))/SUM(OFFSET(I702,0,0,-ROW()+2,1)))</f>
        <v>0.19612095060926596</v>
      </c>
      <c r="K702" s="21">
        <f ca="1">(计算结果!B$19+计算结果!B$20*'000300'!J702)^计算结果!B$21</f>
        <v>1.5765088555483393</v>
      </c>
      <c r="L702" s="21">
        <f t="shared" ca="1" si="52"/>
        <v>4713.3532375868917</v>
      </c>
      <c r="M702" s="31" t="str">
        <f ca="1">IF(ROW()&gt;计算结果!B$22+1,IF(L702&gt;OFFSET(L702,-计算结果!B$22,0,1,1),"买",IF(L702&lt;OFFSET(L702,-计算结果!B$22,0,1,1),"卖",M701)),IF(L702&gt;OFFSET(L702,-ROW()+1,0,1,1),"买",IF(L702&lt;OFFSET(L702,-ROW()+1,0,1,1),"卖",M701)))</f>
        <v>卖</v>
      </c>
      <c r="N702" s="4" t="str">
        <f t="shared" ca="1" si="53"/>
        <v/>
      </c>
      <c r="O702" s="3">
        <f ca="1">IF(M701="买",E702/E701-1,0)-IF(N702=1,计算结果!B$17,0)</f>
        <v>0</v>
      </c>
      <c r="P702" s="2">
        <f t="shared" ca="1" si="54"/>
        <v>4.4827180714053423</v>
      </c>
      <c r="Q702" s="3">
        <f ca="1">1-P702/MAX(P$2:P702)</f>
        <v>0.10477625125243994</v>
      </c>
    </row>
    <row r="703" spans="1:17" x14ac:dyDescent="0.15">
      <c r="A703" s="1">
        <v>39413</v>
      </c>
      <c r="B703">
        <v>4759.01</v>
      </c>
      <c r="C703">
        <v>4806.83</v>
      </c>
      <c r="D703" s="21">
        <v>4708.8</v>
      </c>
      <c r="E703" s="21">
        <v>4711.1499999999996</v>
      </c>
      <c r="F703" s="42">
        <v>448.31911936</v>
      </c>
      <c r="G703" s="3">
        <f t="shared" si="50"/>
        <v>-1.8526774553757508E-2</v>
      </c>
      <c r="H703" s="3">
        <f>1-E703/MAX(E$2:E703)</f>
        <v>0.19840230041516371</v>
      </c>
      <c r="I703" s="21">
        <f t="shared" si="51"/>
        <v>88.930000000000291</v>
      </c>
      <c r="J703" s="21">
        <f ca="1">IF(ROW()&gt;计算结果!B$18+1,ABS(E703-OFFSET(E703,-计算结果!B$18,0,1,1))/SUM(OFFSET(I703,0,0,-计算结果!B$18,1)),ABS(E703-OFFSET(E703,-ROW()+2,0,1,1))/SUM(OFFSET(I703,0,0,-ROW()+2,1)))</f>
        <v>0.23799288389903886</v>
      </c>
      <c r="K703" s="21">
        <f ca="1">(计算结果!B$19+计算结果!B$20*'000300'!J703)^计算结果!B$21</f>
        <v>1.6141935955091349</v>
      </c>
      <c r="L703" s="21">
        <f t="shared" ca="1" si="52"/>
        <v>4709.7967855847455</v>
      </c>
      <c r="M703" s="31" t="str">
        <f ca="1">IF(ROW()&gt;计算结果!B$22+1,IF(L703&gt;OFFSET(L703,-计算结果!B$22,0,1,1),"买",IF(L703&lt;OFFSET(L703,-计算结果!B$22,0,1,1),"卖",M702)),IF(L703&gt;OFFSET(L703,-ROW()+1,0,1,1),"买",IF(L703&lt;OFFSET(L703,-ROW()+1,0,1,1),"卖",M702)))</f>
        <v>卖</v>
      </c>
      <c r="N703" s="4" t="str">
        <f t="shared" ca="1" si="53"/>
        <v/>
      </c>
      <c r="O703" s="3">
        <f ca="1">IF(M702="买",E703/E702-1,0)-IF(N703=1,计算结果!B$17,0)</f>
        <v>0</v>
      </c>
      <c r="P703" s="2">
        <f t="shared" ca="1" si="54"/>
        <v>4.4827180714053423</v>
      </c>
      <c r="Q703" s="3">
        <f ca="1">1-P703/MAX(P$2:P703)</f>
        <v>0.10477625125243994</v>
      </c>
    </row>
    <row r="704" spans="1:17" x14ac:dyDescent="0.15">
      <c r="A704" s="1">
        <v>39414</v>
      </c>
      <c r="B704">
        <v>4724.47</v>
      </c>
      <c r="C704">
        <v>4760.66</v>
      </c>
      <c r="D704" s="21">
        <v>4619.51</v>
      </c>
      <c r="E704" s="21">
        <v>4648.75</v>
      </c>
      <c r="F704" s="42">
        <v>451.67304703999997</v>
      </c>
      <c r="G704" s="3">
        <f t="shared" si="50"/>
        <v>-1.3245173683707701E-2</v>
      </c>
      <c r="H704" s="3">
        <f>1-E704/MAX(E$2:E704)</f>
        <v>0.20901960117062546</v>
      </c>
      <c r="I704" s="21">
        <f t="shared" si="51"/>
        <v>62.399999999999636</v>
      </c>
      <c r="J704" s="21">
        <f ca="1">IF(ROW()&gt;计算结果!B$18+1,ABS(E704-OFFSET(E704,-计算结果!B$18,0,1,1))/SUM(OFFSET(I704,0,0,-计算结果!B$18,1)),ABS(E704-OFFSET(E704,-ROW()+2,0,1,1))/SUM(OFFSET(I704,0,0,-ROW()+2,1)))</f>
        <v>0.6106320780209793</v>
      </c>
      <c r="K704" s="21">
        <f ca="1">(计算结果!B$19+计算结果!B$20*'000300'!J704)^计算结果!B$21</f>
        <v>1.9495688702188811</v>
      </c>
      <c r="L704" s="21">
        <f t="shared" ca="1" si="52"/>
        <v>4590.7818727817994</v>
      </c>
      <c r="M704" s="31" t="str">
        <f ca="1">IF(ROW()&gt;计算结果!B$22+1,IF(L704&gt;OFFSET(L704,-计算结果!B$22,0,1,1),"买",IF(L704&lt;OFFSET(L704,-计算结果!B$22,0,1,1),"卖",M703)),IF(L704&gt;OFFSET(L704,-ROW()+1,0,1,1),"买",IF(L704&lt;OFFSET(L704,-ROW()+1,0,1,1),"卖",M703)))</f>
        <v>卖</v>
      </c>
      <c r="N704" s="4" t="str">
        <f t="shared" ca="1" si="53"/>
        <v/>
      </c>
      <c r="O704" s="3">
        <f ca="1">IF(M703="买",E704/E703-1,0)-IF(N704=1,计算结果!B$17,0)</f>
        <v>0</v>
      </c>
      <c r="P704" s="2">
        <f t="shared" ca="1" si="54"/>
        <v>4.4827180714053423</v>
      </c>
      <c r="Q704" s="3">
        <f ca="1">1-P704/MAX(P$2:P704)</f>
        <v>0.10477625125243994</v>
      </c>
    </row>
    <row r="705" spans="1:17" x14ac:dyDescent="0.15">
      <c r="A705" s="1">
        <v>39415</v>
      </c>
      <c r="B705">
        <v>4708.38</v>
      </c>
      <c r="C705">
        <v>4847.58</v>
      </c>
      <c r="D705" s="21">
        <v>4637.4799999999996</v>
      </c>
      <c r="E705" s="21">
        <v>4842.07</v>
      </c>
      <c r="F705" s="42">
        <v>728.95750143999999</v>
      </c>
      <c r="G705" s="3">
        <f t="shared" si="50"/>
        <v>4.1585372411938604E-2</v>
      </c>
      <c r="H705" s="3">
        <f>1-E705/MAX(E$2:E705)</f>
        <v>0.17612638671476211</v>
      </c>
      <c r="I705" s="21">
        <f t="shared" si="51"/>
        <v>193.31999999999971</v>
      </c>
      <c r="J705" s="21">
        <f ca="1">IF(ROW()&gt;计算结果!B$18+1,ABS(E705-OFFSET(E705,-计算结果!B$18,0,1,1))/SUM(OFFSET(I705,0,0,-计算结果!B$18,1)),ABS(E705-OFFSET(E705,-ROW()+2,0,1,1))/SUM(OFFSET(I705,0,0,-ROW()+2,1)))</f>
        <v>0.25357491407476568</v>
      </c>
      <c r="K705" s="21">
        <f ca="1">(计算结果!B$19+计算结果!B$20*'000300'!J705)^计算结果!B$21</f>
        <v>1.628217422667289</v>
      </c>
      <c r="L705" s="21">
        <f t="shared" ca="1" si="52"/>
        <v>4999.9335796279065</v>
      </c>
      <c r="M705" s="31" t="str">
        <f ca="1">IF(ROW()&gt;计算结果!B$22+1,IF(L705&gt;OFFSET(L705,-计算结果!B$22,0,1,1),"买",IF(L705&lt;OFFSET(L705,-计算结果!B$22,0,1,1),"卖",M704)),IF(L705&gt;OFFSET(L705,-ROW()+1,0,1,1),"买",IF(L705&lt;OFFSET(L705,-ROW()+1,0,1,1),"卖",M704)))</f>
        <v>卖</v>
      </c>
      <c r="N705" s="4" t="str">
        <f t="shared" ca="1" si="53"/>
        <v/>
      </c>
      <c r="O705" s="3">
        <f ca="1">IF(M704="买",E705/E704-1,0)-IF(N705=1,计算结果!B$17,0)</f>
        <v>0</v>
      </c>
      <c r="P705" s="2">
        <f t="shared" ca="1" si="54"/>
        <v>4.4827180714053423</v>
      </c>
      <c r="Q705" s="3">
        <f ca="1">1-P705/MAX(P$2:P705)</f>
        <v>0.10477625125243994</v>
      </c>
    </row>
    <row r="706" spans="1:17" x14ac:dyDescent="0.15">
      <c r="A706" s="1">
        <v>39416</v>
      </c>
      <c r="B706">
        <v>4841.08</v>
      </c>
      <c r="C706">
        <v>4841.08</v>
      </c>
      <c r="D706" s="21">
        <v>4723.79</v>
      </c>
      <c r="E706" s="21">
        <v>4737.41</v>
      </c>
      <c r="F706" s="42">
        <v>574.02978303999998</v>
      </c>
      <c r="G706" s="3">
        <f t="shared" si="50"/>
        <v>-2.1614722628958249E-2</v>
      </c>
      <c r="H706" s="3">
        <f>1-E706/MAX(E$2:E706)</f>
        <v>0.19393418634724013</v>
      </c>
      <c r="I706" s="21">
        <f t="shared" si="51"/>
        <v>104.65999999999985</v>
      </c>
      <c r="J706" s="21">
        <f ca="1">IF(ROW()&gt;计算结果!B$18+1,ABS(E706-OFFSET(E706,-计算结果!B$18,0,1,1))/SUM(OFFSET(I706,0,0,-计算结果!B$18,1)),ABS(E706-OFFSET(E706,-ROW()+2,0,1,1))/SUM(OFFSET(I706,0,0,-ROW()+2,1)))</f>
        <v>0.27749540502520836</v>
      </c>
      <c r="K706" s="21">
        <f ca="1">(计算结果!B$19+计算结果!B$20*'000300'!J706)^计算结果!B$21</f>
        <v>1.6497458645226875</v>
      </c>
      <c r="L706" s="21">
        <f t="shared" ca="1" si="52"/>
        <v>4566.8363897970748</v>
      </c>
      <c r="M706" s="31" t="str">
        <f ca="1">IF(ROW()&gt;计算结果!B$22+1,IF(L706&gt;OFFSET(L706,-计算结果!B$22,0,1,1),"买",IF(L706&lt;OFFSET(L706,-计算结果!B$22,0,1,1),"卖",M705)),IF(L706&gt;OFFSET(L706,-ROW()+1,0,1,1),"买",IF(L706&lt;OFFSET(L706,-ROW()+1,0,1,1),"卖",M705)))</f>
        <v>卖</v>
      </c>
      <c r="N706" s="4" t="str">
        <f t="shared" ca="1" si="53"/>
        <v/>
      </c>
      <c r="O706" s="3">
        <f ca="1">IF(M705="买",E706/E705-1,0)-IF(N706=1,计算结果!B$17,0)</f>
        <v>0</v>
      </c>
      <c r="P706" s="2">
        <f t="shared" ca="1" si="54"/>
        <v>4.4827180714053423</v>
      </c>
      <c r="Q706" s="3">
        <f ca="1">1-P706/MAX(P$2:P706)</f>
        <v>0.10477625125243994</v>
      </c>
    </row>
    <row r="707" spans="1:17" x14ac:dyDescent="0.15">
      <c r="A707" s="1">
        <v>39419</v>
      </c>
      <c r="B707">
        <v>4714.92</v>
      </c>
      <c r="C707">
        <v>4809.2700000000004</v>
      </c>
      <c r="D707" s="21">
        <v>4689.5200000000004</v>
      </c>
      <c r="E707" s="21">
        <v>4772.67</v>
      </c>
      <c r="F707" s="42">
        <v>436.98298879999999</v>
      </c>
      <c r="G707" s="3">
        <f t="shared" ref="G707:G770" si="55">E707/E706-1</f>
        <v>7.4428854585100179E-3</v>
      </c>
      <c r="H707" s="3">
        <f>1-E707/MAX(E$2:E707)</f>
        <v>0.18793473082420198</v>
      </c>
      <c r="I707" s="21">
        <f t="shared" si="51"/>
        <v>35.260000000000218</v>
      </c>
      <c r="J707" s="21">
        <f ca="1">IF(ROW()&gt;计算结果!B$18+1,ABS(E707-OFFSET(E707,-计算结果!B$18,0,1,1))/SUM(OFFSET(I707,0,0,-计算结果!B$18,1)),ABS(E707-OFFSET(E707,-ROW()+2,0,1,1))/SUM(OFFSET(I707,0,0,-ROW()+2,1)))</f>
        <v>0.22266068219015778</v>
      </c>
      <c r="K707" s="21">
        <f ca="1">(计算结果!B$19+计算结果!B$20*'000300'!J707)^计算结果!B$21</f>
        <v>1.600394613971142</v>
      </c>
      <c r="L707" s="21">
        <f t="shared" ca="1" si="52"/>
        <v>4896.2513909400714</v>
      </c>
      <c r="M707" s="31" t="str">
        <f ca="1">IF(ROW()&gt;计算结果!B$22+1,IF(L707&gt;OFFSET(L707,-计算结果!B$22,0,1,1),"买",IF(L707&lt;OFFSET(L707,-计算结果!B$22,0,1,1),"卖",M706)),IF(L707&gt;OFFSET(L707,-ROW()+1,0,1,1),"买",IF(L707&lt;OFFSET(L707,-ROW()+1,0,1,1),"卖",M706)))</f>
        <v>卖</v>
      </c>
      <c r="N707" s="4" t="str">
        <f t="shared" ca="1" si="53"/>
        <v/>
      </c>
      <c r="O707" s="3">
        <f ca="1">IF(M706="买",E707/E706-1,0)-IF(N707=1,计算结果!B$17,0)</f>
        <v>0</v>
      </c>
      <c r="P707" s="2">
        <f t="shared" ca="1" si="54"/>
        <v>4.4827180714053423</v>
      </c>
      <c r="Q707" s="3">
        <f ca="1">1-P707/MAX(P$2:P707)</f>
        <v>0.10477625125243994</v>
      </c>
    </row>
    <row r="708" spans="1:17" x14ac:dyDescent="0.15">
      <c r="A708" s="1">
        <v>39420</v>
      </c>
      <c r="B708">
        <v>4786.6400000000003</v>
      </c>
      <c r="C708">
        <v>4886.58</v>
      </c>
      <c r="D708" s="21">
        <v>4786.6400000000003</v>
      </c>
      <c r="E708" s="21">
        <v>4829.21</v>
      </c>
      <c r="F708" s="42">
        <v>439.27027712</v>
      </c>
      <c r="G708" s="3">
        <f t="shared" si="55"/>
        <v>1.1846618349896421E-2</v>
      </c>
      <c r="H708" s="3">
        <f>1-E708/MAX(E$2:E708)</f>
        <v>0.17831450350507039</v>
      </c>
      <c r="I708" s="21">
        <f t="shared" ref="I708:I771" si="56">ABS(E708-E707)</f>
        <v>56.539999999999964</v>
      </c>
      <c r="J708" s="21">
        <f ca="1">IF(ROW()&gt;计算结果!B$18+1,ABS(E708-OFFSET(E708,-计算结果!B$18,0,1,1))/SUM(OFFSET(I708,0,0,-计算结果!B$18,1)),ABS(E708-OFFSET(E708,-ROW()+2,0,1,1))/SUM(OFFSET(I708,0,0,-ROW()+2,1)))</f>
        <v>0.24570072328105672</v>
      </c>
      <c r="K708" s="21">
        <f ca="1">(计算结果!B$19+计算结果!B$20*'000300'!J708)^计算结果!B$21</f>
        <v>1.6211306509529511</v>
      </c>
      <c r="L708" s="21">
        <f t="shared" ref="L708:L771" ca="1" si="57">K708*E708+(1-K708)*L707</f>
        <v>4787.5685372046028</v>
      </c>
      <c r="M708" s="31" t="str">
        <f ca="1">IF(ROW()&gt;计算结果!B$22+1,IF(L708&gt;OFFSET(L708,-计算结果!B$22,0,1,1),"买",IF(L708&lt;OFFSET(L708,-计算结果!B$22,0,1,1),"卖",M707)),IF(L708&gt;OFFSET(L708,-ROW()+1,0,1,1),"买",IF(L708&lt;OFFSET(L708,-ROW()+1,0,1,1),"卖",M707)))</f>
        <v>卖</v>
      </c>
      <c r="N708" s="4" t="str">
        <f t="shared" ref="N708:N771" ca="1" si="58">IF(M707&lt;&gt;M708,1,"")</f>
        <v/>
      </c>
      <c r="O708" s="3">
        <f ca="1">IF(M707="买",E708/E707-1,0)-IF(N708=1,计算结果!B$17,0)</f>
        <v>0</v>
      </c>
      <c r="P708" s="2">
        <f t="shared" ref="P708:P771" ca="1" si="59">IFERROR(P707*(1+O708),P707)</f>
        <v>4.4827180714053423</v>
      </c>
      <c r="Q708" s="3">
        <f ca="1">1-P708/MAX(P$2:P708)</f>
        <v>0.10477625125243994</v>
      </c>
    </row>
    <row r="709" spans="1:17" x14ac:dyDescent="0.15">
      <c r="A709" s="1">
        <v>39421</v>
      </c>
      <c r="B709">
        <v>4829.95</v>
      </c>
      <c r="C709">
        <v>4970.17</v>
      </c>
      <c r="D709" s="21">
        <v>4815.6099999999997</v>
      </c>
      <c r="E709" s="21">
        <v>4965.95</v>
      </c>
      <c r="F709" s="42">
        <v>610.9018112</v>
      </c>
      <c r="G709" s="3">
        <f t="shared" si="55"/>
        <v>2.8315190269215806E-2</v>
      </c>
      <c r="H709" s="3">
        <f>1-E709/MAX(E$2:E709)</f>
        <v>0.15504832233036137</v>
      </c>
      <c r="I709" s="21">
        <f t="shared" si="56"/>
        <v>136.73999999999978</v>
      </c>
      <c r="J709" s="21">
        <f ca="1">IF(ROW()&gt;计算结果!B$18+1,ABS(E709-OFFSET(E709,-计算结果!B$18,0,1,1))/SUM(OFFSET(I709,0,0,-计算结果!B$18,1)),ABS(E709-OFFSET(E709,-ROW()+2,0,1,1))/SUM(OFFSET(I709,0,0,-ROW()+2,1)))</f>
        <v>3.0379771120511951E-2</v>
      </c>
      <c r="K709" s="21">
        <f ca="1">(计算结果!B$19+计算结果!B$20*'000300'!J709)^计算结果!B$21</f>
        <v>1.4273417940084607</v>
      </c>
      <c r="L709" s="21">
        <f t="shared" ca="1" si="57"/>
        <v>5042.1798543288387</v>
      </c>
      <c r="M709" s="31" t="str">
        <f ca="1">IF(ROW()&gt;计算结果!B$22+1,IF(L709&gt;OFFSET(L709,-计算结果!B$22,0,1,1),"买",IF(L709&lt;OFFSET(L709,-计算结果!B$22,0,1,1),"卖",M708)),IF(L709&gt;OFFSET(L709,-ROW()+1,0,1,1),"买",IF(L709&lt;OFFSET(L709,-ROW()+1,0,1,1),"卖",M708)))</f>
        <v>卖</v>
      </c>
      <c r="N709" s="4" t="str">
        <f t="shared" ca="1" si="58"/>
        <v/>
      </c>
      <c r="O709" s="3">
        <f ca="1">IF(M708="买",E709/E708-1,0)-IF(N709=1,计算结果!B$17,0)</f>
        <v>0</v>
      </c>
      <c r="P709" s="2">
        <f t="shared" ca="1" si="59"/>
        <v>4.4827180714053423</v>
      </c>
      <c r="Q709" s="3">
        <f ca="1">1-P709/MAX(P$2:P709)</f>
        <v>0.10477625125243994</v>
      </c>
    </row>
    <row r="710" spans="1:17" x14ac:dyDescent="0.15">
      <c r="A710" s="1">
        <v>39422</v>
      </c>
      <c r="B710">
        <v>4986.25</v>
      </c>
      <c r="C710">
        <v>4999.93</v>
      </c>
      <c r="D710" s="21">
        <v>4928.13</v>
      </c>
      <c r="E710" s="21">
        <v>4971.0600000000004</v>
      </c>
      <c r="F710" s="42">
        <v>474.36271615999999</v>
      </c>
      <c r="G710" s="3">
        <f t="shared" si="55"/>
        <v>1.0290075413568189E-3</v>
      </c>
      <c r="H710" s="3">
        <f>1-E710/MAX(E$2:E710)</f>
        <v>0.1541788606819573</v>
      </c>
      <c r="I710" s="21">
        <f t="shared" si="56"/>
        <v>5.1100000000005821</v>
      </c>
      <c r="J710" s="21">
        <f ca="1">IF(ROW()&gt;计算结果!B$18+1,ABS(E710-OFFSET(E710,-计算结果!B$18,0,1,1))/SUM(OFFSET(I710,0,0,-计算结果!B$18,1)),ABS(E710-OFFSET(E710,-ROW()+2,0,1,1))/SUM(OFFSET(I710,0,0,-ROW()+2,1)))</f>
        <v>0.24124097352233281</v>
      </c>
      <c r="K710" s="21">
        <f ca="1">(计算结果!B$19+计算结果!B$20*'000300'!J710)^计算结果!B$21</f>
        <v>1.6171168761700994</v>
      </c>
      <c r="L710" s="21">
        <f t="shared" ca="1" si="57"/>
        <v>4927.1707376629147</v>
      </c>
      <c r="M710" s="31" t="str">
        <f ca="1">IF(ROW()&gt;计算结果!B$22+1,IF(L710&gt;OFFSET(L710,-计算结果!B$22,0,1,1),"买",IF(L710&lt;OFFSET(L710,-计算结果!B$22,0,1,1),"卖",M709)),IF(L710&gt;OFFSET(L710,-ROW()+1,0,1,1),"买",IF(L710&lt;OFFSET(L710,-ROW()+1,0,1,1),"卖",M709)))</f>
        <v>买</v>
      </c>
      <c r="N710" s="4">
        <f t="shared" ca="1" si="58"/>
        <v>1</v>
      </c>
      <c r="O710" s="3">
        <f ca="1">IF(M709="买",E710/E709-1,0)-IF(N710=1,计算结果!B$17,0)</f>
        <v>0</v>
      </c>
      <c r="P710" s="2">
        <f t="shared" ca="1" si="59"/>
        <v>4.4827180714053423</v>
      </c>
      <c r="Q710" s="3">
        <f ca="1">1-P710/MAX(P$2:P710)</f>
        <v>0.10477625125243994</v>
      </c>
    </row>
    <row r="711" spans="1:17" x14ac:dyDescent="0.15">
      <c r="A711" s="1">
        <v>39423</v>
      </c>
      <c r="B711">
        <v>4979.84</v>
      </c>
      <c r="C711">
        <v>5041.78</v>
      </c>
      <c r="D711" s="21">
        <v>4977.87</v>
      </c>
      <c r="E711" s="21">
        <v>5041.3500000000004</v>
      </c>
      <c r="F711" s="42">
        <v>503.80402687999998</v>
      </c>
      <c r="G711" s="3">
        <f t="shared" si="55"/>
        <v>1.4139841402035058E-2</v>
      </c>
      <c r="H711" s="3">
        <f>1-E711/MAX(E$2:E711)</f>
        <v>0.1422190839175117</v>
      </c>
      <c r="I711" s="21">
        <f t="shared" si="56"/>
        <v>70.289999999999964</v>
      </c>
      <c r="J711" s="21">
        <f ca="1">IF(ROW()&gt;计算结果!B$18+1,ABS(E711-OFFSET(E711,-计算结果!B$18,0,1,1))/SUM(OFFSET(I711,0,0,-计算结果!B$18,1)),ABS(E711-OFFSET(E711,-ROW()+2,0,1,1))/SUM(OFFSET(I711,0,0,-ROW()+2,1)))</f>
        <v>0.22881889958360685</v>
      </c>
      <c r="K711" s="21">
        <f ca="1">(计算结果!B$19+计算结果!B$20*'000300'!J711)^计算结果!B$21</f>
        <v>1.6059370096252461</v>
      </c>
      <c r="L711" s="21">
        <f t="shared" ca="1" si="57"/>
        <v>5110.5354407817504</v>
      </c>
      <c r="M711" s="31" t="str">
        <f ca="1">IF(ROW()&gt;计算结果!B$22+1,IF(L711&gt;OFFSET(L711,-计算结果!B$22,0,1,1),"买",IF(L711&lt;OFFSET(L711,-计算结果!B$22,0,1,1),"卖",M710)),IF(L711&gt;OFFSET(L711,-ROW()+1,0,1,1),"买",IF(L711&lt;OFFSET(L711,-ROW()+1,0,1,1),"卖",M710)))</f>
        <v>卖</v>
      </c>
      <c r="N711" s="4">
        <f t="shared" ca="1" si="58"/>
        <v>1</v>
      </c>
      <c r="O711" s="3">
        <f ca="1">IF(M710="买",E711/E710-1,0)-IF(N711=1,计算结果!B$17,0)</f>
        <v>1.4139841402035058E-2</v>
      </c>
      <c r="P711" s="2">
        <f t="shared" ca="1" si="59"/>
        <v>4.5461029939850501</v>
      </c>
      <c r="Q711" s="3">
        <f ca="1">1-P711/MAX(P$2:P711)</f>
        <v>9.2117929425814205E-2</v>
      </c>
    </row>
    <row r="712" spans="1:17" x14ac:dyDescent="0.15">
      <c r="A712" s="1">
        <v>39426</v>
      </c>
      <c r="B712">
        <v>4961.67</v>
      </c>
      <c r="C712">
        <v>5138.6899999999996</v>
      </c>
      <c r="D712" s="21">
        <v>4944.83</v>
      </c>
      <c r="E712" s="21">
        <v>5133.5600000000004</v>
      </c>
      <c r="F712" s="42">
        <v>828.98157567999999</v>
      </c>
      <c r="G712" s="3">
        <f t="shared" si="55"/>
        <v>1.8290735616451892E-2</v>
      </c>
      <c r="H712" s="3">
        <f>1-E712/MAX(E$2:E712)</f>
        <v>0.12652963996460886</v>
      </c>
      <c r="I712" s="21">
        <f t="shared" si="56"/>
        <v>92.210000000000036</v>
      </c>
      <c r="J712" s="21">
        <f ca="1">IF(ROW()&gt;计算结果!B$18+1,ABS(E712-OFFSET(E712,-计算结果!B$18,0,1,1))/SUM(OFFSET(I712,0,0,-计算结果!B$18,1)),ABS(E712-OFFSET(E712,-ROW()+2,0,1,1))/SUM(OFFSET(I712,0,0,-ROW()+2,1)))</f>
        <v>0.39443616492796874</v>
      </c>
      <c r="K712" s="21">
        <f ca="1">(计算结果!B$19+计算结果!B$20*'000300'!J712)^计算结果!B$21</f>
        <v>1.7549925484351718</v>
      </c>
      <c r="L712" s="21">
        <f t="shared" ca="1" si="57"/>
        <v>5150.9433706407835</v>
      </c>
      <c r="M712" s="31" t="str">
        <f ca="1">IF(ROW()&gt;计算结果!B$22+1,IF(L712&gt;OFFSET(L712,-计算结果!B$22,0,1,1),"买",IF(L712&lt;OFFSET(L712,-计算结果!B$22,0,1,1),"卖",M711)),IF(L712&gt;OFFSET(L712,-ROW()+1,0,1,1),"买",IF(L712&lt;OFFSET(L712,-ROW()+1,0,1,1),"卖",M711)))</f>
        <v>买</v>
      </c>
      <c r="N712" s="4">
        <f t="shared" ca="1" si="58"/>
        <v>1</v>
      </c>
      <c r="O712" s="3">
        <f ca="1">IF(M711="买",E712/E711-1,0)-IF(N712=1,计算结果!B$17,0)</f>
        <v>0</v>
      </c>
      <c r="P712" s="2">
        <f t="shared" ca="1" si="59"/>
        <v>4.5461029939850501</v>
      </c>
      <c r="Q712" s="3">
        <f ca="1">1-P712/MAX(P$2:P712)</f>
        <v>9.2117929425814205E-2</v>
      </c>
    </row>
    <row r="713" spans="1:17" x14ac:dyDescent="0.15">
      <c r="A713" s="1">
        <v>39427</v>
      </c>
      <c r="B713">
        <v>5162.09</v>
      </c>
      <c r="C713">
        <v>5181.41</v>
      </c>
      <c r="D713" s="21">
        <v>5068.03</v>
      </c>
      <c r="E713" s="21">
        <v>5140</v>
      </c>
      <c r="F713" s="42">
        <v>820.34384895999995</v>
      </c>
      <c r="G713" s="3">
        <f t="shared" si="55"/>
        <v>1.2544900614777088E-3</v>
      </c>
      <c r="H713" s="3">
        <f>1-E713/MAX(E$2:E713)</f>
        <v>0.12543388007894918</v>
      </c>
      <c r="I713" s="21">
        <f t="shared" si="56"/>
        <v>6.4399999999995998</v>
      </c>
      <c r="J713" s="21">
        <f ca="1">IF(ROW()&gt;计算结果!B$18+1,ABS(E713-OFFSET(E713,-计算结果!B$18,0,1,1))/SUM(OFFSET(I713,0,0,-计算结果!B$18,1)),ABS(E713-OFFSET(E713,-ROW()+2,0,1,1))/SUM(OFFSET(I713,0,0,-ROW()+2,1)))</f>
        <v>0.56207976722544883</v>
      </c>
      <c r="K713" s="21">
        <f ca="1">(计算结果!B$19+计算结果!B$20*'000300'!J713)^计算结果!B$21</f>
        <v>1.9058717905029039</v>
      </c>
      <c r="L713" s="21">
        <f t="shared" ca="1" si="57"/>
        <v>5130.0867092434955</v>
      </c>
      <c r="M713" s="31" t="str">
        <f ca="1">IF(ROW()&gt;计算结果!B$22+1,IF(L713&gt;OFFSET(L713,-计算结果!B$22,0,1,1),"买",IF(L713&lt;OFFSET(L713,-计算结果!B$22,0,1,1),"卖",M712)),IF(L713&gt;OFFSET(L713,-ROW()+1,0,1,1),"买",IF(L713&lt;OFFSET(L713,-ROW()+1,0,1,1),"卖",M712)))</f>
        <v>买</v>
      </c>
      <c r="N713" s="4" t="str">
        <f t="shared" ca="1" si="58"/>
        <v/>
      </c>
      <c r="O713" s="3">
        <f ca="1">IF(M712="买",E713/E712-1,0)-IF(N713=1,计算结果!B$17,0)</f>
        <v>1.2544900614777088E-3</v>
      </c>
      <c r="P713" s="2">
        <f t="shared" ca="1" si="59"/>
        <v>4.5518060350094585</v>
      </c>
      <c r="Q713" s="3">
        <f ca="1">1-P713/MAX(P$2:P713)</f>
        <v>9.0979000391285036E-2</v>
      </c>
    </row>
    <row r="714" spans="1:17" x14ac:dyDescent="0.15">
      <c r="A714" s="1">
        <v>39428</v>
      </c>
      <c r="B714">
        <v>5108.58</v>
      </c>
      <c r="C714">
        <v>5130.72</v>
      </c>
      <c r="D714" s="21">
        <v>5033.72</v>
      </c>
      <c r="E714" s="21">
        <v>5077.3900000000003</v>
      </c>
      <c r="F714" s="42">
        <v>837.53500671999996</v>
      </c>
      <c r="G714" s="3">
        <f t="shared" si="55"/>
        <v>-1.218093385214003E-2</v>
      </c>
      <c r="H714" s="3">
        <f>1-E714/MAX(E$2:E714)</f>
        <v>0.13608691213503021</v>
      </c>
      <c r="I714" s="21">
        <f t="shared" si="56"/>
        <v>62.609999999999673</v>
      </c>
      <c r="J714" s="21">
        <f ca="1">IF(ROW()&gt;计算结果!B$18+1,ABS(E714-OFFSET(E714,-计算结果!B$18,0,1,1))/SUM(OFFSET(I714,0,0,-计算结果!B$18,1)),ABS(E714-OFFSET(E714,-ROW()+2,0,1,1))/SUM(OFFSET(I714,0,0,-ROW()+2,1)))</f>
        <v>0.56164993841557787</v>
      </c>
      <c r="K714" s="21">
        <f ca="1">(计算结果!B$19+计算结果!B$20*'000300'!J714)^计算结果!B$21</f>
        <v>1.9054849445740198</v>
      </c>
      <c r="L714" s="21">
        <f t="shared" ca="1" si="57"/>
        <v>5029.6739231514202</v>
      </c>
      <c r="M714" s="31" t="str">
        <f ca="1">IF(ROW()&gt;计算结果!B$22+1,IF(L714&gt;OFFSET(L714,-计算结果!B$22,0,1,1),"买",IF(L714&lt;OFFSET(L714,-计算结果!B$22,0,1,1),"卖",M713)),IF(L714&gt;OFFSET(L714,-ROW()+1,0,1,1),"买",IF(L714&lt;OFFSET(L714,-ROW()+1,0,1,1),"卖",M713)))</f>
        <v>卖</v>
      </c>
      <c r="N714" s="4">
        <f t="shared" ca="1" si="58"/>
        <v>1</v>
      </c>
      <c r="O714" s="3">
        <f ca="1">IF(M713="买",E714/E713-1,0)-IF(N714=1,计算结果!B$17,0)</f>
        <v>-1.218093385214003E-2</v>
      </c>
      <c r="P714" s="2">
        <f t="shared" ca="1" si="59"/>
        <v>4.4963607867892366</v>
      </c>
      <c r="Q714" s="3">
        <f ca="1">1-P714/MAX(P$2:P714)</f>
        <v>0.10205172505772497</v>
      </c>
    </row>
    <row r="715" spans="1:17" x14ac:dyDescent="0.15">
      <c r="A715" s="1">
        <v>39429</v>
      </c>
      <c r="B715">
        <v>5051.78</v>
      </c>
      <c r="C715">
        <v>5067.3900000000003</v>
      </c>
      <c r="D715" s="21">
        <v>4881.34</v>
      </c>
      <c r="E715" s="21">
        <v>4884.3</v>
      </c>
      <c r="F715" s="42">
        <v>771.25148672</v>
      </c>
      <c r="G715" s="3">
        <f t="shared" si="55"/>
        <v>-3.8029381237210447E-2</v>
      </c>
      <c r="H715" s="3">
        <f>1-E715/MAX(E$2:E715)</f>
        <v>0.16894099230926285</v>
      </c>
      <c r="I715" s="21">
        <f t="shared" si="56"/>
        <v>193.09000000000015</v>
      </c>
      <c r="J715" s="21">
        <f ca="1">IF(ROW()&gt;计算结果!B$18+1,ABS(E715-OFFSET(E715,-计算结果!B$18,0,1,1))/SUM(OFFSET(I715,0,0,-计算结果!B$18,1)),ABS(E715-OFFSET(E715,-ROW()+2,0,1,1))/SUM(OFFSET(I715,0,0,-ROW()+2,1)))</f>
        <v>5.535094042860015E-2</v>
      </c>
      <c r="K715" s="21">
        <f ca="1">(计算结果!B$19+计算结果!B$20*'000300'!J715)^计算结果!B$21</f>
        <v>1.44981584638574</v>
      </c>
      <c r="L715" s="21">
        <f t="shared" ca="1" si="57"/>
        <v>4818.9085057152288</v>
      </c>
      <c r="M715" s="31" t="str">
        <f ca="1">IF(ROW()&gt;计算结果!B$22+1,IF(L715&gt;OFFSET(L715,-计算结果!B$22,0,1,1),"买",IF(L715&lt;OFFSET(L715,-计算结果!B$22,0,1,1),"卖",M714)),IF(L715&gt;OFFSET(L715,-ROW()+1,0,1,1),"买",IF(L715&lt;OFFSET(L715,-ROW()+1,0,1,1),"卖",M714)))</f>
        <v>卖</v>
      </c>
      <c r="N715" s="4" t="str">
        <f t="shared" ca="1" si="58"/>
        <v/>
      </c>
      <c r="O715" s="3">
        <f ca="1">IF(M714="买",E715/E714-1,0)-IF(N715=1,计算结果!B$17,0)</f>
        <v>0</v>
      </c>
      <c r="P715" s="2">
        <f t="shared" ca="1" si="59"/>
        <v>4.4963607867892366</v>
      </c>
      <c r="Q715" s="3">
        <f ca="1">1-P715/MAX(P$2:P715)</f>
        <v>0.10205172505772497</v>
      </c>
    </row>
    <row r="716" spans="1:17" x14ac:dyDescent="0.15">
      <c r="A716" s="1">
        <v>39430</v>
      </c>
      <c r="B716">
        <v>4827.3900000000003</v>
      </c>
      <c r="C716">
        <v>4979.1899999999996</v>
      </c>
      <c r="D716" s="21">
        <v>4800.24</v>
      </c>
      <c r="E716" s="21">
        <v>4977.6499999999996</v>
      </c>
      <c r="F716" s="42">
        <v>611.62569728000005</v>
      </c>
      <c r="G716" s="3">
        <f t="shared" si="55"/>
        <v>1.9112257641831887E-2</v>
      </c>
      <c r="H716" s="3">
        <f>1-E716/MAX(E$2:E716)</f>
        <v>0.15305757843871237</v>
      </c>
      <c r="I716" s="21">
        <f t="shared" si="56"/>
        <v>93.349999999999454</v>
      </c>
      <c r="J716" s="21">
        <f ca="1">IF(ROW()&gt;计算结果!B$18+1,ABS(E716-OFFSET(E716,-计算结果!B$18,0,1,1))/SUM(OFFSET(I716,0,0,-计算结果!B$18,1)),ABS(E716-OFFSET(E716,-ROW()+2,0,1,1))/SUM(OFFSET(I716,0,0,-ROW()+2,1)))</f>
        <v>0.31962109520515136</v>
      </c>
      <c r="K716" s="21">
        <f ca="1">(计算结果!B$19+计算结果!B$20*'000300'!J716)^计算结果!B$21</f>
        <v>1.687658985684636</v>
      </c>
      <c r="L716" s="21">
        <f t="shared" ca="1" si="57"/>
        <v>5086.8100149459297</v>
      </c>
      <c r="M716" s="31" t="str">
        <f ca="1">IF(ROW()&gt;计算结果!B$22+1,IF(L716&gt;OFFSET(L716,-计算结果!B$22,0,1,1),"买",IF(L716&lt;OFFSET(L716,-计算结果!B$22,0,1,1),"卖",M715)),IF(L716&gt;OFFSET(L716,-ROW()+1,0,1,1),"买",IF(L716&lt;OFFSET(L716,-ROW()+1,0,1,1),"卖",M715)))</f>
        <v>买</v>
      </c>
      <c r="N716" s="4">
        <f t="shared" ca="1" si="58"/>
        <v>1</v>
      </c>
      <c r="O716" s="3">
        <f ca="1">IF(M715="买",E716/E715-1,0)-IF(N716=1,计算结果!B$17,0)</f>
        <v>0</v>
      </c>
      <c r="P716" s="2">
        <f t="shared" ca="1" si="59"/>
        <v>4.4963607867892366</v>
      </c>
      <c r="Q716" s="3">
        <f ca="1">1-P716/MAX(P$2:P716)</f>
        <v>0.10205172505772497</v>
      </c>
    </row>
    <row r="717" spans="1:17" x14ac:dyDescent="0.15">
      <c r="A717" s="1">
        <v>39433</v>
      </c>
      <c r="B717">
        <v>4976.24</v>
      </c>
      <c r="C717">
        <v>4977.57</v>
      </c>
      <c r="D717" s="21">
        <v>4855.17</v>
      </c>
      <c r="E717" s="21">
        <v>4857.29</v>
      </c>
      <c r="F717" s="42">
        <v>769.35380992</v>
      </c>
      <c r="G717" s="3">
        <f t="shared" si="55"/>
        <v>-2.4180084979859906E-2</v>
      </c>
      <c r="H717" s="3">
        <f>1-E717/MAX(E$2:E717)</f>
        <v>0.17353671816511262</v>
      </c>
      <c r="I717" s="21">
        <f t="shared" si="56"/>
        <v>120.35999999999967</v>
      </c>
      <c r="J717" s="21">
        <f ca="1">IF(ROW()&gt;计算结果!B$18+1,ABS(E717-OFFSET(E717,-计算结果!B$18,0,1,1))/SUM(OFFSET(I717,0,0,-计算结果!B$18,1)),ABS(E717-OFFSET(E717,-ROW()+2,0,1,1))/SUM(OFFSET(I717,0,0,-ROW()+2,1)))</f>
        <v>0.10113057819633339</v>
      </c>
      <c r="K717" s="21">
        <f ca="1">(计算结果!B$19+计算结果!B$20*'000300'!J717)^计算结果!B$21</f>
        <v>1.4910175203767</v>
      </c>
      <c r="L717" s="21">
        <f t="shared" ca="1" si="57"/>
        <v>4744.5916513844259</v>
      </c>
      <c r="M717" s="31" t="str">
        <f ca="1">IF(ROW()&gt;计算结果!B$22+1,IF(L717&gt;OFFSET(L717,-计算结果!B$22,0,1,1),"买",IF(L717&lt;OFFSET(L717,-计算结果!B$22,0,1,1),"卖",M716)),IF(L717&gt;OFFSET(L717,-ROW()+1,0,1,1),"买",IF(L717&lt;OFFSET(L717,-ROW()+1,0,1,1),"卖",M716)))</f>
        <v>卖</v>
      </c>
      <c r="N717" s="4">
        <f t="shared" ca="1" si="58"/>
        <v>1</v>
      </c>
      <c r="O717" s="3">
        <f ca="1">IF(M716="买",E717/E716-1,0)-IF(N717=1,计算结果!B$17,0)</f>
        <v>-2.4180084979859906E-2</v>
      </c>
      <c r="P717" s="2">
        <f t="shared" ca="1" si="59"/>
        <v>4.3876384008645628</v>
      </c>
      <c r="Q717" s="3">
        <f ca="1">1-P717/MAX(P$2:P717)</f>
        <v>0.12376419065334787</v>
      </c>
    </row>
    <row r="718" spans="1:17" x14ac:dyDescent="0.15">
      <c r="A718" s="1">
        <v>39434</v>
      </c>
      <c r="B718">
        <v>4827.26</v>
      </c>
      <c r="C718">
        <v>4883</v>
      </c>
      <c r="D718" s="21">
        <v>4799</v>
      </c>
      <c r="E718" s="21">
        <v>4829.91</v>
      </c>
      <c r="F718" s="42">
        <v>474.47351295999999</v>
      </c>
      <c r="G718" s="3">
        <f t="shared" si="55"/>
        <v>-5.636888058979439E-3</v>
      </c>
      <c r="H718" s="3">
        <f>1-E718/MAX(E$2:E718)</f>
        <v>0.17819539916967264</v>
      </c>
      <c r="I718" s="21">
        <f t="shared" si="56"/>
        <v>27.380000000000109</v>
      </c>
      <c r="J718" s="21">
        <f ca="1">IF(ROW()&gt;计算结果!B$18+1,ABS(E718-OFFSET(E718,-计算结果!B$18,0,1,1))/SUM(OFFSET(I718,0,0,-计算结果!B$18,1)),ABS(E718-OFFSET(E718,-ROW()+2,0,1,1))/SUM(OFFSET(I718,0,0,-ROW()+2,1)))</f>
        <v>8.6678719136162234E-4</v>
      </c>
      <c r="K718" s="21">
        <f ca="1">(计算结果!B$19+计算结果!B$20*'000300'!J718)^计算结果!B$21</f>
        <v>1.4007801084722253</v>
      </c>
      <c r="L718" s="21">
        <f t="shared" ca="1" si="57"/>
        <v>4864.1038970128211</v>
      </c>
      <c r="M718" s="31" t="str">
        <f ca="1">IF(ROW()&gt;计算结果!B$22+1,IF(L718&gt;OFFSET(L718,-计算结果!B$22,0,1,1),"买",IF(L718&lt;OFFSET(L718,-计算结果!B$22,0,1,1),"卖",M717)),IF(L718&gt;OFFSET(L718,-ROW()+1,0,1,1),"买",IF(L718&lt;OFFSET(L718,-ROW()+1,0,1,1),"卖",M717)))</f>
        <v>卖</v>
      </c>
      <c r="N718" s="4" t="str">
        <f t="shared" ca="1" si="58"/>
        <v/>
      </c>
      <c r="O718" s="3">
        <f ca="1">IF(M717="买",E718/E717-1,0)-IF(N718=1,计算结果!B$17,0)</f>
        <v>0</v>
      </c>
      <c r="P718" s="2">
        <f t="shared" ca="1" si="59"/>
        <v>4.3876384008645628</v>
      </c>
      <c r="Q718" s="3">
        <f ca="1">1-P718/MAX(P$2:P718)</f>
        <v>0.12376419065334787</v>
      </c>
    </row>
    <row r="719" spans="1:17" x14ac:dyDescent="0.15">
      <c r="A719" s="1">
        <v>39435</v>
      </c>
      <c r="B719">
        <v>4877.7700000000004</v>
      </c>
      <c r="C719">
        <v>4961.59</v>
      </c>
      <c r="D719" s="21">
        <v>4865.3500000000004</v>
      </c>
      <c r="E719" s="21">
        <v>4946.29</v>
      </c>
      <c r="F719" s="42">
        <v>603.79852800000003</v>
      </c>
      <c r="G719" s="3">
        <f t="shared" si="55"/>
        <v>2.4095687083196093E-2</v>
      </c>
      <c r="H719" s="3">
        <f>1-E719/MAX(E$2:E719)</f>
        <v>0.15839345266453408</v>
      </c>
      <c r="I719" s="21">
        <f t="shared" si="56"/>
        <v>116.38000000000011</v>
      </c>
      <c r="J719" s="21">
        <f ca="1">IF(ROW()&gt;计算结果!B$18+1,ABS(E719-OFFSET(E719,-计算结果!B$18,0,1,1))/SUM(OFFSET(I719,0,0,-计算结果!B$18,1)),ABS(E719-OFFSET(E719,-ROW()+2,0,1,1))/SUM(OFFSET(I719,0,0,-ROW()+2,1)))</f>
        <v>2.4973958994944069E-2</v>
      </c>
      <c r="K719" s="21">
        <f ca="1">(计算结果!B$19+计算结果!B$20*'000300'!J719)^计算结果!B$21</f>
        <v>1.4224765630954497</v>
      </c>
      <c r="L719" s="21">
        <f t="shared" ca="1" si="57"/>
        <v>4981.0117023242328</v>
      </c>
      <c r="M719" s="31" t="str">
        <f ca="1">IF(ROW()&gt;计算结果!B$22+1,IF(L719&gt;OFFSET(L719,-计算结果!B$22,0,1,1),"买",IF(L719&lt;OFFSET(L719,-计算结果!B$22,0,1,1),"卖",M718)),IF(L719&gt;OFFSET(L719,-ROW()+1,0,1,1),"买",IF(L719&lt;OFFSET(L719,-ROW()+1,0,1,1),"卖",M718)))</f>
        <v>买</v>
      </c>
      <c r="N719" s="4">
        <f t="shared" ca="1" si="58"/>
        <v>1</v>
      </c>
      <c r="O719" s="3">
        <f ca="1">IF(M718="买",E719/E718-1,0)-IF(N719=1,计算结果!B$17,0)</f>
        <v>0</v>
      </c>
      <c r="P719" s="2">
        <f t="shared" ca="1" si="59"/>
        <v>4.3876384008645628</v>
      </c>
      <c r="Q719" s="3">
        <f ca="1">1-P719/MAX(P$2:P719)</f>
        <v>0.12376419065334787</v>
      </c>
    </row>
    <row r="720" spans="1:17" x14ac:dyDescent="0.15">
      <c r="A720" s="1">
        <v>39436</v>
      </c>
      <c r="B720">
        <v>4968.03</v>
      </c>
      <c r="C720">
        <v>5048.0600000000004</v>
      </c>
      <c r="D720" s="21">
        <v>4935.3999999999996</v>
      </c>
      <c r="E720" s="21">
        <v>5037.1899999999996</v>
      </c>
      <c r="F720" s="42">
        <v>599.27498751999997</v>
      </c>
      <c r="G720" s="3">
        <f t="shared" si="55"/>
        <v>1.8377410139720718E-2</v>
      </c>
      <c r="H720" s="3">
        <f>1-E720/MAX(E$2:E720)</f>
        <v>0.14292690396787588</v>
      </c>
      <c r="I720" s="21">
        <f t="shared" si="56"/>
        <v>90.899999999999636</v>
      </c>
      <c r="J720" s="21">
        <f ca="1">IF(ROW()&gt;计算结果!B$18+1,ABS(E720-OFFSET(E720,-计算结果!B$18,0,1,1))/SUM(OFFSET(I720,0,0,-计算结果!B$18,1)),ABS(E720-OFFSET(E720,-ROW()+2,0,1,1))/SUM(OFFSET(I720,0,0,-ROW()+2,1)))</f>
        <v>7.5749418677906688E-2</v>
      </c>
      <c r="K720" s="21">
        <f ca="1">(计算结果!B$19+计算结果!B$20*'000300'!J720)^计算结果!B$21</f>
        <v>1.4681744768101159</v>
      </c>
      <c r="L720" s="21">
        <f t="shared" ca="1" si="57"/>
        <v>5063.4912451224336</v>
      </c>
      <c r="M720" s="31" t="str">
        <f ca="1">IF(ROW()&gt;计算结果!B$22+1,IF(L720&gt;OFFSET(L720,-计算结果!B$22,0,1,1),"买",IF(L720&lt;OFFSET(L720,-计算结果!B$22,0,1,1),"卖",M719)),IF(L720&gt;OFFSET(L720,-ROW()+1,0,1,1),"买",IF(L720&lt;OFFSET(L720,-ROW()+1,0,1,1),"卖",M719)))</f>
        <v>买</v>
      </c>
      <c r="N720" s="4" t="str">
        <f t="shared" ca="1" si="58"/>
        <v/>
      </c>
      <c r="O720" s="3">
        <f ca="1">IF(M719="买",E720/E719-1,0)-IF(N720=1,计算结果!B$17,0)</f>
        <v>1.8377410139720718E-2</v>
      </c>
      <c r="P720" s="2">
        <f t="shared" ca="1" si="59"/>
        <v>4.4682718313020393</v>
      </c>
      <c r="Q720" s="3">
        <f ca="1">1-P720/MAX(P$2:P720)</f>
        <v>0.10766124580587433</v>
      </c>
    </row>
    <row r="721" spans="1:17" x14ac:dyDescent="0.15">
      <c r="A721" s="1">
        <v>39437</v>
      </c>
      <c r="B721">
        <v>5016.46</v>
      </c>
      <c r="C721">
        <v>5103.7700000000004</v>
      </c>
      <c r="D721" s="21">
        <v>5014.7</v>
      </c>
      <c r="E721" s="21">
        <v>5101.8500000000004</v>
      </c>
      <c r="F721" s="42">
        <v>735.49807615999998</v>
      </c>
      <c r="G721" s="3">
        <f t="shared" si="55"/>
        <v>1.2836521949737945E-2</v>
      </c>
      <c r="H721" s="3">
        <f>1-E721/MAX(E$2:E721)</f>
        <v>0.13192506635812962</v>
      </c>
      <c r="I721" s="21">
        <f t="shared" si="56"/>
        <v>64.660000000000764</v>
      </c>
      <c r="J721" s="21">
        <f ca="1">IF(ROW()&gt;计算结果!B$18+1,ABS(E721-OFFSET(E721,-计算结果!B$18,0,1,1))/SUM(OFFSET(I721,0,0,-计算结果!B$18,1)),ABS(E721-OFFSET(E721,-ROW()+2,0,1,1))/SUM(OFFSET(I721,0,0,-ROW()+2,1)))</f>
        <v>6.9750282459821594E-2</v>
      </c>
      <c r="K721" s="21">
        <f ca="1">(计算结果!B$19+计算结果!B$20*'000300'!J721)^计算结果!B$21</f>
        <v>1.4627752542138392</v>
      </c>
      <c r="L721" s="21">
        <f t="shared" ca="1" si="57"/>
        <v>5119.6014825397924</v>
      </c>
      <c r="M721" s="31" t="str">
        <f ca="1">IF(ROW()&gt;计算结果!B$22+1,IF(L721&gt;OFFSET(L721,-计算结果!B$22,0,1,1),"买",IF(L721&lt;OFFSET(L721,-计算结果!B$22,0,1,1),"卖",M720)),IF(L721&gt;OFFSET(L721,-ROW()+1,0,1,1),"买",IF(L721&lt;OFFSET(L721,-ROW()+1,0,1,1),"卖",M720)))</f>
        <v>买</v>
      </c>
      <c r="N721" s="4" t="str">
        <f t="shared" ca="1" si="58"/>
        <v/>
      </c>
      <c r="O721" s="3">
        <f ca="1">IF(M720="买",E721/E720-1,0)-IF(N721=1,计算结果!B$17,0)</f>
        <v>1.2836521949737945E-2</v>
      </c>
      <c r="P721" s="2">
        <f t="shared" ca="1" si="59"/>
        <v>4.5256289007419435</v>
      </c>
      <c r="Q721" s="3">
        <f ca="1">1-P721/MAX(P$2:P721)</f>
        <v>9.6206719801059659E-2</v>
      </c>
    </row>
    <row r="722" spans="1:17" x14ac:dyDescent="0.15">
      <c r="A722" s="1">
        <v>39440</v>
      </c>
      <c r="B722">
        <v>5142.16</v>
      </c>
      <c r="C722">
        <v>5239.22</v>
      </c>
      <c r="D722" s="21">
        <v>5129.6000000000004</v>
      </c>
      <c r="E722" s="21">
        <v>5207.13</v>
      </c>
      <c r="F722" s="42">
        <v>1039.69759232</v>
      </c>
      <c r="G722" s="3">
        <f t="shared" si="55"/>
        <v>2.063565177337634E-2</v>
      </c>
      <c r="H722" s="3">
        <f>1-E722/MAX(E$2:E722)</f>
        <v>0.11401177431429932</v>
      </c>
      <c r="I722" s="21">
        <f t="shared" si="56"/>
        <v>105.27999999999975</v>
      </c>
      <c r="J722" s="21">
        <f ca="1">IF(ROW()&gt;计算结果!B$18+1,ABS(E722-OFFSET(E722,-计算结果!B$18,0,1,1))/SUM(OFFSET(I722,0,0,-计算结果!B$18,1)),ABS(E722-OFFSET(E722,-ROW()+2,0,1,1))/SUM(OFFSET(I722,0,0,-ROW()+2,1)))</f>
        <v>8.3559543415298768E-2</v>
      </c>
      <c r="K722" s="21">
        <f ca="1">(计算结果!B$19+计算结果!B$20*'000300'!J722)^计算结果!B$21</f>
        <v>1.4752035890737689</v>
      </c>
      <c r="L722" s="21">
        <f t="shared" ca="1" si="57"/>
        <v>5248.7238656433965</v>
      </c>
      <c r="M722" s="31" t="str">
        <f ca="1">IF(ROW()&gt;计算结果!B$22+1,IF(L722&gt;OFFSET(L722,-计算结果!B$22,0,1,1),"买",IF(L722&lt;OFFSET(L722,-计算结果!B$22,0,1,1),"卖",M721)),IF(L722&gt;OFFSET(L722,-ROW()+1,0,1,1),"买",IF(L722&lt;OFFSET(L722,-ROW()+1,0,1,1),"卖",M721)))</f>
        <v>买</v>
      </c>
      <c r="N722" s="4" t="str">
        <f t="shared" ca="1" si="58"/>
        <v/>
      </c>
      <c r="O722" s="3">
        <f ca="1">IF(M721="买",E722/E721-1,0)-IF(N722=1,计算结果!B$17,0)</f>
        <v>2.063565177337634E-2</v>
      </c>
      <c r="P722" s="2">
        <f t="shared" ca="1" si="59"/>
        <v>4.6190182027931819</v>
      </c>
      <c r="Q722" s="3">
        <f ca="1">1-P722/MAX(P$2:P722)</f>
        <v>7.7556356395756754E-2</v>
      </c>
    </row>
    <row r="723" spans="1:17" x14ac:dyDescent="0.15">
      <c r="A723" s="1">
        <v>39441</v>
      </c>
      <c r="B723">
        <v>5217.5600000000004</v>
      </c>
      <c r="C723">
        <v>5244.03</v>
      </c>
      <c r="D723" s="21">
        <v>5180.59</v>
      </c>
      <c r="E723" s="21">
        <v>5216.8100000000004</v>
      </c>
      <c r="F723" s="42">
        <v>793.33662719999995</v>
      </c>
      <c r="G723" s="3">
        <f t="shared" si="55"/>
        <v>1.8589895009344382E-3</v>
      </c>
      <c r="H723" s="3">
        <f>1-E723/MAX(E$2:E723)</f>
        <v>0.11236473150479809</v>
      </c>
      <c r="I723" s="21">
        <f t="shared" si="56"/>
        <v>9.680000000000291</v>
      </c>
      <c r="J723" s="21">
        <f ca="1">IF(ROW()&gt;计算结果!B$18+1,ABS(E723-OFFSET(E723,-计算结果!B$18,0,1,1))/SUM(OFFSET(I723,0,0,-计算结果!B$18,1)),ABS(E723-OFFSET(E723,-ROW()+2,0,1,1))/SUM(OFFSET(I723,0,0,-ROW()+2,1)))</f>
        <v>8.6919621134108602E-2</v>
      </c>
      <c r="K723" s="21">
        <f ca="1">(计算结果!B$19+计算结果!B$20*'000300'!J723)^计算结果!B$21</f>
        <v>1.4782276590206977</v>
      </c>
      <c r="L723" s="21">
        <f t="shared" ca="1" si="57"/>
        <v>5201.5479067430579</v>
      </c>
      <c r="M723" s="31" t="str">
        <f ca="1">IF(ROW()&gt;计算结果!B$22+1,IF(L723&gt;OFFSET(L723,-计算结果!B$22,0,1,1),"买",IF(L723&lt;OFFSET(L723,-计算结果!B$22,0,1,1),"卖",M722)),IF(L723&gt;OFFSET(L723,-ROW()+1,0,1,1),"买",IF(L723&lt;OFFSET(L723,-ROW()+1,0,1,1),"卖",M722)))</f>
        <v>买</v>
      </c>
      <c r="N723" s="4" t="str">
        <f t="shared" ca="1" si="58"/>
        <v/>
      </c>
      <c r="O723" s="3">
        <f ca="1">IF(M722="买",E723/E722-1,0)-IF(N723=1,计算结果!B$17,0)</f>
        <v>1.8589895009344382E-3</v>
      </c>
      <c r="P723" s="2">
        <f t="shared" ca="1" si="59"/>
        <v>4.6276049091367994</v>
      </c>
      <c r="Q723" s="3">
        <f ca="1">1-P723/MAX(P$2:P723)</f>
        <v>7.584154334709281E-2</v>
      </c>
    </row>
    <row r="724" spans="1:17" x14ac:dyDescent="0.15">
      <c r="A724" s="1">
        <v>39442</v>
      </c>
      <c r="B724">
        <v>5231.97</v>
      </c>
      <c r="C724">
        <v>5273.14</v>
      </c>
      <c r="D724" s="21">
        <v>5194.75</v>
      </c>
      <c r="E724" s="21">
        <v>5265.03</v>
      </c>
      <c r="F724" s="42">
        <v>836.94911488000002</v>
      </c>
      <c r="G724" s="3">
        <f t="shared" si="55"/>
        <v>9.243196512811247E-3</v>
      </c>
      <c r="H724" s="3">
        <f>1-E724/MAX(E$2:E724)</f>
        <v>0.10416014428639486</v>
      </c>
      <c r="I724" s="21">
        <f t="shared" si="56"/>
        <v>48.219999999999345</v>
      </c>
      <c r="J724" s="21">
        <f ca="1">IF(ROW()&gt;计算结果!B$18+1,ABS(E724-OFFSET(E724,-计算结果!B$18,0,1,1))/SUM(OFFSET(I724,0,0,-计算结果!B$18,1)),ABS(E724-OFFSET(E724,-ROW()+2,0,1,1))/SUM(OFFSET(I724,0,0,-ROW()+2,1)))</f>
        <v>0.21585183480961645</v>
      </c>
      <c r="K724" s="21">
        <f ca="1">(计算结果!B$19+计算结果!B$20*'000300'!J724)^计算结果!B$21</f>
        <v>1.5942666513286547</v>
      </c>
      <c r="L724" s="21">
        <f t="shared" ca="1" si="57"/>
        <v>5302.7552909791357</v>
      </c>
      <c r="M724" s="31" t="str">
        <f ca="1">IF(ROW()&gt;计算结果!B$22+1,IF(L724&gt;OFFSET(L724,-计算结果!B$22,0,1,1),"买",IF(L724&lt;OFFSET(L724,-计算结果!B$22,0,1,1),"卖",M723)),IF(L724&gt;OFFSET(L724,-ROW()+1,0,1,1),"买",IF(L724&lt;OFFSET(L724,-ROW()+1,0,1,1),"卖",M723)))</f>
        <v>买</v>
      </c>
      <c r="N724" s="4" t="str">
        <f t="shared" ca="1" si="58"/>
        <v/>
      </c>
      <c r="O724" s="3">
        <f ca="1">IF(M723="买",E724/E723-1,0)-IF(N724=1,计算结果!B$17,0)</f>
        <v>9.243196512811247E-3</v>
      </c>
      <c r="P724" s="2">
        <f t="shared" ca="1" si="59"/>
        <v>4.670378770695601</v>
      </c>
      <c r="Q724" s="3">
        <f ca="1">1-P724/MAX(P$2:P724)</f>
        <v>6.7299365123273613E-2</v>
      </c>
    </row>
    <row r="725" spans="1:17" x14ac:dyDescent="0.15">
      <c r="A725" s="1">
        <v>39443</v>
      </c>
      <c r="B725">
        <v>5286.98</v>
      </c>
      <c r="C725">
        <v>5367.53</v>
      </c>
      <c r="D725" s="21">
        <v>5260.1</v>
      </c>
      <c r="E725" s="21">
        <v>5367.53</v>
      </c>
      <c r="F725" s="42">
        <v>1092.1683353599999</v>
      </c>
      <c r="G725" s="3">
        <f t="shared" si="55"/>
        <v>1.9468075205649304E-2</v>
      </c>
      <c r="H725" s="3">
        <f>1-E725/MAX(E$2:E725)</f>
        <v>8.6719866603144347E-2</v>
      </c>
      <c r="I725" s="21">
        <f t="shared" si="56"/>
        <v>102.5</v>
      </c>
      <c r="J725" s="21">
        <f ca="1">IF(ROW()&gt;计算结果!B$18+1,ABS(E725-OFFSET(E725,-计算结果!B$18,0,1,1))/SUM(OFFSET(I725,0,0,-计算结果!B$18,1)),ABS(E725-OFFSET(E725,-ROW()+2,0,1,1))/SUM(OFFSET(I725,0,0,-ROW()+2,1)))</f>
        <v>0.62055193846232881</v>
      </c>
      <c r="K725" s="21">
        <f ca="1">(计算结果!B$19+计算结果!B$20*'000300'!J725)^计算结果!B$21</f>
        <v>1.9584967446160959</v>
      </c>
      <c r="L725" s="21">
        <f t="shared" ca="1" si="57"/>
        <v>5429.6163477299524</v>
      </c>
      <c r="M725" s="31" t="str">
        <f ca="1">IF(ROW()&gt;计算结果!B$22+1,IF(L725&gt;OFFSET(L725,-计算结果!B$22,0,1,1),"买",IF(L725&lt;OFFSET(L725,-计算结果!B$22,0,1,1),"卖",M724)),IF(L725&gt;OFFSET(L725,-ROW()+1,0,1,1),"买",IF(L725&lt;OFFSET(L725,-ROW()+1,0,1,1),"卖",M724)))</f>
        <v>买</v>
      </c>
      <c r="N725" s="4" t="str">
        <f t="shared" ca="1" si="58"/>
        <v/>
      </c>
      <c r="O725" s="3">
        <f ca="1">IF(M724="买",E725/E724-1,0)-IF(N725=1,计算结果!B$17,0)</f>
        <v>1.9468075205649304E-2</v>
      </c>
      <c r="P725" s="2">
        <f t="shared" ca="1" si="59"/>
        <v>4.7613020558423713</v>
      </c>
      <c r="Q725" s="3">
        <f ca="1">1-P725/MAX(P$2:P725)</f>
        <v>4.9141479019136569E-2</v>
      </c>
    </row>
    <row r="726" spans="1:17" x14ac:dyDescent="0.15">
      <c r="A726" s="1">
        <v>39444</v>
      </c>
      <c r="B726">
        <v>5379.52</v>
      </c>
      <c r="C726">
        <v>5391.67</v>
      </c>
      <c r="D726" s="21">
        <v>5323.82</v>
      </c>
      <c r="E726" s="21">
        <v>5338.27</v>
      </c>
      <c r="F726" s="42">
        <v>950.56658431999995</v>
      </c>
      <c r="G726" s="3">
        <f t="shared" si="55"/>
        <v>-5.4512969652706911E-3</v>
      </c>
      <c r="H726" s="3">
        <f>1-E726/MAX(E$2:E726)</f>
        <v>9.1698427822772599E-2</v>
      </c>
      <c r="I726" s="21">
        <f t="shared" si="56"/>
        <v>29.259999999999309</v>
      </c>
      <c r="J726" s="21">
        <f ca="1">IF(ROW()&gt;计算结果!B$18+1,ABS(E726-OFFSET(E726,-计算结果!B$18,0,1,1))/SUM(OFFSET(I726,0,0,-计算结果!B$18,1)),ABS(E726-OFFSET(E726,-ROW()+2,0,1,1))/SUM(OFFSET(I726,0,0,-ROW()+2,1)))</f>
        <v>0.50463183230248432</v>
      </c>
      <c r="K726" s="21">
        <f ca="1">(计算结果!B$19+计算结果!B$20*'000300'!J726)^计算结果!B$21</f>
        <v>1.8541686490722358</v>
      </c>
      <c r="L726" s="21">
        <f t="shared" ca="1" si="57"/>
        <v>5260.2448135618242</v>
      </c>
      <c r="M726" s="31" t="str">
        <f ca="1">IF(ROW()&gt;计算结果!B$22+1,IF(L726&gt;OFFSET(L726,-计算结果!B$22,0,1,1),"买",IF(L726&lt;OFFSET(L726,-计算结果!B$22,0,1,1),"卖",M725)),IF(L726&gt;OFFSET(L726,-ROW()+1,0,1,1),"买",IF(L726&lt;OFFSET(L726,-ROW()+1,0,1,1),"卖",M725)))</f>
        <v>买</v>
      </c>
      <c r="N726" s="4" t="str">
        <f t="shared" ca="1" si="58"/>
        <v/>
      </c>
      <c r="O726" s="3">
        <f ca="1">IF(M725="买",E726/E725-1,0)-IF(N726=1,计算结果!B$17,0)</f>
        <v>-5.4512969652706911E-3</v>
      </c>
      <c r="P726" s="2">
        <f t="shared" ca="1" si="59"/>
        <v>4.7353467843946211</v>
      </c>
      <c r="Q726" s="3">
        <f ca="1">1-P726/MAX(P$2:P726)</f>
        <v>5.4324891188961222E-2</v>
      </c>
    </row>
    <row r="727" spans="1:17" x14ac:dyDescent="0.15">
      <c r="A727" s="1">
        <v>39449</v>
      </c>
      <c r="B727">
        <v>5349.76</v>
      </c>
      <c r="C727">
        <v>5404.93</v>
      </c>
      <c r="D727" s="21">
        <v>5283.45</v>
      </c>
      <c r="E727" s="21">
        <v>5385.1</v>
      </c>
      <c r="F727" s="42">
        <v>988.86434815999996</v>
      </c>
      <c r="G727" s="3">
        <f t="shared" si="55"/>
        <v>8.7725049501055086E-3</v>
      </c>
      <c r="H727" s="3">
        <f>1-E727/MAX(E$2:E727)</f>
        <v>8.3730347784659265E-2</v>
      </c>
      <c r="I727" s="21">
        <f t="shared" si="56"/>
        <v>46.829999999999927</v>
      </c>
      <c r="J727" s="21">
        <f ca="1">IF(ROW()&gt;计算结果!B$18+1,ABS(E727-OFFSET(E727,-计算结果!B$18,0,1,1))/SUM(OFFSET(I727,0,0,-计算结果!B$18,1)),ABS(E727-OFFSET(E727,-ROW()+2,0,1,1))/SUM(OFFSET(I727,0,0,-ROW()+2,1)))</f>
        <v>0.8233009405855668</v>
      </c>
      <c r="K727" s="21">
        <f ca="1">(计算结果!B$19+计算结果!B$20*'000300'!J727)^计算结果!B$21</f>
        <v>2.1409708465270101</v>
      </c>
      <c r="L727" s="21">
        <f t="shared" ca="1" si="57"/>
        <v>5527.5561277636534</v>
      </c>
      <c r="M727" s="31" t="str">
        <f ca="1">IF(ROW()&gt;计算结果!B$22+1,IF(L727&gt;OFFSET(L727,-计算结果!B$22,0,1,1),"买",IF(L727&lt;OFFSET(L727,-计算结果!B$22,0,1,1),"卖",M726)),IF(L727&gt;OFFSET(L727,-ROW()+1,0,1,1),"买",IF(L727&lt;OFFSET(L727,-ROW()+1,0,1,1),"卖",M726)))</f>
        <v>买</v>
      </c>
      <c r="N727" s="4" t="str">
        <f t="shared" ca="1" si="58"/>
        <v/>
      </c>
      <c r="O727" s="3">
        <f ca="1">IF(M726="买",E727/E726-1,0)-IF(N727=1,计算结果!B$17,0)</f>
        <v>8.7725049501055086E-3</v>
      </c>
      <c r="P727" s="2">
        <f t="shared" ca="1" si="59"/>
        <v>4.7768876375011891</v>
      </c>
      <c r="Q727" s="3">
        <f ca="1">1-P727/MAX(P$2:P727)</f>
        <v>4.6028951615724845E-2</v>
      </c>
    </row>
    <row r="728" spans="1:17" x14ac:dyDescent="0.15">
      <c r="A728" s="1">
        <v>39450</v>
      </c>
      <c r="B728">
        <v>5381.15</v>
      </c>
      <c r="C728">
        <v>5422.67</v>
      </c>
      <c r="D728" s="21">
        <v>5315.95</v>
      </c>
      <c r="E728" s="21">
        <v>5422.03</v>
      </c>
      <c r="F728" s="42">
        <v>1359.8335795200001</v>
      </c>
      <c r="G728" s="3">
        <f t="shared" si="55"/>
        <v>6.8578113684052422E-3</v>
      </c>
      <c r="H728" s="3">
        <f>1-E728/MAX(E$2:E728)</f>
        <v>7.7446743347172164E-2</v>
      </c>
      <c r="I728" s="21">
        <f t="shared" si="56"/>
        <v>36.929999999999382</v>
      </c>
      <c r="J728" s="21">
        <f ca="1">IF(ROW()&gt;计算结果!B$18+1,ABS(E728-OFFSET(E728,-计算结果!B$18,0,1,1))/SUM(OFFSET(I728,0,0,-计算结果!B$18,1)),ABS(E728-OFFSET(E728,-ROW()+2,0,1,1))/SUM(OFFSET(I728,0,0,-ROW()+2,1)))</f>
        <v>0.91005778925365988</v>
      </c>
      <c r="K728" s="21">
        <f ca="1">(计算结果!B$19+计算结果!B$20*'000300'!J728)^计算结果!B$21</f>
        <v>2.2190520103282938</v>
      </c>
      <c r="L728" s="21">
        <f t="shared" ca="1" si="57"/>
        <v>5293.3881618075575</v>
      </c>
      <c r="M728" s="31" t="str">
        <f ca="1">IF(ROW()&gt;计算结果!B$22+1,IF(L728&gt;OFFSET(L728,-计算结果!B$22,0,1,1),"买",IF(L728&lt;OFFSET(L728,-计算结果!B$22,0,1,1),"卖",M727)),IF(L728&gt;OFFSET(L728,-ROW()+1,0,1,1),"买",IF(L728&lt;OFFSET(L728,-ROW()+1,0,1,1),"卖",M727)))</f>
        <v>买</v>
      </c>
      <c r="N728" s="4" t="str">
        <f t="shared" ca="1" si="58"/>
        <v/>
      </c>
      <c r="O728" s="3">
        <f ca="1">IF(M727="买",E728/E727-1,0)-IF(N728=1,计算结果!B$17,0)</f>
        <v>6.8578113684052422E-3</v>
      </c>
      <c r="P728" s="2">
        <f t="shared" ca="1" si="59"/>
        <v>4.8096466318472393</v>
      </c>
      <c r="Q728" s="3">
        <f ca="1">1-P728/MAX(P$2:P728)</f>
        <v>3.9486798114985677E-2</v>
      </c>
    </row>
    <row r="729" spans="1:17" x14ac:dyDescent="0.15">
      <c r="A729" s="1">
        <v>39451</v>
      </c>
      <c r="B729">
        <v>5430.63</v>
      </c>
      <c r="C729">
        <v>5499.08</v>
      </c>
      <c r="D729" s="21">
        <v>5422.46</v>
      </c>
      <c r="E729" s="21">
        <v>5483.65</v>
      </c>
      <c r="F729" s="42">
        <v>1188.66231296</v>
      </c>
      <c r="G729" s="3">
        <f t="shared" si="55"/>
        <v>1.1364747151896948E-2</v>
      </c>
      <c r="H729" s="3">
        <f>1-E729/MAX(E$2:E729)</f>
        <v>6.6962158851153641E-2</v>
      </c>
      <c r="I729" s="21">
        <f t="shared" si="56"/>
        <v>61.619999999999891</v>
      </c>
      <c r="J729" s="21">
        <f ca="1">IF(ROW()&gt;计算结果!B$18+1,ABS(E729-OFFSET(E729,-计算结果!B$18,0,1,1))/SUM(OFFSET(I729,0,0,-计算结果!B$18,1)),ABS(E729-OFFSET(E729,-ROW()+2,0,1,1))/SUM(OFFSET(I729,0,0,-ROW()+2,1)))</f>
        <v>0.9017923071759435</v>
      </c>
      <c r="K729" s="21">
        <f ca="1">(计算结果!B$19+计算结果!B$20*'000300'!J729)^计算结果!B$21</f>
        <v>2.2116130764583488</v>
      </c>
      <c r="L729" s="21">
        <f t="shared" ca="1" si="57"/>
        <v>5714.1737311049656</v>
      </c>
      <c r="M729" s="31" t="str">
        <f ca="1">IF(ROW()&gt;计算结果!B$22+1,IF(L729&gt;OFFSET(L729,-计算结果!B$22,0,1,1),"买",IF(L729&lt;OFFSET(L729,-计算结果!B$22,0,1,1),"卖",M728)),IF(L729&gt;OFFSET(L729,-ROW()+1,0,1,1),"买",IF(L729&lt;OFFSET(L729,-ROW()+1,0,1,1),"卖",M728)))</f>
        <v>买</v>
      </c>
      <c r="N729" s="4" t="str">
        <f t="shared" ca="1" si="58"/>
        <v/>
      </c>
      <c r="O729" s="3">
        <f ca="1">IF(M728="买",E729/E728-1,0)-IF(N729=1,计算结果!B$17,0)</f>
        <v>1.1364747151896948E-2</v>
      </c>
      <c r="P729" s="2">
        <f t="shared" ca="1" si="59"/>
        <v>4.864307049708156</v>
      </c>
      <c r="Q729" s="3">
        <f ca="1">1-P729/MAX(P$2:P729)</f>
        <v>2.8570808439503548E-2</v>
      </c>
    </row>
    <row r="730" spans="1:17" x14ac:dyDescent="0.15">
      <c r="A730" s="1">
        <v>39454</v>
      </c>
      <c r="B730">
        <v>5480.44</v>
      </c>
      <c r="C730">
        <v>5569.15</v>
      </c>
      <c r="D730" s="21">
        <v>5455.5</v>
      </c>
      <c r="E730" s="21">
        <v>5556.59</v>
      </c>
      <c r="F730" s="42">
        <v>1231.89551104</v>
      </c>
      <c r="G730" s="3">
        <f t="shared" si="55"/>
        <v>1.3301359495956344E-2</v>
      </c>
      <c r="H730" s="3">
        <f>1-E730/MAX(E$2:E730)</f>
        <v>5.4551487102701968E-2</v>
      </c>
      <c r="I730" s="21">
        <f t="shared" si="56"/>
        <v>72.940000000000509</v>
      </c>
      <c r="J730" s="21">
        <f ca="1">IF(ROW()&gt;计算结果!B$18+1,ABS(E730-OFFSET(E730,-计算结果!B$18,0,1,1))/SUM(OFFSET(I730,0,0,-计算结果!B$18,1)),ABS(E730-OFFSET(E730,-ROW()+2,0,1,1))/SUM(OFFSET(I730,0,0,-ROW()+2,1)))</f>
        <v>0.89874031007752164</v>
      </c>
      <c r="K730" s="21">
        <f ca="1">(计算结果!B$19+计算结果!B$20*'000300'!J730)^计算结果!B$21</f>
        <v>2.2088662790697695</v>
      </c>
      <c r="L730" s="21">
        <f t="shared" ca="1" si="57"/>
        <v>5366.0923413372084</v>
      </c>
      <c r="M730" s="31" t="str">
        <f ca="1">IF(ROW()&gt;计算结果!B$22+1,IF(L730&gt;OFFSET(L730,-计算结果!B$22,0,1,1),"买",IF(L730&lt;OFFSET(L730,-计算结果!B$22,0,1,1),"卖",M729)),IF(L730&gt;OFFSET(L730,-ROW()+1,0,1,1),"买",IF(L730&lt;OFFSET(L730,-ROW()+1,0,1,1),"卖",M729)))</f>
        <v>买</v>
      </c>
      <c r="N730" s="4" t="str">
        <f t="shared" ca="1" si="58"/>
        <v/>
      </c>
      <c r="O730" s="3">
        <f ca="1">IF(M729="买",E730/E729-1,0)-IF(N730=1,计算结果!B$17,0)</f>
        <v>1.3301359495956344E-2</v>
      </c>
      <c r="P730" s="2">
        <f t="shared" ca="1" si="59"/>
        <v>4.9290089464750393</v>
      </c>
      <c r="Q730" s="3">
        <f ca="1">1-P730/MAX(P$2:P730)</f>
        <v>1.5649479537691025E-2</v>
      </c>
    </row>
    <row r="731" spans="1:17" x14ac:dyDescent="0.15">
      <c r="A731" s="1">
        <v>39455</v>
      </c>
      <c r="B731">
        <v>5575.95</v>
      </c>
      <c r="C731">
        <v>5630.62</v>
      </c>
      <c r="D731" s="21">
        <v>5485.23</v>
      </c>
      <c r="E731" s="21">
        <v>5528.05</v>
      </c>
      <c r="F731" s="42">
        <v>1479.75749632</v>
      </c>
      <c r="G731" s="3">
        <f t="shared" si="55"/>
        <v>-5.1362436314358328E-3</v>
      </c>
      <c r="H731" s="3">
        <f>1-E731/MAX(E$2:E731)</f>
        <v>5.9407541005921161E-2</v>
      </c>
      <c r="I731" s="21">
        <f t="shared" si="56"/>
        <v>28.539999999999964</v>
      </c>
      <c r="J731" s="21">
        <f ca="1">IF(ROW()&gt;计算结果!B$18+1,ABS(E731-OFFSET(E731,-计算结果!B$18,0,1,1))/SUM(OFFSET(I731,0,0,-计算结果!B$18,1)),ABS(E731-OFFSET(E731,-ROW()+2,0,1,1))/SUM(OFFSET(I731,0,0,-ROW()+2,1)))</f>
        <v>0.78663713547434677</v>
      </c>
      <c r="K731" s="21">
        <f ca="1">(计算结果!B$19+计算结果!B$20*'000300'!J731)^计算结果!B$21</f>
        <v>2.1079734219269119</v>
      </c>
      <c r="L731" s="21">
        <f t="shared" ca="1" si="57"/>
        <v>5707.4947812758846</v>
      </c>
      <c r="M731" s="31" t="str">
        <f ca="1">IF(ROW()&gt;计算结果!B$22+1,IF(L731&gt;OFFSET(L731,-计算结果!B$22,0,1,1),"买",IF(L731&lt;OFFSET(L731,-计算结果!B$22,0,1,1),"卖",M730)),IF(L731&gt;OFFSET(L731,-ROW()+1,0,1,1),"买",IF(L731&lt;OFFSET(L731,-ROW()+1,0,1,1),"卖",M730)))</f>
        <v>买</v>
      </c>
      <c r="N731" s="4" t="str">
        <f t="shared" ca="1" si="58"/>
        <v/>
      </c>
      <c r="O731" s="3">
        <f ca="1">IF(M730="买",E731/E730-1,0)-IF(N731=1,计算结果!B$17,0)</f>
        <v>-5.1362436314358328E-3</v>
      </c>
      <c r="P731" s="2">
        <f t="shared" ca="1" si="59"/>
        <v>4.9036923556644165</v>
      </c>
      <c r="Q731" s="3">
        <f ca="1">1-P731/MAX(P$2:P731)</f>
        <v>2.0705343629516149E-2</v>
      </c>
    </row>
    <row r="732" spans="1:17" x14ac:dyDescent="0.15">
      <c r="A732" s="1">
        <v>39456</v>
      </c>
      <c r="B732">
        <v>5507.12</v>
      </c>
      <c r="C732">
        <v>5614.68</v>
      </c>
      <c r="D732" s="21">
        <v>5490.31</v>
      </c>
      <c r="E732" s="21">
        <v>5613.76</v>
      </c>
      <c r="F732" s="42">
        <v>1083.68101376</v>
      </c>
      <c r="G732" s="3">
        <f t="shared" si="55"/>
        <v>1.5504563091867762E-2</v>
      </c>
      <c r="H732" s="3">
        <f>1-E732/MAX(E$2:E732)</f>
        <v>4.4824065881712283E-2</v>
      </c>
      <c r="I732" s="21">
        <f t="shared" si="56"/>
        <v>85.710000000000036</v>
      </c>
      <c r="J732" s="21">
        <f ca="1">IF(ROW()&gt;计算结果!B$18+1,ABS(E732-OFFSET(E732,-计算结果!B$18,0,1,1))/SUM(OFFSET(I732,0,0,-计算结果!B$18,1)),ABS(E732-OFFSET(E732,-ROW()+2,0,1,1))/SUM(OFFSET(I732,0,0,-ROW()+2,1)))</f>
        <v>0.77864159469965566</v>
      </c>
      <c r="K732" s="21">
        <f ca="1">(计算结果!B$19+计算结果!B$20*'000300'!J732)^计算结果!B$21</f>
        <v>2.10077743522969</v>
      </c>
      <c r="L732" s="21">
        <f t="shared" ca="1" si="57"/>
        <v>5510.5788678753161</v>
      </c>
      <c r="M732" s="31" t="str">
        <f ca="1">IF(ROW()&gt;计算结果!B$22+1,IF(L732&gt;OFFSET(L732,-计算结果!B$22,0,1,1),"买",IF(L732&lt;OFFSET(L732,-计算结果!B$22,0,1,1),"卖",M731)),IF(L732&gt;OFFSET(L732,-ROW()+1,0,1,1),"买",IF(L732&lt;OFFSET(L732,-ROW()+1,0,1,1),"卖",M731)))</f>
        <v>买</v>
      </c>
      <c r="N732" s="4" t="str">
        <f t="shared" ca="1" si="58"/>
        <v/>
      </c>
      <c r="O732" s="3">
        <f ca="1">IF(M731="买",E732/E731-1,0)-IF(N732=1,计算结果!B$17,0)</f>
        <v>1.5504563091867762E-2</v>
      </c>
      <c r="P732" s="2">
        <f t="shared" ca="1" si="59"/>
        <v>4.9797219631759253</v>
      </c>
      <c r="Q732" s="3">
        <f ca="1">1-P732/MAX(P$2:P732)</f>
        <v>5.5218078442910157E-3</v>
      </c>
    </row>
    <row r="733" spans="1:17" x14ac:dyDescent="0.15">
      <c r="A733" s="1">
        <v>39457</v>
      </c>
      <c r="B733">
        <v>5631.65</v>
      </c>
      <c r="C733">
        <v>5707.67</v>
      </c>
      <c r="D733" s="21">
        <v>5602.59</v>
      </c>
      <c r="E733" s="21">
        <v>5672.15</v>
      </c>
      <c r="F733" s="42">
        <v>1443.1644876800001</v>
      </c>
      <c r="G733" s="3">
        <f t="shared" si="55"/>
        <v>1.0401228410191976E-2</v>
      </c>
      <c r="H733" s="3">
        <f>1-E733/MAX(E$2:E733)</f>
        <v>3.4889062819029482E-2</v>
      </c>
      <c r="I733" s="21">
        <f t="shared" si="56"/>
        <v>58.389999999999418</v>
      </c>
      <c r="J733" s="21">
        <f ca="1">IF(ROW()&gt;计算结果!B$18+1,ABS(E733-OFFSET(E733,-计算结果!B$18,0,1,1))/SUM(OFFSET(I733,0,0,-计算结果!B$18,1)),ABS(E733-OFFSET(E733,-ROW()+2,0,1,1))/SUM(OFFSET(I733,0,0,-ROW()+2,1)))</f>
        <v>0.79752688548709327</v>
      </c>
      <c r="K733" s="21">
        <f ca="1">(计算结果!B$19+计算结果!B$20*'000300'!J733)^计算结果!B$21</f>
        <v>2.1177741969383836</v>
      </c>
      <c r="L733" s="21">
        <f t="shared" ca="1" si="57"/>
        <v>5852.7500424590935</v>
      </c>
      <c r="M733" s="31" t="str">
        <f ca="1">IF(ROW()&gt;计算结果!B$22+1,IF(L733&gt;OFFSET(L733,-计算结果!B$22,0,1,1),"买",IF(L733&lt;OFFSET(L733,-计算结果!B$22,0,1,1),"卖",M732)),IF(L733&gt;OFFSET(L733,-ROW()+1,0,1,1),"买",IF(L733&lt;OFFSET(L733,-ROW()+1,0,1,1),"卖",M732)))</f>
        <v>买</v>
      </c>
      <c r="N733" s="4" t="str">
        <f t="shared" ca="1" si="58"/>
        <v/>
      </c>
      <c r="O733" s="3">
        <f ca="1">IF(M732="买",E733/E732-1,0)-IF(N733=1,计算结果!B$17,0)</f>
        <v>1.0401228410191976E-2</v>
      </c>
      <c r="P733" s="2">
        <f t="shared" ca="1" si="59"/>
        <v>5.0315171887341679</v>
      </c>
      <c r="Q733" s="3">
        <f ca="1">1-P733/MAX(P$2:P733)</f>
        <v>0</v>
      </c>
    </row>
    <row r="734" spans="1:17" x14ac:dyDescent="0.15">
      <c r="A734" s="1">
        <v>39458</v>
      </c>
      <c r="B734">
        <v>5688.56</v>
      </c>
      <c r="C734">
        <v>5702.57</v>
      </c>
      <c r="D734" s="21">
        <v>5629.64</v>
      </c>
      <c r="E734" s="21">
        <v>5699.15</v>
      </c>
      <c r="F734" s="42">
        <v>1222.41531904</v>
      </c>
      <c r="G734" s="3">
        <f t="shared" si="55"/>
        <v>4.7600997857955019E-3</v>
      </c>
      <c r="H734" s="3">
        <f>1-E734/MAX(E$2:E734)</f>
        <v>3.0295038453685419E-2</v>
      </c>
      <c r="I734" s="21">
        <f t="shared" si="56"/>
        <v>27</v>
      </c>
      <c r="J734" s="21">
        <f ca="1">IF(ROW()&gt;计算结果!B$18+1,ABS(E734-OFFSET(E734,-计算结果!B$18,0,1,1))/SUM(OFFSET(I734,0,0,-计算结果!B$18,1)),ABS(E734-OFFSET(E734,-ROW()+2,0,1,1))/SUM(OFFSET(I734,0,0,-ROW()+2,1)))</f>
        <v>0.78971112566397639</v>
      </c>
      <c r="K734" s="21">
        <f ca="1">(计算结果!B$19+计算结果!B$20*'000300'!J734)^计算结果!B$21</f>
        <v>2.1107400130975789</v>
      </c>
      <c r="L734" s="21">
        <f t="shared" ca="1" si="57"/>
        <v>5528.5402868271967</v>
      </c>
      <c r="M734" s="31" t="str">
        <f ca="1">IF(ROW()&gt;计算结果!B$22+1,IF(L734&gt;OFFSET(L734,-计算结果!B$22,0,1,1),"买",IF(L734&lt;OFFSET(L734,-计算结果!B$22,0,1,1),"卖",M733)),IF(L734&gt;OFFSET(L734,-ROW()+1,0,1,1),"买",IF(L734&lt;OFFSET(L734,-ROW()+1,0,1,1),"卖",M733)))</f>
        <v>买</v>
      </c>
      <c r="N734" s="4" t="str">
        <f t="shared" ca="1" si="58"/>
        <v/>
      </c>
      <c r="O734" s="3">
        <f ca="1">IF(M733="买",E734/E733-1,0)-IF(N734=1,计算结果!B$17,0)</f>
        <v>4.7600997857955019E-3</v>
      </c>
      <c r="P734" s="2">
        <f t="shared" ca="1" si="59"/>
        <v>5.0554677126264878</v>
      </c>
      <c r="Q734" s="3">
        <f ca="1">1-P734/MAX(P$2:P734)</f>
        <v>0</v>
      </c>
    </row>
    <row r="735" spans="1:17" x14ac:dyDescent="0.15">
      <c r="A735" s="1">
        <v>39461</v>
      </c>
      <c r="B735">
        <v>5717.52</v>
      </c>
      <c r="C735">
        <v>5756.92</v>
      </c>
      <c r="D735" s="21">
        <v>5679.29</v>
      </c>
      <c r="E735" s="21">
        <v>5731.76</v>
      </c>
      <c r="F735" s="42">
        <v>1093.5640063999999</v>
      </c>
      <c r="G735" s="3">
        <f t="shared" si="55"/>
        <v>5.7219058982480586E-3</v>
      </c>
      <c r="H735" s="3">
        <f>1-E735/MAX(E$2:E735)</f>
        <v>2.474647791465312E-2</v>
      </c>
      <c r="I735" s="21">
        <f t="shared" si="56"/>
        <v>32.610000000000582</v>
      </c>
      <c r="J735" s="21">
        <f ca="1">IF(ROW()&gt;计算结果!B$18+1,ABS(E735-OFFSET(E735,-计算结果!B$18,0,1,1))/SUM(OFFSET(I735,0,0,-计算结果!B$18,1)),ABS(E735-OFFSET(E735,-ROW()+2,0,1,1))/SUM(OFFSET(I735,0,0,-ROW()+2,1)))</f>
        <v>0.75908134130838256</v>
      </c>
      <c r="K735" s="21">
        <f ca="1">(计算结果!B$19+计算结果!B$20*'000300'!J735)^计算结果!B$21</f>
        <v>2.0831732071775444</v>
      </c>
      <c r="L735" s="21">
        <f t="shared" ca="1" si="57"/>
        <v>5951.8821484790869</v>
      </c>
      <c r="M735" s="31" t="str">
        <f ca="1">IF(ROW()&gt;计算结果!B$22+1,IF(L735&gt;OFFSET(L735,-计算结果!B$22,0,1,1),"买",IF(L735&lt;OFFSET(L735,-计算结果!B$22,0,1,1),"卖",M734)),IF(L735&gt;OFFSET(L735,-ROW()+1,0,1,1),"买",IF(L735&lt;OFFSET(L735,-ROW()+1,0,1,1),"卖",M734)))</f>
        <v>买</v>
      </c>
      <c r="N735" s="4" t="str">
        <f t="shared" ca="1" si="58"/>
        <v/>
      </c>
      <c r="O735" s="3">
        <f ca="1">IF(M734="买",E735/E734-1,0)-IF(N735=1,计算结果!B$17,0)</f>
        <v>5.7219058982480586E-3</v>
      </c>
      <c r="P735" s="2">
        <f t="shared" ca="1" si="59"/>
        <v>5.0843946231497679</v>
      </c>
      <c r="Q735" s="3">
        <f ca="1">1-P735/MAX(P$2:P735)</f>
        <v>0</v>
      </c>
    </row>
    <row r="736" spans="1:17" x14ac:dyDescent="0.15">
      <c r="A736" s="1">
        <v>39462</v>
      </c>
      <c r="B736">
        <v>5743.43</v>
      </c>
      <c r="C736">
        <v>5754.11</v>
      </c>
      <c r="D736" s="21">
        <v>5652.04</v>
      </c>
      <c r="E736" s="21">
        <v>5696.45</v>
      </c>
      <c r="F736" s="42">
        <v>1196.7314329599999</v>
      </c>
      <c r="G736" s="3">
        <f t="shared" si="55"/>
        <v>-6.1604114617500594E-3</v>
      </c>
      <c r="H736" s="3">
        <f>1-E736/MAX(E$2:E736)</f>
        <v>3.0754440890219836E-2</v>
      </c>
      <c r="I736" s="21">
        <f t="shared" si="56"/>
        <v>35.3100000000004</v>
      </c>
      <c r="J736" s="21">
        <f ca="1">IF(ROW()&gt;计算结果!B$18+1,ABS(E736-OFFSET(E736,-计算结果!B$18,0,1,1))/SUM(OFFSET(I736,0,0,-计算结果!B$18,1)),ABS(E736-OFFSET(E736,-ROW()+2,0,1,1))/SUM(OFFSET(I736,0,0,-ROW()+2,1)))</f>
        <v>0.7371779040092189</v>
      </c>
      <c r="K736" s="21">
        <f ca="1">(计算结果!B$19+计算结果!B$20*'000300'!J736)^计算结果!B$21</f>
        <v>2.0634601136082971</v>
      </c>
      <c r="L736" s="21">
        <f t="shared" ca="1" si="57"/>
        <v>5424.808098359219</v>
      </c>
      <c r="M736" s="31" t="str">
        <f ca="1">IF(ROW()&gt;计算结果!B$22+1,IF(L736&gt;OFFSET(L736,-计算结果!B$22,0,1,1),"买",IF(L736&lt;OFFSET(L736,-计算结果!B$22,0,1,1),"卖",M735)),IF(L736&gt;OFFSET(L736,-ROW()+1,0,1,1),"买",IF(L736&lt;OFFSET(L736,-ROW()+1,0,1,1),"卖",M735)))</f>
        <v>买</v>
      </c>
      <c r="N736" s="4" t="str">
        <f t="shared" ca="1" si="58"/>
        <v/>
      </c>
      <c r="O736" s="3">
        <f ca="1">IF(M735="买",E736/E735-1,0)-IF(N736=1,计算结果!B$17,0)</f>
        <v>-6.1604114617500594E-3</v>
      </c>
      <c r="P736" s="2">
        <f t="shared" ca="1" si="59"/>
        <v>5.0530726602372553</v>
      </c>
      <c r="Q736" s="3">
        <f ca="1">1-P736/MAX(P$2:P736)</f>
        <v>6.1604114617501704E-3</v>
      </c>
    </row>
    <row r="737" spans="1:17" x14ac:dyDescent="0.15">
      <c r="A737" s="1">
        <v>39463</v>
      </c>
      <c r="B737">
        <v>5642.57</v>
      </c>
      <c r="C737">
        <v>5642.57</v>
      </c>
      <c r="D737" s="21">
        <v>5498.39</v>
      </c>
      <c r="E737" s="21">
        <v>5505.72</v>
      </c>
      <c r="F737" s="42">
        <v>1266.3497523200001</v>
      </c>
      <c r="G737" s="3">
        <f t="shared" si="55"/>
        <v>-3.3482256493078899E-2</v>
      </c>
      <c r="H737" s="3">
        <f>1-E737/MAX(E$2:E737)</f>
        <v>6.320696930511116E-2</v>
      </c>
      <c r="I737" s="21">
        <f t="shared" si="56"/>
        <v>190.72999999999956</v>
      </c>
      <c r="J737" s="21">
        <f ca="1">IF(ROW()&gt;计算结果!B$18+1,ABS(E737-OFFSET(E737,-计算结果!B$18,0,1,1))/SUM(OFFSET(I737,0,0,-计算结果!B$18,1)),ABS(E737-OFFSET(E737,-ROW()+2,0,1,1))/SUM(OFFSET(I737,0,0,-ROW()+2,1)))</f>
        <v>0.19152719997459422</v>
      </c>
      <c r="K737" s="21">
        <f ca="1">(计算结果!B$19+计算结果!B$20*'000300'!J737)^计算结果!B$21</f>
        <v>1.5723744799771346</v>
      </c>
      <c r="L737" s="21">
        <f t="shared" ca="1" si="57"/>
        <v>5552.0319076256028</v>
      </c>
      <c r="M737" s="31" t="str">
        <f ca="1">IF(ROW()&gt;计算结果!B$22+1,IF(L737&gt;OFFSET(L737,-计算结果!B$22,0,1,1),"买",IF(L737&lt;OFFSET(L737,-计算结果!B$22,0,1,1),"卖",M736)),IF(L737&gt;OFFSET(L737,-ROW()+1,0,1,1),"买",IF(L737&lt;OFFSET(L737,-ROW()+1,0,1,1),"卖",M736)))</f>
        <v>买</v>
      </c>
      <c r="N737" s="4" t="str">
        <f t="shared" ca="1" si="58"/>
        <v/>
      </c>
      <c r="O737" s="3">
        <f ca="1">IF(M736="买",E737/E736-1,0)-IF(N737=1,计算结果!B$17,0)</f>
        <v>-3.3482256493078899E-2</v>
      </c>
      <c r="P737" s="2">
        <f t="shared" ca="1" si="59"/>
        <v>4.8838843853490266</v>
      </c>
      <c r="Q737" s="3">
        <f ca="1">1-P737/MAX(P$2:P737)</f>
        <v>3.9436403478163906E-2</v>
      </c>
    </row>
    <row r="738" spans="1:17" x14ac:dyDescent="0.15">
      <c r="A738" s="1">
        <v>39464</v>
      </c>
      <c r="B738">
        <v>5445.8</v>
      </c>
      <c r="C738">
        <v>5533.65</v>
      </c>
      <c r="D738" s="21">
        <v>5226.6400000000003</v>
      </c>
      <c r="E738" s="21">
        <v>5365.62</v>
      </c>
      <c r="F738" s="42">
        <v>1360.5242470400001</v>
      </c>
      <c r="G738" s="3">
        <f t="shared" si="55"/>
        <v>-2.5446263159041971E-2</v>
      </c>
      <c r="H738" s="3">
        <f>1-E738/MAX(E$2:E738)</f>
        <v>8.704485128972983E-2</v>
      </c>
      <c r="I738" s="21">
        <f t="shared" si="56"/>
        <v>140.10000000000036</v>
      </c>
      <c r="J738" s="21">
        <f ca="1">IF(ROW()&gt;计算结果!B$18+1,ABS(E738-OFFSET(E738,-计算结果!B$18,0,1,1))/SUM(OFFSET(I738,0,0,-计算结果!B$18,1)),ABS(E738-OFFSET(E738,-ROW()+2,0,1,1))/SUM(OFFSET(I738,0,0,-ROW()+2,1)))</f>
        <v>7.6962957909816221E-2</v>
      </c>
      <c r="K738" s="21">
        <f ca="1">(计算结果!B$19+计算结果!B$20*'000300'!J738)^计算结果!B$21</f>
        <v>1.4692666621188346</v>
      </c>
      <c r="L738" s="21">
        <f t="shared" ca="1" si="57"/>
        <v>5278.1431063293294</v>
      </c>
      <c r="M738" s="31" t="str">
        <f ca="1">IF(ROW()&gt;计算结果!B$22+1,IF(L738&gt;OFFSET(L738,-计算结果!B$22,0,1,1),"买",IF(L738&lt;OFFSET(L738,-计算结果!B$22,0,1,1),"卖",M737)),IF(L738&gt;OFFSET(L738,-ROW()+1,0,1,1),"买",IF(L738&lt;OFFSET(L738,-ROW()+1,0,1,1),"卖",M737)))</f>
        <v>买</v>
      </c>
      <c r="N738" s="4" t="str">
        <f t="shared" ca="1" si="58"/>
        <v/>
      </c>
      <c r="O738" s="3">
        <f ca="1">IF(M737="买",E738/E737-1,0)-IF(N738=1,计算结果!B$17,0)</f>
        <v>-2.5446263159041971E-2</v>
      </c>
      <c r="P738" s="2">
        <f t="shared" ca="1" si="59"/>
        <v>4.759607778041099</v>
      </c>
      <c r="Q738" s="3">
        <f ca="1">1-P738/MAX(P$2:P738)</f>
        <v>6.3879157536254394E-2</v>
      </c>
    </row>
    <row r="739" spans="1:17" x14ac:dyDescent="0.15">
      <c r="A739" s="1">
        <v>39465</v>
      </c>
      <c r="B739">
        <v>5358.18</v>
      </c>
      <c r="C739">
        <v>5419.57</v>
      </c>
      <c r="D739" s="21">
        <v>5307.5</v>
      </c>
      <c r="E739" s="21">
        <v>5414.47</v>
      </c>
      <c r="F739" s="42">
        <v>950.80873984000004</v>
      </c>
      <c r="G739" s="3">
        <f t="shared" si="55"/>
        <v>9.1042600855073541E-3</v>
      </c>
      <c r="H739" s="3">
        <f>1-E739/MAX(E$2:E739)</f>
        <v>7.87330701694684E-2</v>
      </c>
      <c r="I739" s="21">
        <f t="shared" si="56"/>
        <v>48.850000000000364</v>
      </c>
      <c r="J739" s="21">
        <f ca="1">IF(ROW()&gt;计算结果!B$18+1,ABS(E739-OFFSET(E739,-计算结果!B$18,0,1,1))/SUM(OFFSET(I739,0,0,-计算结果!B$18,1)),ABS(E739-OFFSET(E739,-ROW()+2,0,1,1))/SUM(OFFSET(I739,0,0,-ROW()+2,1)))</f>
        <v>9.6059318503706387E-2</v>
      </c>
      <c r="K739" s="21">
        <f ca="1">(计算结果!B$19+计算结果!B$20*'000300'!J739)^计算结果!B$21</f>
        <v>1.4864533866533356</v>
      </c>
      <c r="L739" s="21">
        <f t="shared" ca="1" si="57"/>
        <v>5480.7866791180277</v>
      </c>
      <c r="M739" s="31" t="str">
        <f ca="1">IF(ROW()&gt;计算结果!B$22+1,IF(L739&gt;OFFSET(L739,-计算结果!B$22,0,1,1),"买",IF(L739&lt;OFFSET(L739,-计算结果!B$22,0,1,1),"卖",M738)),IF(L739&gt;OFFSET(L739,-ROW()+1,0,1,1),"买",IF(L739&lt;OFFSET(L739,-ROW()+1,0,1,1),"卖",M738)))</f>
        <v>买</v>
      </c>
      <c r="N739" s="4" t="str">
        <f t="shared" ca="1" si="58"/>
        <v/>
      </c>
      <c r="O739" s="3">
        <f ca="1">IF(M738="买",E739/E738-1,0)-IF(N739=1,计算结果!B$17,0)</f>
        <v>9.1042600855073541E-3</v>
      </c>
      <c r="P739" s="2">
        <f t="shared" ca="1" si="59"/>
        <v>4.8029404851573894</v>
      </c>
      <c r="Q739" s="3">
        <f ca="1">1-P739/MAX(P$2:P739)</f>
        <v>5.5356469915000095E-2</v>
      </c>
    </row>
    <row r="740" spans="1:17" x14ac:dyDescent="0.15">
      <c r="A740" s="1">
        <v>39468</v>
      </c>
      <c r="B740">
        <v>5424.64</v>
      </c>
      <c r="C740">
        <v>5434.35</v>
      </c>
      <c r="D740" s="21">
        <v>5122.46</v>
      </c>
      <c r="E740" s="21">
        <v>5145.7299999999996</v>
      </c>
      <c r="F740" s="42">
        <v>1015.4005299200001</v>
      </c>
      <c r="G740" s="3">
        <f t="shared" si="55"/>
        <v>-4.9633666822422318E-2</v>
      </c>
      <c r="H740" s="3">
        <f>1-E740/MAX(E$2:E740)</f>
        <v>0.12445892601919284</v>
      </c>
      <c r="I740" s="21">
        <f t="shared" si="56"/>
        <v>268.74000000000069</v>
      </c>
      <c r="J740" s="21">
        <f ca="1">IF(ROW()&gt;计算结果!B$18+1,ABS(E740-OFFSET(E740,-计算结果!B$18,0,1,1))/SUM(OFFSET(I740,0,0,-计算结果!B$18,1)),ABS(E740-OFFSET(E740,-ROW()+2,0,1,1))/SUM(OFFSET(I740,0,0,-ROW()+2,1)))</f>
        <v>0.44854691150461795</v>
      </c>
      <c r="K740" s="21">
        <f ca="1">(计算结果!B$19+计算结果!B$20*'000300'!J740)^计算结果!B$21</f>
        <v>1.8036922203541561</v>
      </c>
      <c r="L740" s="21">
        <f t="shared" ca="1" si="57"/>
        <v>4876.4475536151413</v>
      </c>
      <c r="M740" s="31" t="str">
        <f ca="1">IF(ROW()&gt;计算结果!B$22+1,IF(L740&gt;OFFSET(L740,-计算结果!B$22,0,1,1),"买",IF(L740&lt;OFFSET(L740,-计算结果!B$22,0,1,1),"卖",M739)),IF(L740&gt;OFFSET(L740,-ROW()+1,0,1,1),"买",IF(L740&lt;OFFSET(L740,-ROW()+1,0,1,1),"卖",M739)))</f>
        <v>卖</v>
      </c>
      <c r="N740" s="4">
        <f t="shared" ca="1" si="58"/>
        <v>1</v>
      </c>
      <c r="O740" s="3">
        <f ca="1">IF(M739="买",E740/E739-1,0)-IF(N740=1,计算结果!B$17,0)</f>
        <v>-4.9633666822422318E-2</v>
      </c>
      <c r="P740" s="2">
        <f t="shared" ca="1" si="59"/>
        <v>4.5645529373491645</v>
      </c>
      <c r="Q740" s="3">
        <f ca="1">1-P740/MAX(P$2:P740)</f>
        <v>0.10224259215319575</v>
      </c>
    </row>
    <row r="741" spans="1:17" x14ac:dyDescent="0.15">
      <c r="A741" s="1">
        <v>39469</v>
      </c>
      <c r="B741">
        <v>5015.43</v>
      </c>
      <c r="C741">
        <v>5032.25</v>
      </c>
      <c r="D741" s="21">
        <v>4708.3900000000003</v>
      </c>
      <c r="E741" s="21">
        <v>4753.87</v>
      </c>
      <c r="F741" s="42">
        <v>1260.2934067199999</v>
      </c>
      <c r="G741" s="3">
        <f t="shared" si="55"/>
        <v>-7.6152460389487975E-2</v>
      </c>
      <c r="H741" s="3">
        <f>1-E741/MAX(E$2:E741)</f>
        <v>0.191133532974886</v>
      </c>
      <c r="I741" s="21">
        <f t="shared" si="56"/>
        <v>391.85999999999967</v>
      </c>
      <c r="J741" s="21">
        <f ca="1">IF(ROW()&gt;计算结果!B$18+1,ABS(E741-OFFSET(E741,-计算结果!B$18,0,1,1))/SUM(OFFSET(I741,0,0,-计算结果!B$18,1)),ABS(E741-OFFSET(E741,-ROW()+2,0,1,1))/SUM(OFFSET(I741,0,0,-ROW()+2,1)))</f>
        <v>0.60515907136715363</v>
      </c>
      <c r="K741" s="21">
        <f ca="1">(计算结果!B$19+计算结果!B$20*'000300'!J741)^计算结果!B$21</f>
        <v>1.9446431642304383</v>
      </c>
      <c r="L741" s="21">
        <f t="shared" ca="1" si="57"/>
        <v>4638.077951889366</v>
      </c>
      <c r="M741" s="31" t="str">
        <f ca="1">IF(ROW()&gt;计算结果!B$22+1,IF(L741&gt;OFFSET(L741,-计算结果!B$22,0,1,1),"买",IF(L741&lt;OFFSET(L741,-计算结果!B$22,0,1,1),"卖",M740)),IF(L741&gt;OFFSET(L741,-ROW()+1,0,1,1),"买",IF(L741&lt;OFFSET(L741,-ROW()+1,0,1,1),"卖",M740)))</f>
        <v>卖</v>
      </c>
      <c r="N741" s="4" t="str">
        <f t="shared" ca="1" si="58"/>
        <v/>
      </c>
      <c r="O741" s="3">
        <f ca="1">IF(M740="买",E741/E740-1,0)-IF(N741=1,计算结果!B$17,0)</f>
        <v>0</v>
      </c>
      <c r="P741" s="2">
        <f t="shared" ca="1" si="59"/>
        <v>4.5645529373491645</v>
      </c>
      <c r="Q741" s="3">
        <f ca="1">1-P741/MAX(P$2:P741)</f>
        <v>0.10224259215319575</v>
      </c>
    </row>
    <row r="742" spans="1:17" x14ac:dyDescent="0.15">
      <c r="A742" s="1">
        <v>39470</v>
      </c>
      <c r="B742">
        <v>4787.17</v>
      </c>
      <c r="C742">
        <v>4976.2700000000004</v>
      </c>
      <c r="D742" s="21">
        <v>4751.5</v>
      </c>
      <c r="E742" s="21">
        <v>4975.1099999999997</v>
      </c>
      <c r="F742" s="42">
        <v>1110.0613017600001</v>
      </c>
      <c r="G742" s="3">
        <f t="shared" si="55"/>
        <v>4.6538925128368991E-2</v>
      </c>
      <c r="H742" s="3">
        <f>1-E742/MAX(E$2:E742)</f>
        <v>0.15348975702715584</v>
      </c>
      <c r="I742" s="21">
        <f t="shared" si="56"/>
        <v>221.23999999999978</v>
      </c>
      <c r="J742" s="21">
        <f ca="1">IF(ROW()&gt;计算结果!B$18+1,ABS(E742-OFFSET(E742,-计算结果!B$18,0,1,1))/SUM(OFFSET(I742,0,0,-计算结果!B$18,1)),ABS(E742-OFFSET(E742,-ROW()+2,0,1,1))/SUM(OFFSET(I742,0,0,-ROW()+2,1)))</f>
        <v>0.45139698762395492</v>
      </c>
      <c r="K742" s="21">
        <f ca="1">(计算结果!B$19+计算结果!B$20*'000300'!J742)^计算结果!B$21</f>
        <v>1.8062572888615593</v>
      </c>
      <c r="L742" s="21">
        <f t="shared" ca="1" si="57"/>
        <v>5246.8445453691384</v>
      </c>
      <c r="M742" s="31" t="str">
        <f ca="1">IF(ROW()&gt;计算结果!B$22+1,IF(L742&gt;OFFSET(L742,-计算结果!B$22,0,1,1),"买",IF(L742&lt;OFFSET(L742,-计算结果!B$22,0,1,1),"卖",M741)),IF(L742&gt;OFFSET(L742,-ROW()+1,0,1,1),"买",IF(L742&lt;OFFSET(L742,-ROW()+1,0,1,1),"卖",M741)))</f>
        <v>卖</v>
      </c>
      <c r="N742" s="4" t="str">
        <f t="shared" ca="1" si="58"/>
        <v/>
      </c>
      <c r="O742" s="3">
        <f ca="1">IF(M741="买",E742/E741-1,0)-IF(N742=1,计算结果!B$17,0)</f>
        <v>0</v>
      </c>
      <c r="P742" s="2">
        <f t="shared" ca="1" si="59"/>
        <v>4.5645529373491645</v>
      </c>
      <c r="Q742" s="3">
        <f ca="1">1-P742/MAX(P$2:P742)</f>
        <v>0.10224259215319575</v>
      </c>
    </row>
    <row r="743" spans="1:17" x14ac:dyDescent="0.15">
      <c r="A743" s="1">
        <v>39471</v>
      </c>
      <c r="B743">
        <v>5034.53</v>
      </c>
      <c r="C743">
        <v>5079.8</v>
      </c>
      <c r="D743" s="21">
        <v>4926.37</v>
      </c>
      <c r="E743" s="21">
        <v>5027.21</v>
      </c>
      <c r="F743" s="42">
        <v>1141.6907776</v>
      </c>
      <c r="G743" s="3">
        <f t="shared" si="55"/>
        <v>1.0472130264456592E-2</v>
      </c>
      <c r="H743" s="3">
        <f>1-E743/MAX(E$2:E743)</f>
        <v>0.14462499149254748</v>
      </c>
      <c r="I743" s="21">
        <f t="shared" si="56"/>
        <v>52.100000000000364</v>
      </c>
      <c r="J743" s="21">
        <f ca="1">IF(ROW()&gt;计算结果!B$18+1,ABS(E743-OFFSET(E743,-计算结果!B$18,0,1,1))/SUM(OFFSET(I743,0,0,-计算结果!B$18,1)),ABS(E743-OFFSET(E743,-ROW()+2,0,1,1))/SUM(OFFSET(I743,0,0,-ROW()+2,1)))</f>
        <v>0.4578783705113087</v>
      </c>
      <c r="K743" s="21">
        <f ca="1">(计算结果!B$19+计算结果!B$20*'000300'!J743)^计算结果!B$21</f>
        <v>1.8120905334601778</v>
      </c>
      <c r="L743" s="21">
        <f t="shared" ca="1" si="57"/>
        <v>4848.8468648848921</v>
      </c>
      <c r="M743" s="31" t="str">
        <f ca="1">IF(ROW()&gt;计算结果!B$22+1,IF(L743&gt;OFFSET(L743,-计算结果!B$22,0,1,1),"买",IF(L743&lt;OFFSET(L743,-计算结果!B$22,0,1,1),"卖",M742)),IF(L743&gt;OFFSET(L743,-ROW()+1,0,1,1),"买",IF(L743&lt;OFFSET(L743,-ROW()+1,0,1,1),"卖",M742)))</f>
        <v>卖</v>
      </c>
      <c r="N743" s="4" t="str">
        <f t="shared" ca="1" si="58"/>
        <v/>
      </c>
      <c r="O743" s="3">
        <f ca="1">IF(M742="买",E743/E742-1,0)-IF(N743=1,计算结果!B$17,0)</f>
        <v>0</v>
      </c>
      <c r="P743" s="2">
        <f t="shared" ca="1" si="59"/>
        <v>4.5645529373491645</v>
      </c>
      <c r="Q743" s="3">
        <f ca="1">1-P743/MAX(P$2:P743)</f>
        <v>0.10224259215319575</v>
      </c>
    </row>
    <row r="744" spans="1:17" x14ac:dyDescent="0.15">
      <c r="A744" s="1">
        <v>39472</v>
      </c>
      <c r="B744">
        <v>5022.8999999999996</v>
      </c>
      <c r="C744">
        <v>5121.41</v>
      </c>
      <c r="D744" s="21">
        <v>4966.5200000000004</v>
      </c>
      <c r="E744" s="21">
        <v>5077.43</v>
      </c>
      <c r="F744" s="42">
        <v>1006.8007321600001</v>
      </c>
      <c r="G744" s="3">
        <f t="shared" si="55"/>
        <v>9.9896363987181935E-3</v>
      </c>
      <c r="H744" s="3">
        <f>1-E744/MAX(E$2:E744)</f>
        <v>0.13608010617300748</v>
      </c>
      <c r="I744" s="21">
        <f t="shared" si="56"/>
        <v>50.220000000000255</v>
      </c>
      <c r="J744" s="21">
        <f ca="1">IF(ROW()&gt;计算结果!B$18+1,ABS(E744-OFFSET(E744,-计算结果!B$18,0,1,1))/SUM(OFFSET(I744,0,0,-计算结果!B$18,1)),ABS(E744-OFFSET(E744,-ROW()+2,0,1,1))/SUM(OFFSET(I744,0,0,-ROW()+2,1)))</f>
        <v>0.43423478795328718</v>
      </c>
      <c r="K744" s="21">
        <f ca="1">(计算结果!B$19+计算结果!B$20*'000300'!J744)^计算结果!B$21</f>
        <v>1.7908113091579585</v>
      </c>
      <c r="L744" s="21">
        <f t="shared" ca="1" si="57"/>
        <v>5258.1961283318087</v>
      </c>
      <c r="M744" s="31" t="str">
        <f ca="1">IF(ROW()&gt;计算结果!B$22+1,IF(L744&gt;OFFSET(L744,-计算结果!B$22,0,1,1),"买",IF(L744&lt;OFFSET(L744,-计算结果!B$22,0,1,1),"卖",M743)),IF(L744&gt;OFFSET(L744,-ROW()+1,0,1,1),"买",IF(L744&lt;OFFSET(L744,-ROW()+1,0,1,1),"卖",M743)))</f>
        <v>卖</v>
      </c>
      <c r="N744" s="4" t="str">
        <f t="shared" ca="1" si="58"/>
        <v/>
      </c>
      <c r="O744" s="3">
        <f ca="1">IF(M743="买",E744/E743-1,0)-IF(N744=1,计算结果!B$17,0)</f>
        <v>0</v>
      </c>
      <c r="P744" s="2">
        <f t="shared" ca="1" si="59"/>
        <v>4.5645529373491645</v>
      </c>
      <c r="Q744" s="3">
        <f ca="1">1-P744/MAX(P$2:P744)</f>
        <v>0.10224259215319575</v>
      </c>
    </row>
    <row r="745" spans="1:17" x14ac:dyDescent="0.15">
      <c r="A745" s="1">
        <v>39475</v>
      </c>
      <c r="B745">
        <v>5038.51</v>
      </c>
      <c r="C745">
        <v>5038.51</v>
      </c>
      <c r="D745" s="21">
        <v>4711.28</v>
      </c>
      <c r="E745" s="21">
        <v>4731.88</v>
      </c>
      <c r="F745" s="42">
        <v>814.60740095999995</v>
      </c>
      <c r="G745" s="3">
        <f t="shared" si="55"/>
        <v>-6.8056083491057517E-2</v>
      </c>
      <c r="H745" s="3">
        <f>1-E745/MAX(E$2:E745)</f>
        <v>0.19487511059688278</v>
      </c>
      <c r="I745" s="21">
        <f t="shared" si="56"/>
        <v>345.55000000000018</v>
      </c>
      <c r="J745" s="21">
        <f ca="1">IF(ROW()&gt;计算结果!B$18+1,ABS(E745-OFFSET(E745,-计算结果!B$18,0,1,1))/SUM(OFFSET(I745,0,0,-计算结果!B$18,1)),ABS(E745-OFFSET(E745,-ROW()+2,0,1,1))/SUM(OFFSET(I745,0,0,-ROW()+2,1)))</f>
        <v>0.57309566114518207</v>
      </c>
      <c r="K745" s="21">
        <f ca="1">(计算结果!B$19+计算结果!B$20*'000300'!J745)^计算结果!B$21</f>
        <v>1.9157860950306638</v>
      </c>
      <c r="L745" s="21">
        <f t="shared" ca="1" si="57"/>
        <v>4249.8870080833549</v>
      </c>
      <c r="M745" s="31" t="str">
        <f ca="1">IF(ROW()&gt;计算结果!B$22+1,IF(L745&gt;OFFSET(L745,-计算结果!B$22,0,1,1),"买",IF(L745&lt;OFFSET(L745,-计算结果!B$22,0,1,1),"卖",M744)),IF(L745&gt;OFFSET(L745,-ROW()+1,0,1,1),"买",IF(L745&lt;OFFSET(L745,-ROW()+1,0,1,1),"卖",M744)))</f>
        <v>卖</v>
      </c>
      <c r="N745" s="4" t="str">
        <f t="shared" ca="1" si="58"/>
        <v/>
      </c>
      <c r="O745" s="3">
        <f ca="1">IF(M744="买",E745/E744-1,0)-IF(N745=1,计算结果!B$17,0)</f>
        <v>0</v>
      </c>
      <c r="P745" s="2">
        <f t="shared" ca="1" si="59"/>
        <v>4.5645529373491645</v>
      </c>
      <c r="Q745" s="3">
        <f ca="1">1-P745/MAX(P$2:P745)</f>
        <v>0.10224259215319575</v>
      </c>
    </row>
    <row r="746" spans="1:17" x14ac:dyDescent="0.15">
      <c r="A746" s="1">
        <v>39476</v>
      </c>
      <c r="B746">
        <v>4742.8999999999996</v>
      </c>
      <c r="C746">
        <v>4845.66</v>
      </c>
      <c r="D746" s="21">
        <v>4688.7299999999996</v>
      </c>
      <c r="E746" s="21">
        <v>4762.08</v>
      </c>
      <c r="F746" s="42">
        <v>580.40614912000001</v>
      </c>
      <c r="G746" s="3">
        <f t="shared" si="55"/>
        <v>6.3822413078944429E-3</v>
      </c>
      <c r="H746" s="3">
        <f>1-E746/MAX(E$2:E746)</f>
        <v>0.18973660926972025</v>
      </c>
      <c r="I746" s="21">
        <f t="shared" si="56"/>
        <v>30.199999999999818</v>
      </c>
      <c r="J746" s="21">
        <f ca="1">IF(ROW()&gt;计算结果!B$18+1,ABS(E746-OFFSET(E746,-计算结果!B$18,0,1,1))/SUM(OFFSET(I746,0,0,-计算结果!B$18,1)),ABS(E746-OFFSET(E746,-ROW()+2,0,1,1))/SUM(OFFSET(I746,0,0,-ROW()+2,1)))</f>
        <v>0.53712081582441806</v>
      </c>
      <c r="K746" s="21">
        <f ca="1">(计算结果!B$19+计算结果!B$20*'000300'!J746)^计算结果!B$21</f>
        <v>1.8834087342419763</v>
      </c>
      <c r="L746" s="21">
        <f t="shared" ca="1" si="57"/>
        <v>5214.555762676694</v>
      </c>
      <c r="M746" s="31" t="str">
        <f ca="1">IF(ROW()&gt;计算结果!B$22+1,IF(L746&gt;OFFSET(L746,-计算结果!B$22,0,1,1),"买",IF(L746&lt;OFFSET(L746,-计算结果!B$22,0,1,1),"卖",M745)),IF(L746&gt;OFFSET(L746,-ROW()+1,0,1,1),"买",IF(L746&lt;OFFSET(L746,-ROW()+1,0,1,1),"卖",M745)))</f>
        <v>卖</v>
      </c>
      <c r="N746" s="4" t="str">
        <f t="shared" ca="1" si="58"/>
        <v/>
      </c>
      <c r="O746" s="3">
        <f ca="1">IF(M745="买",E746/E745-1,0)-IF(N746=1,计算结果!B$17,0)</f>
        <v>0</v>
      </c>
      <c r="P746" s="2">
        <f t="shared" ca="1" si="59"/>
        <v>4.5645529373491645</v>
      </c>
      <c r="Q746" s="3">
        <f ca="1">1-P746/MAX(P$2:P746)</f>
        <v>0.10224259215319575</v>
      </c>
    </row>
    <row r="747" spans="1:17" x14ac:dyDescent="0.15">
      <c r="A747" s="1">
        <v>39477</v>
      </c>
      <c r="B747">
        <v>4817.16</v>
      </c>
      <c r="C747">
        <v>4858.1000000000004</v>
      </c>
      <c r="D747" s="21">
        <v>4606.1400000000003</v>
      </c>
      <c r="E747" s="21">
        <v>4710.6499999999996</v>
      </c>
      <c r="F747" s="42">
        <v>722.19230207999999</v>
      </c>
      <c r="G747" s="3">
        <f t="shared" si="55"/>
        <v>-1.0799902563585762E-2</v>
      </c>
      <c r="H747" s="3">
        <f>1-E747/MAX(E$2:E747)</f>
        <v>0.19848737494044788</v>
      </c>
      <c r="I747" s="21">
        <f t="shared" si="56"/>
        <v>51.430000000000291</v>
      </c>
      <c r="J747" s="21">
        <f ca="1">IF(ROW()&gt;计算结果!B$18+1,ABS(E747-OFFSET(E747,-计算结果!B$18,0,1,1))/SUM(OFFSET(I747,0,0,-计算结果!B$18,1)),ABS(E747-OFFSET(E747,-ROW()+2,0,1,1))/SUM(OFFSET(I747,0,0,-ROW()+2,1)))</f>
        <v>0.49682869979816141</v>
      </c>
      <c r="K747" s="21">
        <f ca="1">(计算结果!B$19+计算结果!B$20*'000300'!J747)^计算结果!B$21</f>
        <v>1.8471458298183452</v>
      </c>
      <c r="L747" s="21">
        <f t="shared" ca="1" si="57"/>
        <v>4283.7683345270043</v>
      </c>
      <c r="M747" s="31" t="str">
        <f ca="1">IF(ROW()&gt;计算结果!B$22+1,IF(L747&gt;OFFSET(L747,-计算结果!B$22,0,1,1),"买",IF(L747&lt;OFFSET(L747,-计算结果!B$22,0,1,1),"卖",M746)),IF(L747&gt;OFFSET(L747,-ROW()+1,0,1,1),"买",IF(L747&lt;OFFSET(L747,-ROW()+1,0,1,1),"卖",M746)))</f>
        <v>卖</v>
      </c>
      <c r="N747" s="4" t="str">
        <f t="shared" ca="1" si="58"/>
        <v/>
      </c>
      <c r="O747" s="3">
        <f ca="1">IF(M746="买",E747/E746-1,0)-IF(N747=1,计算结果!B$17,0)</f>
        <v>0</v>
      </c>
      <c r="P747" s="2">
        <f t="shared" ca="1" si="59"/>
        <v>4.5645529373491645</v>
      </c>
      <c r="Q747" s="3">
        <f ca="1">1-P747/MAX(P$2:P747)</f>
        <v>0.10224259215319575</v>
      </c>
    </row>
    <row r="748" spans="1:17" x14ac:dyDescent="0.15">
      <c r="A748" s="1">
        <v>39478</v>
      </c>
      <c r="B748">
        <v>4693.6099999999997</v>
      </c>
      <c r="C748">
        <v>4733.7</v>
      </c>
      <c r="D748" s="21">
        <v>4614.28</v>
      </c>
      <c r="E748" s="21">
        <v>4620.3999999999996</v>
      </c>
      <c r="F748" s="42">
        <v>643.11668736000001</v>
      </c>
      <c r="G748" s="3">
        <f t="shared" si="55"/>
        <v>-1.9158714827040901E-2</v>
      </c>
      <c r="H748" s="3">
        <f>1-E748/MAX(E$2:E748)</f>
        <v>0.21384332675423678</v>
      </c>
      <c r="I748" s="21">
        <f t="shared" si="56"/>
        <v>90.25</v>
      </c>
      <c r="J748" s="21">
        <f ca="1">IF(ROW()&gt;计算结果!B$18+1,ABS(E748-OFFSET(E748,-计算结果!B$18,0,1,1))/SUM(OFFSET(I748,0,0,-计算结果!B$18,1)),ABS(E748-OFFSET(E748,-ROW()+2,0,1,1))/SUM(OFFSET(I748,0,0,-ROW()+2,1)))</f>
        <v>0.48065065400789425</v>
      </c>
      <c r="K748" s="21">
        <f ca="1">(计算结果!B$19+计算结果!B$20*'000300'!J748)^计算结果!B$21</f>
        <v>1.8325855886071047</v>
      </c>
      <c r="L748" s="21">
        <f t="shared" ca="1" si="57"/>
        <v>4900.674673341623</v>
      </c>
      <c r="M748" s="31" t="str">
        <f ca="1">IF(ROW()&gt;计算结果!B$22+1,IF(L748&gt;OFFSET(L748,-计算结果!B$22,0,1,1),"买",IF(L748&lt;OFFSET(L748,-计算结果!B$22,0,1,1),"卖",M747)),IF(L748&gt;OFFSET(L748,-ROW()+1,0,1,1),"买",IF(L748&lt;OFFSET(L748,-ROW()+1,0,1,1),"卖",M747)))</f>
        <v>卖</v>
      </c>
      <c r="N748" s="4" t="str">
        <f t="shared" ca="1" si="58"/>
        <v/>
      </c>
      <c r="O748" s="3">
        <f ca="1">IF(M747="买",E748/E747-1,0)-IF(N748=1,计算结果!B$17,0)</f>
        <v>0</v>
      </c>
      <c r="P748" s="2">
        <f t="shared" ca="1" si="59"/>
        <v>4.5645529373491645</v>
      </c>
      <c r="Q748" s="3">
        <f ca="1">1-P748/MAX(P$2:P748)</f>
        <v>0.10224259215319575</v>
      </c>
    </row>
    <row r="749" spans="1:17" x14ac:dyDescent="0.15">
      <c r="A749" s="1">
        <v>39479</v>
      </c>
      <c r="B749">
        <v>4623.62</v>
      </c>
      <c r="C749">
        <v>4660.99</v>
      </c>
      <c r="D749" s="21">
        <v>4414.12</v>
      </c>
      <c r="E749" s="21">
        <v>4571.9399999999996</v>
      </c>
      <c r="F749" s="42">
        <v>679.41470207999998</v>
      </c>
      <c r="G749" s="3">
        <f t="shared" si="55"/>
        <v>-1.0488269413903573E-2</v>
      </c>
      <c r="H749" s="3">
        <f>1-E749/MAX(E$2:E749)</f>
        <v>0.22208874974477644</v>
      </c>
      <c r="I749" s="21">
        <f t="shared" si="56"/>
        <v>48.460000000000036</v>
      </c>
      <c r="J749" s="21">
        <f ca="1">IF(ROW()&gt;计算结果!B$18+1,ABS(E749-OFFSET(E749,-计算结果!B$18,0,1,1))/SUM(OFFSET(I749,0,0,-计算结果!B$18,1)),ABS(E749-OFFSET(E749,-ROW()+2,0,1,1))/SUM(OFFSET(I749,0,0,-ROW()+2,1)))</f>
        <v>0.54355020805780463</v>
      </c>
      <c r="K749" s="21">
        <f ca="1">(计算结果!B$19+计算结果!B$20*'000300'!J749)^计算结果!B$21</f>
        <v>1.8891951872520241</v>
      </c>
      <c r="L749" s="21">
        <f t="shared" ca="1" si="57"/>
        <v>4279.6307105817623</v>
      </c>
      <c r="M749" s="31" t="str">
        <f ca="1">IF(ROW()&gt;计算结果!B$22+1,IF(L749&gt;OFFSET(L749,-计算结果!B$22,0,1,1),"买",IF(L749&lt;OFFSET(L749,-计算结果!B$22,0,1,1),"卖",M748)),IF(L749&gt;OFFSET(L749,-ROW()+1,0,1,1),"买",IF(L749&lt;OFFSET(L749,-ROW()+1,0,1,1),"卖",M748)))</f>
        <v>卖</v>
      </c>
      <c r="N749" s="4" t="str">
        <f t="shared" ca="1" si="58"/>
        <v/>
      </c>
      <c r="O749" s="3">
        <f ca="1">IF(M748="买",E749/E748-1,0)-IF(N749=1,计算结果!B$17,0)</f>
        <v>0</v>
      </c>
      <c r="P749" s="2">
        <f t="shared" ca="1" si="59"/>
        <v>4.5645529373491645</v>
      </c>
      <c r="Q749" s="3">
        <f ca="1">1-P749/MAX(P$2:P749)</f>
        <v>0.10224259215319575</v>
      </c>
    </row>
    <row r="750" spans="1:17" x14ac:dyDescent="0.15">
      <c r="A750" s="1">
        <v>39482</v>
      </c>
      <c r="B750">
        <v>4695.55</v>
      </c>
      <c r="C750">
        <v>4951.25</v>
      </c>
      <c r="D750" s="21">
        <v>4695.55</v>
      </c>
      <c r="E750" s="21">
        <v>4950.12</v>
      </c>
      <c r="F750" s="42">
        <v>856.60385280000003</v>
      </c>
      <c r="G750" s="3">
        <f t="shared" si="55"/>
        <v>8.2717620966154426E-2</v>
      </c>
      <c r="H750" s="3">
        <f>1-E750/MAX(E$2:E750)</f>
        <v>0.15774178180085752</v>
      </c>
      <c r="I750" s="21">
        <f t="shared" si="56"/>
        <v>378.18000000000029</v>
      </c>
      <c r="J750" s="21">
        <f ca="1">IF(ROW()&gt;计算结果!B$18+1,ABS(E750-OFFSET(E750,-计算结果!B$18,0,1,1))/SUM(OFFSET(I750,0,0,-计算结果!B$18,1)),ABS(E750-OFFSET(E750,-ROW()+2,0,1,1))/SUM(OFFSET(I750,0,0,-ROW()+2,1)))</f>
        <v>0.11787356356470939</v>
      </c>
      <c r="K750" s="21">
        <f ca="1">(计算结果!B$19+计算结果!B$20*'000300'!J750)^计算结果!B$21</f>
        <v>1.5060862072082384</v>
      </c>
      <c r="L750" s="21">
        <f t="shared" ca="1" si="57"/>
        <v>5289.4453814554217</v>
      </c>
      <c r="M750" s="31" t="str">
        <f ca="1">IF(ROW()&gt;计算结果!B$22+1,IF(L750&gt;OFFSET(L750,-计算结果!B$22,0,1,1),"买",IF(L750&lt;OFFSET(L750,-计算结果!B$22,0,1,1),"卖",M749)),IF(L750&gt;OFFSET(L750,-ROW()+1,0,1,1),"买",IF(L750&lt;OFFSET(L750,-ROW()+1,0,1,1),"卖",M749)))</f>
        <v>卖</v>
      </c>
      <c r="N750" s="4" t="str">
        <f t="shared" ca="1" si="58"/>
        <v/>
      </c>
      <c r="O750" s="3">
        <f ca="1">IF(M749="买",E750/E749-1,0)-IF(N750=1,计算结果!B$17,0)</f>
        <v>0</v>
      </c>
      <c r="P750" s="2">
        <f t="shared" ca="1" si="59"/>
        <v>4.5645529373491645</v>
      </c>
      <c r="Q750" s="3">
        <f ca="1">1-P750/MAX(P$2:P750)</f>
        <v>0.10224259215319575</v>
      </c>
    </row>
    <row r="751" spans="1:17" x14ac:dyDescent="0.15">
      <c r="A751" s="1">
        <v>39483</v>
      </c>
      <c r="B751">
        <v>4942.88</v>
      </c>
      <c r="C751">
        <v>4995.57</v>
      </c>
      <c r="D751" s="21">
        <v>4878.12</v>
      </c>
      <c r="E751" s="21">
        <v>4921.83</v>
      </c>
      <c r="F751" s="42">
        <v>706.26099199999999</v>
      </c>
      <c r="G751" s="3">
        <f t="shared" si="55"/>
        <v>-5.7150129693825935E-3</v>
      </c>
      <c r="H751" s="3">
        <f>1-E751/MAX(E$2:E751)</f>
        <v>0.16255529844143468</v>
      </c>
      <c r="I751" s="21">
        <f t="shared" si="56"/>
        <v>28.289999999999964</v>
      </c>
      <c r="J751" s="21">
        <f ca="1">IF(ROW()&gt;计算结果!B$18+1,ABS(E751-OFFSET(E751,-计算结果!B$18,0,1,1))/SUM(OFFSET(I751,0,0,-计算结果!B$18,1)),ABS(E751-OFFSET(E751,-ROW()+2,0,1,1))/SUM(OFFSET(I751,0,0,-ROW()+2,1)))</f>
        <v>0.12960676584974373</v>
      </c>
      <c r="K751" s="21">
        <f ca="1">(计算结果!B$19+计算结果!B$20*'000300'!J751)^计算结果!B$21</f>
        <v>1.5166460892647693</v>
      </c>
      <c r="L751" s="21">
        <f t="shared" ca="1" si="57"/>
        <v>4731.9029508174799</v>
      </c>
      <c r="M751" s="31" t="str">
        <f ca="1">IF(ROW()&gt;计算结果!B$22+1,IF(L751&gt;OFFSET(L751,-计算结果!B$22,0,1,1),"买",IF(L751&lt;OFFSET(L751,-计算结果!B$22,0,1,1),"卖",M750)),IF(L751&gt;OFFSET(L751,-ROW()+1,0,1,1),"买",IF(L751&lt;OFFSET(L751,-ROW()+1,0,1,1),"卖",M750)))</f>
        <v>卖</v>
      </c>
      <c r="N751" s="4" t="str">
        <f t="shared" ca="1" si="58"/>
        <v/>
      </c>
      <c r="O751" s="3">
        <f ca="1">IF(M750="买",E751/E750-1,0)-IF(N751=1,计算结果!B$17,0)</f>
        <v>0</v>
      </c>
      <c r="P751" s="2">
        <f t="shared" ca="1" si="59"/>
        <v>4.5645529373491645</v>
      </c>
      <c r="Q751" s="3">
        <f ca="1">1-P751/MAX(P$2:P751)</f>
        <v>0.10224259215319575</v>
      </c>
    </row>
    <row r="752" spans="1:17" x14ac:dyDescent="0.15">
      <c r="A752" s="1">
        <v>39491</v>
      </c>
      <c r="B752">
        <v>4858.8100000000004</v>
      </c>
      <c r="C752">
        <v>4883.24</v>
      </c>
      <c r="D752" s="21">
        <v>4785.8</v>
      </c>
      <c r="E752" s="21">
        <v>4816.08</v>
      </c>
      <c r="F752" s="42">
        <v>432.71700479999998</v>
      </c>
      <c r="G752" s="3">
        <f t="shared" si="55"/>
        <v>-2.1485910728326618E-2</v>
      </c>
      <c r="H752" s="3">
        <f>1-E752/MAX(E$2:E752)</f>
        <v>0.18054856053903223</v>
      </c>
      <c r="I752" s="21">
        <f t="shared" si="56"/>
        <v>105.75</v>
      </c>
      <c r="J752" s="21">
        <f ca="1">IF(ROW()&gt;计算结果!B$18+1,ABS(E752-OFFSET(E752,-计算结果!B$18,0,1,1))/SUM(OFFSET(I752,0,0,-计算结果!B$18,1)),ABS(E752-OFFSET(E752,-ROW()+2,0,1,1))/SUM(OFFSET(I752,0,0,-ROW()+2,1)))</f>
        <v>0.13472209279669237</v>
      </c>
      <c r="K752" s="21">
        <f ca="1">(计算结果!B$19+计算结果!B$20*'000300'!J752)^计算结果!B$21</f>
        <v>1.5212498835170229</v>
      </c>
      <c r="L752" s="21">
        <f t="shared" ca="1" si="57"/>
        <v>4859.9572770811956</v>
      </c>
      <c r="M752" s="31" t="str">
        <f ca="1">IF(ROW()&gt;计算结果!B$22+1,IF(L752&gt;OFFSET(L752,-计算结果!B$22,0,1,1),"买",IF(L752&lt;OFFSET(L752,-计算结果!B$22,0,1,1),"卖",M751)),IF(L752&gt;OFFSET(L752,-ROW()+1,0,1,1),"买",IF(L752&lt;OFFSET(L752,-ROW()+1,0,1,1),"卖",M751)))</f>
        <v>卖</v>
      </c>
      <c r="N752" s="4" t="str">
        <f t="shared" ca="1" si="58"/>
        <v/>
      </c>
      <c r="O752" s="3">
        <f ca="1">IF(M751="买",E752/E751-1,0)-IF(N752=1,计算结果!B$17,0)</f>
        <v>0</v>
      </c>
      <c r="P752" s="2">
        <f t="shared" ca="1" si="59"/>
        <v>4.5645529373491645</v>
      </c>
      <c r="Q752" s="3">
        <f ca="1">1-P752/MAX(P$2:P752)</f>
        <v>0.10224259215319575</v>
      </c>
    </row>
    <row r="753" spans="1:17" x14ac:dyDescent="0.15">
      <c r="A753" s="1">
        <v>39492</v>
      </c>
      <c r="B753">
        <v>4858.8500000000004</v>
      </c>
      <c r="C753">
        <v>4913.32</v>
      </c>
      <c r="D753" s="21">
        <v>4842.8500000000004</v>
      </c>
      <c r="E753" s="21">
        <v>4880.25</v>
      </c>
      <c r="F753" s="42">
        <v>401.5282176</v>
      </c>
      <c r="G753" s="3">
        <f t="shared" si="55"/>
        <v>1.3324114217371896E-2</v>
      </c>
      <c r="H753" s="3">
        <f>1-E753/MAX(E$2:E753)</f>
        <v>0.16963009596406453</v>
      </c>
      <c r="I753" s="21">
        <f t="shared" si="56"/>
        <v>64.170000000000073</v>
      </c>
      <c r="J753" s="21">
        <f ca="1">IF(ROW()&gt;计算结果!B$18+1,ABS(E753-OFFSET(E753,-计算结果!B$18,0,1,1))/SUM(OFFSET(I753,0,0,-计算结果!B$18,1)),ABS(E753-OFFSET(E753,-ROW()+2,0,1,1))/SUM(OFFSET(I753,0,0,-ROW()+2,1)))</f>
        <v>0.12323689727463306</v>
      </c>
      <c r="K753" s="21">
        <f ca="1">(计算结果!B$19+计算结果!B$20*'000300'!J753)^计算结果!B$21</f>
        <v>1.5109132075471696</v>
      </c>
      <c r="L753" s="21">
        <f t="shared" ca="1" si="57"/>
        <v>4890.6178201563125</v>
      </c>
      <c r="M753" s="31" t="str">
        <f ca="1">IF(ROW()&gt;计算结果!B$22+1,IF(L753&gt;OFFSET(L753,-计算结果!B$22,0,1,1),"买",IF(L753&lt;OFFSET(L753,-计算结果!B$22,0,1,1),"卖",M752)),IF(L753&gt;OFFSET(L753,-ROW()+1,0,1,1),"买",IF(L753&lt;OFFSET(L753,-ROW()+1,0,1,1),"卖",M752)))</f>
        <v>卖</v>
      </c>
      <c r="N753" s="4" t="str">
        <f t="shared" ca="1" si="58"/>
        <v/>
      </c>
      <c r="O753" s="3">
        <f ca="1">IF(M752="买",E753/E752-1,0)-IF(N753=1,计算结果!B$17,0)</f>
        <v>0</v>
      </c>
      <c r="P753" s="2">
        <f t="shared" ca="1" si="59"/>
        <v>4.5645529373491645</v>
      </c>
      <c r="Q753" s="3">
        <f ca="1">1-P753/MAX(P$2:P753)</f>
        <v>0.10224259215319575</v>
      </c>
    </row>
    <row r="754" spans="1:17" x14ac:dyDescent="0.15">
      <c r="A754" s="1">
        <v>39493</v>
      </c>
      <c r="B754">
        <v>4846.0200000000004</v>
      </c>
      <c r="C754">
        <v>4846.0200000000004</v>
      </c>
      <c r="D754" s="21">
        <v>4742.1000000000004</v>
      </c>
      <c r="E754" s="21">
        <v>4813.3100000000004</v>
      </c>
      <c r="F754" s="42">
        <v>472.98764799999998</v>
      </c>
      <c r="G754" s="3">
        <f t="shared" si="55"/>
        <v>-1.3716510424670814E-2</v>
      </c>
      <c r="H754" s="3">
        <f>1-E754/MAX(E$2:E754)</f>
        <v>0.1810198734091063</v>
      </c>
      <c r="I754" s="21">
        <f t="shared" si="56"/>
        <v>66.9399999999996</v>
      </c>
      <c r="J754" s="21">
        <f ca="1">IF(ROW()&gt;计算结果!B$18+1,ABS(E754-OFFSET(E754,-计算结果!B$18,0,1,1))/SUM(OFFSET(I754,0,0,-计算结果!B$18,1)),ABS(E754-OFFSET(E754,-ROW()+2,0,1,1))/SUM(OFFSET(I754,0,0,-ROW()+2,1)))</f>
        <v>0.21842179256049341</v>
      </c>
      <c r="K754" s="21">
        <f ca="1">(计算结果!B$19+计算结果!B$20*'000300'!J754)^计算结果!B$21</f>
        <v>1.5965796133044439</v>
      </c>
      <c r="L754" s="21">
        <f t="shared" ca="1" si="57"/>
        <v>4767.1897305457387</v>
      </c>
      <c r="M754" s="31" t="str">
        <f ca="1">IF(ROW()&gt;计算结果!B$22+1,IF(L754&gt;OFFSET(L754,-计算结果!B$22,0,1,1),"买",IF(L754&lt;OFFSET(L754,-计算结果!B$22,0,1,1),"卖",M753)),IF(L754&gt;OFFSET(L754,-ROW()+1,0,1,1),"买",IF(L754&lt;OFFSET(L754,-ROW()+1,0,1,1),"卖",M753)))</f>
        <v>卖</v>
      </c>
      <c r="N754" s="4" t="str">
        <f t="shared" ca="1" si="58"/>
        <v/>
      </c>
      <c r="O754" s="3">
        <f ca="1">IF(M753="买",E754/E753-1,0)-IF(N754=1,计算结果!B$17,0)</f>
        <v>0</v>
      </c>
      <c r="P754" s="2">
        <f t="shared" ca="1" si="59"/>
        <v>4.5645529373491645</v>
      </c>
      <c r="Q754" s="3">
        <f ca="1">1-P754/MAX(P$2:P754)</f>
        <v>0.10224259215319575</v>
      </c>
    </row>
    <row r="755" spans="1:17" x14ac:dyDescent="0.15">
      <c r="A755" s="1">
        <v>39496</v>
      </c>
      <c r="B755">
        <v>4875.21</v>
      </c>
      <c r="C755">
        <v>4944.88</v>
      </c>
      <c r="D755" s="21">
        <v>4845.3100000000004</v>
      </c>
      <c r="E755" s="21">
        <v>4910.99</v>
      </c>
      <c r="F755" s="42">
        <v>618.44631551999998</v>
      </c>
      <c r="G755" s="3">
        <f t="shared" si="55"/>
        <v>2.0293727185658028E-2</v>
      </c>
      <c r="H755" s="3">
        <f>1-E755/MAX(E$2:E755)</f>
        <v>0.16439971414959509</v>
      </c>
      <c r="I755" s="21">
        <f t="shared" si="56"/>
        <v>97.679999999999382</v>
      </c>
      <c r="J755" s="21">
        <f ca="1">IF(ROW()&gt;计算结果!B$18+1,ABS(E755-OFFSET(E755,-计算结果!B$18,0,1,1))/SUM(OFFSET(I755,0,0,-计算结果!B$18,1)),ABS(E755-OFFSET(E755,-ROW()+2,0,1,1))/SUM(OFFSET(I755,0,0,-ROW()+2,1)))</f>
        <v>0.18631091693971996</v>
      </c>
      <c r="K755" s="21">
        <f ca="1">(计算结果!B$19+计算结果!B$20*'000300'!J755)^计算结果!B$21</f>
        <v>1.5676798252457478</v>
      </c>
      <c r="L755" s="21">
        <f t="shared" ca="1" si="57"/>
        <v>4992.6225118340863</v>
      </c>
      <c r="M755" s="31" t="str">
        <f ca="1">IF(ROW()&gt;计算结果!B$22+1,IF(L755&gt;OFFSET(L755,-计算结果!B$22,0,1,1),"买",IF(L755&lt;OFFSET(L755,-计算结果!B$22,0,1,1),"卖",M754)),IF(L755&gt;OFFSET(L755,-ROW()+1,0,1,1),"买",IF(L755&lt;OFFSET(L755,-ROW()+1,0,1,1),"卖",M754)))</f>
        <v>卖</v>
      </c>
      <c r="N755" s="4" t="str">
        <f t="shared" ca="1" si="58"/>
        <v/>
      </c>
      <c r="O755" s="3">
        <f ca="1">IF(M754="买",E755/E754-1,0)-IF(N755=1,计算结果!B$17,0)</f>
        <v>0</v>
      </c>
      <c r="P755" s="2">
        <f t="shared" ca="1" si="59"/>
        <v>4.5645529373491645</v>
      </c>
      <c r="Q755" s="3">
        <f ca="1">1-P755/MAX(P$2:P755)</f>
        <v>0.10224259215319575</v>
      </c>
    </row>
    <row r="756" spans="1:17" x14ac:dyDescent="0.15">
      <c r="A756" s="1">
        <v>39497</v>
      </c>
      <c r="B756">
        <v>4926.84</v>
      </c>
      <c r="C756">
        <v>5020.75</v>
      </c>
      <c r="D756" s="21">
        <v>4885.6899999999996</v>
      </c>
      <c r="E756" s="21">
        <v>5020.75</v>
      </c>
      <c r="F756" s="42">
        <v>742.07772671999999</v>
      </c>
      <c r="G756" s="3">
        <f t="shared" si="55"/>
        <v>2.2349872428980788E-2</v>
      </c>
      <c r="H756" s="3">
        <f>1-E756/MAX(E$2:E756)</f>
        <v>0.14572415435921859</v>
      </c>
      <c r="I756" s="21">
        <f t="shared" si="56"/>
        <v>109.76000000000022</v>
      </c>
      <c r="J756" s="21">
        <f ca="1">IF(ROW()&gt;计算结果!B$18+1,ABS(E756-OFFSET(E756,-计算结果!B$18,0,1,1))/SUM(OFFSET(I756,0,0,-计算结果!B$18,1)),ABS(E756-OFFSET(E756,-ROW()+2,0,1,1))/SUM(OFFSET(I756,0,0,-ROW()+2,1)))</f>
        <v>0.24850371309719391</v>
      </c>
      <c r="K756" s="21">
        <f ca="1">(计算结果!B$19+计算结果!B$20*'000300'!J756)^计算结果!B$21</f>
        <v>1.6236533417874743</v>
      </c>
      <c r="L756" s="21">
        <f t="shared" ca="1" si="57"/>
        <v>5038.2918019907593</v>
      </c>
      <c r="M756" s="31" t="str">
        <f ca="1">IF(ROW()&gt;计算结果!B$22+1,IF(L756&gt;OFFSET(L756,-计算结果!B$22,0,1,1),"买",IF(L756&lt;OFFSET(L756,-计算结果!B$22,0,1,1),"卖",M755)),IF(L756&gt;OFFSET(L756,-ROW()+1,0,1,1),"买",IF(L756&lt;OFFSET(L756,-ROW()+1,0,1,1),"卖",M755)))</f>
        <v>卖</v>
      </c>
      <c r="N756" s="4" t="str">
        <f t="shared" ca="1" si="58"/>
        <v/>
      </c>
      <c r="O756" s="3">
        <f ca="1">IF(M755="买",E756/E755-1,0)-IF(N756=1,计算结果!B$17,0)</f>
        <v>0</v>
      </c>
      <c r="P756" s="2">
        <f t="shared" ca="1" si="59"/>
        <v>4.5645529373491645</v>
      </c>
      <c r="Q756" s="3">
        <f ca="1">1-P756/MAX(P$2:P756)</f>
        <v>0.10224259215319575</v>
      </c>
    </row>
    <row r="757" spans="1:17" x14ac:dyDescent="0.15">
      <c r="A757" s="1">
        <v>39498</v>
      </c>
      <c r="B757">
        <v>5032.78</v>
      </c>
      <c r="C757">
        <v>5062.26</v>
      </c>
      <c r="D757" s="21">
        <v>4901.66</v>
      </c>
      <c r="E757" s="21">
        <v>4908.72</v>
      </c>
      <c r="F757" s="42">
        <v>849.80858880000005</v>
      </c>
      <c r="G757" s="3">
        <f t="shared" si="55"/>
        <v>-2.2313399392520972E-2</v>
      </c>
      <c r="H757" s="3">
        <f>1-E757/MAX(E$2:E757)</f>
        <v>0.16478595249438499</v>
      </c>
      <c r="I757" s="21">
        <f t="shared" si="56"/>
        <v>112.02999999999975</v>
      </c>
      <c r="J757" s="21">
        <f ca="1">IF(ROW()&gt;计算结果!B$18+1,ABS(E757-OFFSET(E757,-计算结果!B$18,0,1,1))/SUM(OFFSET(I757,0,0,-计算结果!B$18,1)),ABS(E757-OFFSET(E757,-ROW()+2,0,1,1))/SUM(OFFSET(I757,0,0,-ROW()+2,1)))</f>
        <v>0.17981679694237976</v>
      </c>
      <c r="K757" s="21">
        <f ca="1">(计算结果!B$19+计算结果!B$20*'000300'!J757)^计算结果!B$21</f>
        <v>1.5618351172481417</v>
      </c>
      <c r="L757" s="21">
        <f t="shared" ca="1" si="57"/>
        <v>4835.9220114364689</v>
      </c>
      <c r="M757" s="31" t="str">
        <f ca="1">IF(ROW()&gt;计算结果!B$22+1,IF(L757&gt;OFFSET(L757,-计算结果!B$22,0,1,1),"买",IF(L757&lt;OFFSET(L757,-计算结果!B$22,0,1,1),"卖",M756)),IF(L757&gt;OFFSET(L757,-ROW()+1,0,1,1),"买",IF(L757&lt;OFFSET(L757,-ROW()+1,0,1,1),"卖",M756)))</f>
        <v>卖</v>
      </c>
      <c r="N757" s="4" t="str">
        <f t="shared" ca="1" si="58"/>
        <v/>
      </c>
      <c r="O757" s="3">
        <f ca="1">IF(M756="买",E757/E756-1,0)-IF(N757=1,计算结果!B$17,0)</f>
        <v>0</v>
      </c>
      <c r="P757" s="2">
        <f t="shared" ca="1" si="59"/>
        <v>4.5645529373491645</v>
      </c>
      <c r="Q757" s="3">
        <f ca="1">1-P757/MAX(P$2:P757)</f>
        <v>0.10224259215319575</v>
      </c>
    </row>
    <row r="758" spans="1:17" x14ac:dyDescent="0.15">
      <c r="A758" s="1">
        <v>39499</v>
      </c>
      <c r="B758">
        <v>4878.57</v>
      </c>
      <c r="C758">
        <v>4924.45</v>
      </c>
      <c r="D758" s="21">
        <v>4796.1000000000004</v>
      </c>
      <c r="E758" s="21">
        <v>4876.03</v>
      </c>
      <c r="F758" s="42">
        <v>679.32114944</v>
      </c>
      <c r="G758" s="3">
        <f t="shared" si="55"/>
        <v>-6.6595772421325083E-3</v>
      </c>
      <c r="H758" s="3">
        <f>1-E758/MAX(E$2:E758)</f>
        <v>0.17034812495746277</v>
      </c>
      <c r="I758" s="21">
        <f t="shared" si="56"/>
        <v>32.690000000000509</v>
      </c>
      <c r="J758" s="21">
        <f ca="1">IF(ROW()&gt;计算结果!B$18+1,ABS(E758-OFFSET(E758,-计算结果!B$18,0,1,1))/SUM(OFFSET(I758,0,0,-计算结果!B$18,1)),ABS(E758-OFFSET(E758,-ROW()+2,0,1,1))/SUM(OFFSET(I758,0,0,-ROW()+2,1)))</f>
        <v>0.24486804923607466</v>
      </c>
      <c r="K758" s="21">
        <f ca="1">(计算结果!B$19+计算结果!B$20*'000300'!J758)^计算结果!B$21</f>
        <v>1.6203812443124672</v>
      </c>
      <c r="L758" s="21">
        <f t="shared" ca="1" si="57"/>
        <v>4900.9122438519134</v>
      </c>
      <c r="M758" s="31" t="str">
        <f ca="1">IF(ROW()&gt;计算结果!B$22+1,IF(L758&gt;OFFSET(L758,-计算结果!B$22,0,1,1),"买",IF(L758&lt;OFFSET(L758,-计算结果!B$22,0,1,1),"卖",M757)),IF(L758&gt;OFFSET(L758,-ROW()+1,0,1,1),"买",IF(L758&lt;OFFSET(L758,-ROW()+1,0,1,1),"卖",M757)))</f>
        <v>卖</v>
      </c>
      <c r="N758" s="4" t="str">
        <f t="shared" ca="1" si="58"/>
        <v/>
      </c>
      <c r="O758" s="3">
        <f ca="1">IF(M757="买",E758/E757-1,0)-IF(N758=1,计算结果!B$17,0)</f>
        <v>0</v>
      </c>
      <c r="P758" s="2">
        <f t="shared" ca="1" si="59"/>
        <v>4.5645529373491645</v>
      </c>
      <c r="Q758" s="3">
        <f ca="1">1-P758/MAX(P$2:P758)</f>
        <v>0.10224259215319575</v>
      </c>
    </row>
    <row r="759" spans="1:17" x14ac:dyDescent="0.15">
      <c r="A759" s="1">
        <v>39500</v>
      </c>
      <c r="B759">
        <v>4850.88</v>
      </c>
      <c r="C759">
        <v>4850.88</v>
      </c>
      <c r="D759" s="21">
        <v>4649.8100000000004</v>
      </c>
      <c r="E759" s="21">
        <v>4702.24</v>
      </c>
      <c r="F759" s="42">
        <v>771.10345728000004</v>
      </c>
      <c r="G759" s="3">
        <f t="shared" si="55"/>
        <v>-3.5641700317676439E-2</v>
      </c>
      <c r="H759" s="3">
        <f>1-E759/MAX(E$2:E759)</f>
        <v>0.19991832845572721</v>
      </c>
      <c r="I759" s="21">
        <f t="shared" si="56"/>
        <v>173.78999999999996</v>
      </c>
      <c r="J759" s="21">
        <f ca="1">IF(ROW()&gt;计算结果!B$18+1,ABS(E759-OFFSET(E759,-计算结果!B$18,0,1,1))/SUM(OFFSET(I759,0,0,-计算结果!B$18,1)),ABS(E759-OFFSET(E759,-ROW()+2,0,1,1))/SUM(OFFSET(I759,0,0,-ROW()+2,1)))</f>
        <v>0.11143609742747691</v>
      </c>
      <c r="K759" s="21">
        <f ca="1">(计算结果!B$19+计算结果!B$20*'000300'!J759)^计算结果!B$21</f>
        <v>1.5002924876847292</v>
      </c>
      <c r="L759" s="21">
        <f t="shared" ca="1" si="57"/>
        <v>4602.8457688894187</v>
      </c>
      <c r="M759" s="31" t="str">
        <f ca="1">IF(ROW()&gt;计算结果!B$22+1,IF(L759&gt;OFFSET(L759,-计算结果!B$22,0,1,1),"买",IF(L759&lt;OFFSET(L759,-计算结果!B$22,0,1,1),"卖",M758)),IF(L759&gt;OFFSET(L759,-ROW()+1,0,1,1),"买",IF(L759&lt;OFFSET(L759,-ROW()+1,0,1,1),"卖",M758)))</f>
        <v>卖</v>
      </c>
      <c r="N759" s="4" t="str">
        <f t="shared" ca="1" si="58"/>
        <v/>
      </c>
      <c r="O759" s="3">
        <f ca="1">IF(M758="买",E759/E758-1,0)-IF(N759=1,计算结果!B$17,0)</f>
        <v>0</v>
      </c>
      <c r="P759" s="2">
        <f t="shared" ca="1" si="59"/>
        <v>4.5645529373491645</v>
      </c>
      <c r="Q759" s="3">
        <f ca="1">1-P759/MAX(P$2:P759)</f>
        <v>0.10224259215319575</v>
      </c>
    </row>
    <row r="760" spans="1:17" x14ac:dyDescent="0.15">
      <c r="A760" s="1">
        <v>39503</v>
      </c>
      <c r="B760">
        <v>4704.32</v>
      </c>
      <c r="C760">
        <v>4722.6400000000003</v>
      </c>
      <c r="D760" s="21">
        <v>4510.6899999999996</v>
      </c>
      <c r="E760" s="21">
        <v>4519.78</v>
      </c>
      <c r="F760" s="42">
        <v>653.23659264000003</v>
      </c>
      <c r="G760" s="3">
        <f t="shared" si="55"/>
        <v>-3.8802783354316195E-2</v>
      </c>
      <c r="H760" s="3">
        <f>1-E760/MAX(E$2:E760)</f>
        <v>0.23096372422241884</v>
      </c>
      <c r="I760" s="21">
        <f t="shared" si="56"/>
        <v>182.46000000000004</v>
      </c>
      <c r="J760" s="21">
        <f ca="1">IF(ROW()&gt;计算结果!B$18+1,ABS(E760-OFFSET(E760,-计算结果!B$18,0,1,1))/SUM(OFFSET(I760,0,0,-计算结果!B$18,1)),ABS(E760-OFFSET(E760,-ROW()+2,0,1,1))/SUM(OFFSET(I760,0,0,-ROW()+2,1)))</f>
        <v>0.44202719914540489</v>
      </c>
      <c r="K760" s="21">
        <f ca="1">(计算结果!B$19+计算结果!B$20*'000300'!J760)^计算结果!B$21</f>
        <v>1.7978244792308642</v>
      </c>
      <c r="L760" s="21">
        <f t="shared" ca="1" si="57"/>
        <v>4453.5080961938875</v>
      </c>
      <c r="M760" s="31" t="str">
        <f ca="1">IF(ROW()&gt;计算结果!B$22+1,IF(L760&gt;OFFSET(L760,-计算结果!B$22,0,1,1),"买",IF(L760&lt;OFFSET(L760,-计算结果!B$22,0,1,1),"卖",M759)),IF(L760&gt;OFFSET(L760,-ROW()+1,0,1,1),"买",IF(L760&lt;OFFSET(L760,-ROW()+1,0,1,1),"卖",M759)))</f>
        <v>卖</v>
      </c>
      <c r="N760" s="4" t="str">
        <f t="shared" ca="1" si="58"/>
        <v/>
      </c>
      <c r="O760" s="3">
        <f ca="1">IF(M759="买",E760/E759-1,0)-IF(N760=1,计算结果!B$17,0)</f>
        <v>0</v>
      </c>
      <c r="P760" s="2">
        <f t="shared" ca="1" si="59"/>
        <v>4.5645529373491645</v>
      </c>
      <c r="Q760" s="3">
        <f ca="1">1-P760/MAX(P$2:P760)</f>
        <v>0.10224259215319575</v>
      </c>
    </row>
    <row r="761" spans="1:17" x14ac:dyDescent="0.15">
      <c r="A761" s="1">
        <v>39504</v>
      </c>
      <c r="B761">
        <v>4637.6000000000004</v>
      </c>
      <c r="C761">
        <v>4668.83</v>
      </c>
      <c r="D761" s="21">
        <v>4394.59</v>
      </c>
      <c r="E761" s="21">
        <v>4515.53</v>
      </c>
      <c r="F761" s="42">
        <v>676.25963520000005</v>
      </c>
      <c r="G761" s="3">
        <f t="shared" si="55"/>
        <v>-9.4031125408755578E-4</v>
      </c>
      <c r="H761" s="3">
        <f>1-E761/MAX(E$2:E761)</f>
        <v>0.2316868576873341</v>
      </c>
      <c r="I761" s="21">
        <f t="shared" si="56"/>
        <v>4.25</v>
      </c>
      <c r="J761" s="21">
        <f ca="1">IF(ROW()&gt;计算结果!B$18+1,ABS(E761-OFFSET(E761,-计算结果!B$18,0,1,1))/SUM(OFFSET(I761,0,0,-计算结果!B$18,1)),ABS(E761-OFFSET(E761,-ROW()+2,0,1,1))/SUM(OFFSET(I761,0,0,-ROW()+2,1)))</f>
        <v>0.42790041284017227</v>
      </c>
      <c r="K761" s="21">
        <f ca="1">(计算结果!B$19+计算结果!B$20*'000300'!J761)^计算结果!B$21</f>
        <v>1.7851103715561549</v>
      </c>
      <c r="L761" s="21">
        <f t="shared" ca="1" si="57"/>
        <v>4564.224039941837</v>
      </c>
      <c r="M761" s="31" t="str">
        <f ca="1">IF(ROW()&gt;计算结果!B$22+1,IF(L761&gt;OFFSET(L761,-计算结果!B$22,0,1,1),"买",IF(L761&lt;OFFSET(L761,-计算结果!B$22,0,1,1),"卖",M760)),IF(L761&gt;OFFSET(L761,-ROW()+1,0,1,1),"买",IF(L761&lt;OFFSET(L761,-ROW()+1,0,1,1),"卖",M760)))</f>
        <v>卖</v>
      </c>
      <c r="N761" s="4" t="str">
        <f t="shared" ca="1" si="58"/>
        <v/>
      </c>
      <c r="O761" s="3">
        <f ca="1">IF(M760="买",E761/E760-1,0)-IF(N761=1,计算结果!B$17,0)</f>
        <v>0</v>
      </c>
      <c r="P761" s="2">
        <f t="shared" ca="1" si="59"/>
        <v>4.5645529373491645</v>
      </c>
      <c r="Q761" s="3">
        <f ca="1">1-P761/MAX(P$2:P761)</f>
        <v>0.10224259215319575</v>
      </c>
    </row>
    <row r="762" spans="1:17" x14ac:dyDescent="0.15">
      <c r="A762" s="1">
        <v>39505</v>
      </c>
      <c r="B762">
        <v>4543.1000000000004</v>
      </c>
      <c r="C762">
        <v>4660.41</v>
      </c>
      <c r="D762" s="21">
        <v>4500.8900000000003</v>
      </c>
      <c r="E762" s="21">
        <v>4639.7700000000004</v>
      </c>
      <c r="F762" s="42">
        <v>603.11457791999999</v>
      </c>
      <c r="G762" s="3">
        <f t="shared" si="55"/>
        <v>2.751393524126744E-2</v>
      </c>
      <c r="H762" s="3">
        <f>1-E762/MAX(E$2:E762)</f>
        <v>0.21054753964472872</v>
      </c>
      <c r="I762" s="21">
        <f t="shared" si="56"/>
        <v>124.24000000000069</v>
      </c>
      <c r="J762" s="21">
        <f ca="1">IF(ROW()&gt;计算结果!B$18+1,ABS(E762-OFFSET(E762,-计算结果!B$18,0,1,1))/SUM(OFFSET(I762,0,0,-计算结果!B$18,1)),ABS(E762-OFFSET(E762,-ROW()+2,0,1,1))/SUM(OFFSET(I762,0,0,-ROW()+2,1)))</f>
        <v>0.18213654817615463</v>
      </c>
      <c r="K762" s="21">
        <f ca="1">(计算结果!B$19+计算结果!B$20*'000300'!J762)^计算结果!B$21</f>
        <v>1.563922893358539</v>
      </c>
      <c r="L762" s="21">
        <f t="shared" ca="1" si="57"/>
        <v>4682.3720963775486</v>
      </c>
      <c r="M762" s="31" t="str">
        <f ca="1">IF(ROW()&gt;计算结果!B$22+1,IF(L762&gt;OFFSET(L762,-计算结果!B$22,0,1,1),"买",IF(L762&lt;OFFSET(L762,-计算结果!B$22,0,1,1),"卖",M761)),IF(L762&gt;OFFSET(L762,-ROW()+1,0,1,1),"买",IF(L762&lt;OFFSET(L762,-ROW()+1,0,1,1),"卖",M761)))</f>
        <v>卖</v>
      </c>
      <c r="N762" s="4" t="str">
        <f t="shared" ca="1" si="58"/>
        <v/>
      </c>
      <c r="O762" s="3">
        <f ca="1">IF(M761="买",E762/E761-1,0)-IF(N762=1,计算结果!B$17,0)</f>
        <v>0</v>
      </c>
      <c r="P762" s="2">
        <f t="shared" ca="1" si="59"/>
        <v>4.5645529373491645</v>
      </c>
      <c r="Q762" s="3">
        <f ca="1">1-P762/MAX(P$2:P762)</f>
        <v>0.10224259215319575</v>
      </c>
    </row>
    <row r="763" spans="1:17" x14ac:dyDescent="0.15">
      <c r="A763" s="1">
        <v>39506</v>
      </c>
      <c r="B763">
        <v>4651.16</v>
      </c>
      <c r="C763">
        <v>4670.17</v>
      </c>
      <c r="D763" s="21">
        <v>4582.82</v>
      </c>
      <c r="E763" s="21">
        <v>4622.0600000000004</v>
      </c>
      <c r="F763" s="42">
        <v>503.32557312</v>
      </c>
      <c r="G763" s="3">
        <f t="shared" si="55"/>
        <v>-3.816999549546618E-3</v>
      </c>
      <c r="H763" s="3">
        <f>1-E763/MAX(E$2:E763)</f>
        <v>0.21356087933029322</v>
      </c>
      <c r="I763" s="21">
        <f t="shared" si="56"/>
        <v>17.710000000000036</v>
      </c>
      <c r="J763" s="21">
        <f ca="1">IF(ROW()&gt;计算结果!B$18+1,ABS(E763-OFFSET(E763,-计算结果!B$18,0,1,1))/SUM(OFFSET(I763,0,0,-计算结果!B$18,1)),ABS(E763-OFFSET(E763,-ROW()+2,0,1,1))/SUM(OFFSET(I763,0,0,-ROW()+2,1)))</f>
        <v>0.28016928001736158</v>
      </c>
      <c r="K763" s="21">
        <f ca="1">(计算结果!B$19+计算结果!B$20*'000300'!J763)^计算结果!B$21</f>
        <v>1.6521523520156254</v>
      </c>
      <c r="L763" s="21">
        <f t="shared" ca="1" si="57"/>
        <v>4582.727324492389</v>
      </c>
      <c r="M763" s="31" t="str">
        <f ca="1">IF(ROW()&gt;计算结果!B$22+1,IF(L763&gt;OFFSET(L763,-计算结果!B$22,0,1,1),"买",IF(L763&lt;OFFSET(L763,-计算结果!B$22,0,1,1),"卖",M762)),IF(L763&gt;OFFSET(L763,-ROW()+1,0,1,1),"买",IF(L763&lt;OFFSET(L763,-ROW()+1,0,1,1),"卖",M762)))</f>
        <v>卖</v>
      </c>
      <c r="N763" s="4" t="str">
        <f t="shared" ca="1" si="58"/>
        <v/>
      </c>
      <c r="O763" s="3">
        <f ca="1">IF(M762="买",E763/E762-1,0)-IF(N763=1,计算结果!B$17,0)</f>
        <v>0</v>
      </c>
      <c r="P763" s="2">
        <f t="shared" ca="1" si="59"/>
        <v>4.5645529373491645</v>
      </c>
      <c r="Q763" s="3">
        <f ca="1">1-P763/MAX(P$2:P763)</f>
        <v>0.10224259215319575</v>
      </c>
    </row>
    <row r="764" spans="1:17" x14ac:dyDescent="0.15">
      <c r="A764" s="1">
        <v>39507</v>
      </c>
      <c r="B764">
        <v>4616.24</v>
      </c>
      <c r="C764">
        <v>4683.16</v>
      </c>
      <c r="D764" s="21">
        <v>4597.63</v>
      </c>
      <c r="E764" s="21">
        <v>4674.55</v>
      </c>
      <c r="F764" s="42">
        <v>472.75048959999998</v>
      </c>
      <c r="G764" s="3">
        <f t="shared" si="55"/>
        <v>1.1356408181633304E-2</v>
      </c>
      <c r="H764" s="3">
        <f>1-E764/MAX(E$2:E764)</f>
        <v>0.20462975566596331</v>
      </c>
      <c r="I764" s="21">
        <f t="shared" si="56"/>
        <v>52.489999999999782</v>
      </c>
      <c r="J764" s="21">
        <f ca="1">IF(ROW()&gt;计算结果!B$18+1,ABS(E764-OFFSET(E764,-计算结果!B$18,0,1,1))/SUM(OFFSET(I764,0,0,-计算结果!B$18,1)),ABS(E764-OFFSET(E764,-ROW()+2,0,1,1))/SUM(OFFSET(I764,0,0,-ROW()+2,1)))</f>
        <v>0.15297100650424447</v>
      </c>
      <c r="K764" s="21">
        <f ca="1">(计算结果!B$19+计算结果!B$20*'000300'!J764)^计算结果!B$21</f>
        <v>1.53767390585382</v>
      </c>
      <c r="L764" s="21">
        <f t="shared" ca="1" si="57"/>
        <v>4723.9206565861259</v>
      </c>
      <c r="M764" s="31" t="str">
        <f ca="1">IF(ROW()&gt;计算结果!B$22+1,IF(L764&gt;OFFSET(L764,-计算结果!B$22,0,1,1),"买",IF(L764&lt;OFFSET(L764,-计算结果!B$22,0,1,1),"卖",M763)),IF(L764&gt;OFFSET(L764,-ROW()+1,0,1,1),"买",IF(L764&lt;OFFSET(L764,-ROW()+1,0,1,1),"卖",M763)))</f>
        <v>卖</v>
      </c>
      <c r="N764" s="4" t="str">
        <f t="shared" ca="1" si="58"/>
        <v/>
      </c>
      <c r="O764" s="3">
        <f ca="1">IF(M763="买",E764/E763-1,0)-IF(N764=1,计算结果!B$17,0)</f>
        <v>0</v>
      </c>
      <c r="P764" s="2">
        <f t="shared" ca="1" si="59"/>
        <v>4.5645529373491645</v>
      </c>
      <c r="Q764" s="3">
        <f ca="1">1-P764/MAX(P$2:P764)</f>
        <v>0.10224259215319575</v>
      </c>
    </row>
    <row r="765" spans="1:17" x14ac:dyDescent="0.15">
      <c r="A765" s="1">
        <v>39510</v>
      </c>
      <c r="B765">
        <v>4648.7299999999996</v>
      </c>
      <c r="C765">
        <v>4803.8999999999996</v>
      </c>
      <c r="D765" s="21">
        <v>4611.7</v>
      </c>
      <c r="E765" s="21">
        <v>4790.74</v>
      </c>
      <c r="F765" s="42">
        <v>796.84960255999999</v>
      </c>
      <c r="G765" s="3">
        <f t="shared" si="55"/>
        <v>2.4855868479318755E-2</v>
      </c>
      <c r="H765" s="3">
        <f>1-E765/MAX(E$2:E765)</f>
        <v>0.18486013748043284</v>
      </c>
      <c r="I765" s="21">
        <f t="shared" si="56"/>
        <v>116.1899999999996</v>
      </c>
      <c r="J765" s="21">
        <f ca="1">IF(ROW()&gt;计算结果!B$18+1,ABS(E765-OFFSET(E765,-计算结果!B$18,0,1,1))/SUM(OFFSET(I765,0,0,-计算结果!B$18,1)),ABS(E765-OFFSET(E765,-ROW()+2,0,1,1))/SUM(OFFSET(I765,0,0,-ROW()+2,1)))</f>
        <v>0.12991432676829326</v>
      </c>
      <c r="K765" s="21">
        <f ca="1">(计算结果!B$19+计算结果!B$20*'000300'!J765)^计算结果!B$21</f>
        <v>1.5169228940914639</v>
      </c>
      <c r="L765" s="21">
        <f t="shared" ca="1" si="57"/>
        <v>4825.2804483787913</v>
      </c>
      <c r="M765" s="31" t="str">
        <f ca="1">IF(ROW()&gt;计算结果!B$22+1,IF(L765&gt;OFFSET(L765,-计算结果!B$22,0,1,1),"买",IF(L765&lt;OFFSET(L765,-计算结果!B$22,0,1,1),"卖",M764)),IF(L765&gt;OFFSET(L765,-ROW()+1,0,1,1),"买",IF(L765&lt;OFFSET(L765,-ROW()+1,0,1,1),"卖",M764)))</f>
        <v>买</v>
      </c>
      <c r="N765" s="4">
        <f t="shared" ca="1" si="58"/>
        <v>1</v>
      </c>
      <c r="O765" s="3">
        <f ca="1">IF(M764="买",E765/E764-1,0)-IF(N765=1,计算结果!B$17,0)</f>
        <v>0</v>
      </c>
      <c r="P765" s="2">
        <f t="shared" ca="1" si="59"/>
        <v>4.5645529373491645</v>
      </c>
      <c r="Q765" s="3">
        <f ca="1">1-P765/MAX(P$2:P765)</f>
        <v>0.10224259215319575</v>
      </c>
    </row>
    <row r="766" spans="1:17" x14ac:dyDescent="0.15">
      <c r="A766" s="1">
        <v>39511</v>
      </c>
      <c r="B766">
        <v>4813.3999999999996</v>
      </c>
      <c r="C766">
        <v>4836.66</v>
      </c>
      <c r="D766" s="21">
        <v>4657.38</v>
      </c>
      <c r="E766" s="21">
        <v>4671.1499999999996</v>
      </c>
      <c r="F766" s="42">
        <v>885.57682688</v>
      </c>
      <c r="G766" s="3">
        <f t="shared" si="55"/>
        <v>-2.496274062044701E-2</v>
      </c>
      <c r="H766" s="3">
        <f>1-E766/MAX(E$2:E766)</f>
        <v>0.20520826243789558</v>
      </c>
      <c r="I766" s="21">
        <f t="shared" si="56"/>
        <v>119.59000000000015</v>
      </c>
      <c r="J766" s="21">
        <f ca="1">IF(ROW()&gt;计算结果!B$18+1,ABS(E766-OFFSET(E766,-计算结果!B$18,0,1,1))/SUM(OFFSET(I766,0,0,-计算结果!B$18,1)),ABS(E766-OFFSET(E766,-ROW()+2,0,1,1))/SUM(OFFSET(I766,0,0,-ROW()+2,1)))</f>
        <v>0.37372787137603714</v>
      </c>
      <c r="K766" s="21">
        <f ca="1">(计算结果!B$19+计算结果!B$20*'000300'!J766)^计算结果!B$21</f>
        <v>1.7363550842384332</v>
      </c>
      <c r="L766" s="21">
        <f t="shared" ca="1" si="57"/>
        <v>4557.6552607003268</v>
      </c>
      <c r="M766" s="31" t="str">
        <f ca="1">IF(ROW()&gt;计算结果!B$22+1,IF(L766&gt;OFFSET(L766,-计算结果!B$22,0,1,1),"买",IF(L766&lt;OFFSET(L766,-计算结果!B$22,0,1,1),"卖",M765)),IF(L766&gt;OFFSET(L766,-ROW()+1,0,1,1),"买",IF(L766&lt;OFFSET(L766,-ROW()+1,0,1,1),"卖",M765)))</f>
        <v>卖</v>
      </c>
      <c r="N766" s="4">
        <f t="shared" ca="1" si="58"/>
        <v>1</v>
      </c>
      <c r="O766" s="3">
        <f ca="1">IF(M765="买",E766/E765-1,0)-IF(N766=1,计算结果!B$17,0)</f>
        <v>-2.496274062044701E-2</v>
      </c>
      <c r="P766" s="2">
        <f t="shared" ca="1" si="59"/>
        <v>4.4506091863258179</v>
      </c>
      <c r="Q766" s="3">
        <f ca="1">1-P766/MAX(P$2:P766)</f>
        <v>0.12465307746536036</v>
      </c>
    </row>
    <row r="767" spans="1:17" x14ac:dyDescent="0.15">
      <c r="A767" s="1">
        <v>39512</v>
      </c>
      <c r="B767">
        <v>4650.5200000000004</v>
      </c>
      <c r="C767">
        <v>4689.97</v>
      </c>
      <c r="D767" s="21">
        <v>4519.74</v>
      </c>
      <c r="E767" s="21">
        <v>4628.72</v>
      </c>
      <c r="F767" s="42">
        <v>734.79593983999996</v>
      </c>
      <c r="G767" s="3">
        <f t="shared" si="55"/>
        <v>-9.0834162893504988E-3</v>
      </c>
      <c r="H767" s="3">
        <f>1-E767/MAX(E$2:E767)</f>
        <v>0.21242768665350842</v>
      </c>
      <c r="I767" s="21">
        <f t="shared" si="56"/>
        <v>42.429999999999382</v>
      </c>
      <c r="J767" s="21">
        <f ca="1">IF(ROW()&gt;计算结果!B$18+1,ABS(E767-OFFSET(E767,-计算结果!B$18,0,1,1))/SUM(OFFSET(I767,0,0,-计算结果!B$18,1)),ABS(E767-OFFSET(E767,-ROW()+2,0,1,1))/SUM(OFFSET(I767,0,0,-ROW()+2,1)))</f>
        <v>0.3233853829806892</v>
      </c>
      <c r="K767" s="21">
        <f ca="1">(计算结果!B$19+计算结果!B$20*'000300'!J767)^计算结果!B$21</f>
        <v>1.6910468446826201</v>
      </c>
      <c r="L767" s="21">
        <f t="shared" ca="1" si="57"/>
        <v>4677.8290638612325</v>
      </c>
      <c r="M767" s="31" t="str">
        <f ca="1">IF(ROW()&gt;计算结果!B$22+1,IF(L767&gt;OFFSET(L767,-计算结果!B$22,0,1,1),"买",IF(L767&lt;OFFSET(L767,-计算结果!B$22,0,1,1),"卖",M766)),IF(L767&gt;OFFSET(L767,-ROW()+1,0,1,1),"买",IF(L767&lt;OFFSET(L767,-ROW()+1,0,1,1),"卖",M766)))</f>
        <v>买</v>
      </c>
      <c r="N767" s="4">
        <f t="shared" ca="1" si="58"/>
        <v>1</v>
      </c>
      <c r="O767" s="3">
        <f ca="1">IF(M766="买",E767/E766-1,0)-IF(N767=1,计算结果!B$17,0)</f>
        <v>0</v>
      </c>
      <c r="P767" s="2">
        <f t="shared" ca="1" si="59"/>
        <v>4.4506091863258179</v>
      </c>
      <c r="Q767" s="3">
        <f ca="1">1-P767/MAX(P$2:P767)</f>
        <v>0.12465307746536036</v>
      </c>
    </row>
    <row r="768" spans="1:17" x14ac:dyDescent="0.15">
      <c r="A768" s="1">
        <v>39513</v>
      </c>
      <c r="B768">
        <v>4645.07</v>
      </c>
      <c r="C768">
        <v>4746.58</v>
      </c>
      <c r="D768" s="21">
        <v>4592.62</v>
      </c>
      <c r="E768" s="21">
        <v>4685.03</v>
      </c>
      <c r="F768" s="42">
        <v>857.10626816000001</v>
      </c>
      <c r="G768" s="3">
        <f t="shared" si="55"/>
        <v>1.2165350248016571E-2</v>
      </c>
      <c r="H768" s="3">
        <f>1-E768/MAX(E$2:E768)</f>
        <v>0.20284659361600765</v>
      </c>
      <c r="I768" s="21">
        <f t="shared" si="56"/>
        <v>56.309999999999491</v>
      </c>
      <c r="J768" s="21">
        <f ca="1">IF(ROW()&gt;计算结果!B$18+1,ABS(E768-OFFSET(E768,-计算结果!B$18,0,1,1))/SUM(OFFSET(I768,0,0,-计算结果!B$18,1)),ABS(E768-OFFSET(E768,-ROW()+2,0,1,1))/SUM(OFFSET(I768,0,0,-ROW()+2,1)))</f>
        <v>0.2147370314572889</v>
      </c>
      <c r="K768" s="21">
        <f ca="1">(计算结果!B$19+计算结果!B$20*'000300'!J768)^计算结果!B$21</f>
        <v>1.59326332831156</v>
      </c>
      <c r="L768" s="21">
        <f t="shared" ca="1" si="57"/>
        <v>4689.3020513406445</v>
      </c>
      <c r="M768" s="31" t="str">
        <f ca="1">IF(ROW()&gt;计算结果!B$22+1,IF(L768&gt;OFFSET(L768,-计算结果!B$22,0,1,1),"买",IF(L768&lt;OFFSET(L768,-计算结果!B$22,0,1,1),"卖",M767)),IF(L768&gt;OFFSET(L768,-ROW()+1,0,1,1),"买",IF(L768&lt;OFFSET(L768,-ROW()+1,0,1,1),"卖",M767)))</f>
        <v>卖</v>
      </c>
      <c r="N768" s="4">
        <f t="shared" ca="1" si="58"/>
        <v>1</v>
      </c>
      <c r="O768" s="3">
        <f ca="1">IF(M767="买",E768/E767-1,0)-IF(N768=1,计算结果!B$17,0)</f>
        <v>1.2165350248016571E-2</v>
      </c>
      <c r="P768" s="2">
        <f t="shared" ca="1" si="59"/>
        <v>4.5047524058945116</v>
      </c>
      <c r="Q768" s="3">
        <f ca="1">1-P768/MAX(P$2:P768)</f>
        <v>0.11400417556420306</v>
      </c>
    </row>
    <row r="769" spans="1:17" x14ac:dyDescent="0.15">
      <c r="A769" s="1">
        <v>39514</v>
      </c>
      <c r="B769">
        <v>4641.75</v>
      </c>
      <c r="C769">
        <v>4693.21</v>
      </c>
      <c r="D769" s="21">
        <v>4597.01</v>
      </c>
      <c r="E769" s="21">
        <v>4621.6899999999996</v>
      </c>
      <c r="F769" s="42">
        <v>605.52445952000005</v>
      </c>
      <c r="G769" s="3">
        <f t="shared" si="55"/>
        <v>-1.3519657291415466E-2</v>
      </c>
      <c r="H769" s="3">
        <f>1-E769/MAX(E$2:E769)</f>
        <v>0.21362383447900368</v>
      </c>
      <c r="I769" s="21">
        <f t="shared" si="56"/>
        <v>63.340000000000146</v>
      </c>
      <c r="J769" s="21">
        <f ca="1">IF(ROW()&gt;计算结果!B$18+1,ABS(E769-OFFSET(E769,-计算结果!B$18,0,1,1))/SUM(OFFSET(I769,0,0,-计算结果!B$18,1)),ABS(E769-OFFSET(E769,-ROW()+2,0,1,1))/SUM(OFFSET(I769,0,0,-ROW()+2,1)))</f>
        <v>0.10340046982708856</v>
      </c>
      <c r="K769" s="21">
        <f ca="1">(计算结果!B$19+计算结果!B$20*'000300'!J769)^计算结果!B$21</f>
        <v>1.4930604228443796</v>
      </c>
      <c r="L769" s="21">
        <f t="shared" ca="1" si="57"/>
        <v>4588.3531733766049</v>
      </c>
      <c r="M769" s="31" t="str">
        <f ca="1">IF(ROW()&gt;计算结果!B$22+1,IF(L769&gt;OFFSET(L769,-计算结果!B$22,0,1,1),"买",IF(L769&lt;OFFSET(L769,-计算结果!B$22,0,1,1),"卖",M768)),IF(L769&gt;OFFSET(L769,-ROW()+1,0,1,1),"买",IF(L769&lt;OFFSET(L769,-ROW()+1,0,1,1),"卖",M768)))</f>
        <v>买</v>
      </c>
      <c r="N769" s="4">
        <f t="shared" ca="1" si="58"/>
        <v>1</v>
      </c>
      <c r="O769" s="3">
        <f ca="1">IF(M768="买",E769/E768-1,0)-IF(N769=1,计算结果!B$17,0)</f>
        <v>0</v>
      </c>
      <c r="P769" s="2">
        <f t="shared" ca="1" si="59"/>
        <v>4.5047524058945116</v>
      </c>
      <c r="Q769" s="3">
        <f ca="1">1-P769/MAX(P$2:P769)</f>
        <v>0.11400417556420306</v>
      </c>
    </row>
    <row r="770" spans="1:17" x14ac:dyDescent="0.15">
      <c r="A770" s="1">
        <v>39517</v>
      </c>
      <c r="B770">
        <v>4588.7299999999996</v>
      </c>
      <c r="C770">
        <v>4588.7700000000004</v>
      </c>
      <c r="D770" s="21">
        <v>4406.2299999999996</v>
      </c>
      <c r="E770" s="21">
        <v>4431.59</v>
      </c>
      <c r="F770" s="42">
        <v>611.47377663999998</v>
      </c>
      <c r="G770" s="3">
        <f t="shared" si="55"/>
        <v>-4.1132139974771054E-2</v>
      </c>
      <c r="H770" s="3">
        <f>1-E770/MAX(E$2:E770)</f>
        <v>0.24596916899203702</v>
      </c>
      <c r="I770" s="21">
        <f t="shared" si="56"/>
        <v>190.09999999999945</v>
      </c>
      <c r="J770" s="21">
        <f ca="1">IF(ROW()&gt;计算结果!B$18+1,ABS(E770-OFFSET(E770,-计算结果!B$18,0,1,1))/SUM(OFFSET(I770,0,0,-计算结果!B$18,1)),ABS(E770-OFFSET(E770,-ROW()+2,0,1,1))/SUM(OFFSET(I770,0,0,-ROW()+2,1)))</f>
        <v>0.1121083073793933</v>
      </c>
      <c r="K770" s="21">
        <f ca="1">(计算结果!B$19+计算结果!B$20*'000300'!J770)^计算结果!B$21</f>
        <v>1.5008974766414538</v>
      </c>
      <c r="L770" s="21">
        <f t="shared" ca="1" si="57"/>
        <v>4353.0677220253519</v>
      </c>
      <c r="M770" s="31" t="str">
        <f ca="1">IF(ROW()&gt;计算结果!B$22+1,IF(L770&gt;OFFSET(L770,-计算结果!B$22,0,1,1),"买",IF(L770&lt;OFFSET(L770,-计算结果!B$22,0,1,1),"卖",M769)),IF(L770&gt;OFFSET(L770,-ROW()+1,0,1,1),"买",IF(L770&lt;OFFSET(L770,-ROW()+1,0,1,1),"卖",M769)))</f>
        <v>卖</v>
      </c>
      <c r="N770" s="4">
        <f t="shared" ca="1" si="58"/>
        <v>1</v>
      </c>
      <c r="O770" s="3">
        <f ca="1">IF(M769="买",E770/E769-1,0)-IF(N770=1,计算结果!B$17,0)</f>
        <v>-4.1132139974771054E-2</v>
      </c>
      <c r="P770" s="2">
        <f t="shared" ca="1" si="59"/>
        <v>4.3194622993835718</v>
      </c>
      <c r="Q770" s="3">
        <f ca="1">1-P770/MAX(P$2:P770)</f>
        <v>0.15044707983195893</v>
      </c>
    </row>
    <row r="771" spans="1:17" x14ac:dyDescent="0.15">
      <c r="A771" s="1">
        <v>39518</v>
      </c>
      <c r="B771">
        <v>4393.28</v>
      </c>
      <c r="C771">
        <v>4441.18</v>
      </c>
      <c r="D771" s="21">
        <v>4315.18</v>
      </c>
      <c r="E771" s="21">
        <v>4441.18</v>
      </c>
      <c r="F771" s="42">
        <v>523.44307712</v>
      </c>
      <c r="G771" s="3">
        <f t="shared" ref="G771:G834" si="60">E771/E770-1</f>
        <v>2.1640088546097669E-3</v>
      </c>
      <c r="H771" s="3">
        <f>1-E771/MAX(E$2:E771)</f>
        <v>0.24433743959708698</v>
      </c>
      <c r="I771" s="21">
        <f t="shared" si="56"/>
        <v>9.5900000000001455</v>
      </c>
      <c r="J771" s="21">
        <f ca="1">IF(ROW()&gt;计算结果!B$18+1,ABS(E771-OFFSET(E771,-计算结果!B$18,0,1,1))/SUM(OFFSET(I771,0,0,-计算结果!B$18,1)),ABS(E771-OFFSET(E771,-ROW()+2,0,1,1))/SUM(OFFSET(I771,0,0,-ROW()+2,1)))</f>
        <v>9.3877447947574535E-2</v>
      </c>
      <c r="K771" s="21">
        <f ca="1">(计算结果!B$19+计算结果!B$20*'000300'!J771)^计算结果!B$21</f>
        <v>1.484489703152817</v>
      </c>
      <c r="L771" s="21">
        <f t="shared" ca="1" si="57"/>
        <v>4483.8694914000553</v>
      </c>
      <c r="M771" s="31" t="str">
        <f ca="1">IF(ROW()&gt;计算结果!B$22+1,IF(L771&gt;OFFSET(L771,-计算结果!B$22,0,1,1),"买",IF(L771&lt;OFFSET(L771,-计算结果!B$22,0,1,1),"卖",M770)),IF(L771&gt;OFFSET(L771,-ROW()+1,0,1,1),"买",IF(L771&lt;OFFSET(L771,-ROW()+1,0,1,1),"卖",M770)))</f>
        <v>卖</v>
      </c>
      <c r="N771" s="4" t="str">
        <f t="shared" ca="1" si="58"/>
        <v/>
      </c>
      <c r="O771" s="3">
        <f ca="1">IF(M770="买",E771/E770-1,0)-IF(N771=1,计算结果!B$17,0)</f>
        <v>0</v>
      </c>
      <c r="P771" s="2">
        <f t="shared" ca="1" si="59"/>
        <v>4.3194622993835718</v>
      </c>
      <c r="Q771" s="3">
        <f ca="1">1-P771/MAX(P$2:P771)</f>
        <v>0.15044707983195893</v>
      </c>
    </row>
    <row r="772" spans="1:17" x14ac:dyDescent="0.15">
      <c r="A772" s="1">
        <v>39519</v>
      </c>
      <c r="B772">
        <v>4534.8100000000004</v>
      </c>
      <c r="C772">
        <v>4553.34</v>
      </c>
      <c r="D772" s="21">
        <v>4308.3500000000004</v>
      </c>
      <c r="E772" s="21">
        <v>4309.6499999999996</v>
      </c>
      <c r="F772" s="42">
        <v>557.02634495999996</v>
      </c>
      <c r="G772" s="3">
        <f t="shared" si="60"/>
        <v>-2.9616002954169995E-2</v>
      </c>
      <c r="H772" s="3">
        <f>1-E772/MAX(E$2:E772)</f>
        <v>0.26671714421833526</v>
      </c>
      <c r="I772" s="21">
        <f t="shared" ref="I772:I835" si="61">ABS(E772-E771)</f>
        <v>131.53000000000065</v>
      </c>
      <c r="J772" s="21">
        <f ca="1">IF(ROW()&gt;计算结果!B$18+1,ABS(E772-OFFSET(E772,-计算结果!B$18,0,1,1))/SUM(OFFSET(I772,0,0,-计算结果!B$18,1)),ABS(E772-OFFSET(E772,-ROW()+2,0,1,1))/SUM(OFFSET(I772,0,0,-ROW()+2,1)))</f>
        <v>0.41302171954759442</v>
      </c>
      <c r="K772" s="21">
        <f ca="1">(计算结果!B$19+计算结果!B$20*'000300'!J772)^计算结果!B$21</f>
        <v>1.7717195475928349</v>
      </c>
      <c r="L772" s="21">
        <f t="shared" ref="L772:L835" ca="1" si="62">K772*E772+(1-K772)*L771</f>
        <v>4175.2014129148956</v>
      </c>
      <c r="M772" s="31" t="str">
        <f ca="1">IF(ROW()&gt;计算结果!B$22+1,IF(L772&gt;OFFSET(L772,-计算结果!B$22,0,1,1),"买",IF(L772&lt;OFFSET(L772,-计算结果!B$22,0,1,1),"卖",M771)),IF(L772&gt;OFFSET(L772,-ROW()+1,0,1,1),"买",IF(L772&lt;OFFSET(L772,-ROW()+1,0,1,1),"卖",M771)))</f>
        <v>卖</v>
      </c>
      <c r="N772" s="4" t="str">
        <f t="shared" ref="N772:N835" ca="1" si="63">IF(M771&lt;&gt;M772,1,"")</f>
        <v/>
      </c>
      <c r="O772" s="3">
        <f ca="1">IF(M771="买",E772/E771-1,0)-IF(N772=1,计算结果!B$17,0)</f>
        <v>0</v>
      </c>
      <c r="P772" s="2">
        <f t="shared" ref="P772:P835" ca="1" si="64">IFERROR(P771*(1+O772),P771)</f>
        <v>4.3194622993835718</v>
      </c>
      <c r="Q772" s="3">
        <f ca="1">1-P772/MAX(P$2:P772)</f>
        <v>0.15044707983195893</v>
      </c>
    </row>
    <row r="773" spans="1:17" x14ac:dyDescent="0.15">
      <c r="A773" s="1">
        <v>39520</v>
      </c>
      <c r="B773">
        <v>4266.2700000000004</v>
      </c>
      <c r="C773">
        <v>4296.3599999999997</v>
      </c>
      <c r="D773" s="21">
        <v>4121.2700000000004</v>
      </c>
      <c r="E773" s="21">
        <v>4198.96</v>
      </c>
      <c r="F773" s="42">
        <v>657.69467903999998</v>
      </c>
      <c r="G773" s="3">
        <f t="shared" si="60"/>
        <v>-2.5684220296311677E-2</v>
      </c>
      <c r="H773" s="3">
        <f>1-E773/MAX(E$2:E773)</f>
        <v>0.2855509426257401</v>
      </c>
      <c r="I773" s="21">
        <f t="shared" si="61"/>
        <v>110.6899999999996</v>
      </c>
      <c r="J773" s="21">
        <f ca="1">IF(ROW()&gt;计算结果!B$18+1,ABS(E773-OFFSET(E773,-计算结果!B$18,0,1,1))/SUM(OFFSET(I773,0,0,-计算结果!B$18,1)),ABS(E773-OFFSET(E773,-ROW()+2,0,1,1))/SUM(OFFSET(I773,0,0,-ROW()+2,1)))</f>
        <v>0.47418913769529186</v>
      </c>
      <c r="K773" s="21">
        <f ca="1">(计算结果!B$19+计算结果!B$20*'000300'!J773)^计算结果!B$21</f>
        <v>1.8267702239257626</v>
      </c>
      <c r="L773" s="21">
        <f t="shared" ca="1" si="62"/>
        <v>4218.6028923645117</v>
      </c>
      <c r="M773" s="31" t="str">
        <f ca="1">IF(ROW()&gt;计算结果!B$22+1,IF(L773&gt;OFFSET(L773,-计算结果!B$22,0,1,1),"买",IF(L773&lt;OFFSET(L773,-计算结果!B$22,0,1,1),"卖",M772)),IF(L773&gt;OFFSET(L773,-ROW()+1,0,1,1),"买",IF(L773&lt;OFFSET(L773,-ROW()+1,0,1,1),"卖",M772)))</f>
        <v>卖</v>
      </c>
      <c r="N773" s="4" t="str">
        <f t="shared" ca="1" si="63"/>
        <v/>
      </c>
      <c r="O773" s="3">
        <f ca="1">IF(M772="买",E773/E772-1,0)-IF(N773=1,计算结果!B$17,0)</f>
        <v>0</v>
      </c>
      <c r="P773" s="2">
        <f t="shared" ca="1" si="64"/>
        <v>4.3194622993835718</v>
      </c>
      <c r="Q773" s="3">
        <f ca="1">1-P773/MAX(P$2:P773)</f>
        <v>0.15044707983195893</v>
      </c>
    </row>
    <row r="774" spans="1:17" x14ac:dyDescent="0.15">
      <c r="A774" s="1">
        <v>39521</v>
      </c>
      <c r="B774">
        <v>4179.4399999999996</v>
      </c>
      <c r="C774">
        <v>4212.41</v>
      </c>
      <c r="D774" s="21">
        <v>4092.79</v>
      </c>
      <c r="E774" s="21">
        <v>4157.87</v>
      </c>
      <c r="F774" s="42">
        <v>455.64248063999997</v>
      </c>
      <c r="G774" s="3">
        <f t="shared" si="60"/>
        <v>-9.7857564730314817E-3</v>
      </c>
      <c r="H774" s="3">
        <f>1-E774/MAX(E$2:E774)</f>
        <v>0.29254236711359149</v>
      </c>
      <c r="I774" s="21">
        <f t="shared" si="61"/>
        <v>41.090000000000146</v>
      </c>
      <c r="J774" s="21">
        <f ca="1">IF(ROW()&gt;计算结果!B$18+1,ABS(E774-OFFSET(E774,-计算结果!B$18,0,1,1))/SUM(OFFSET(I774,0,0,-计算结果!B$18,1)),ABS(E774-OFFSET(E774,-ROW()+2,0,1,1))/SUM(OFFSET(I774,0,0,-ROW()+2,1)))</f>
        <v>0.58656313148514072</v>
      </c>
      <c r="K774" s="21">
        <f ca="1">(计算结果!B$19+计算结果!B$20*'000300'!J774)^计算结果!B$21</f>
        <v>1.9279068183366266</v>
      </c>
      <c r="L774" s="21">
        <f t="shared" ca="1" si="62"/>
        <v>4101.5155350776658</v>
      </c>
      <c r="M774" s="31" t="str">
        <f ca="1">IF(ROW()&gt;计算结果!B$22+1,IF(L774&gt;OFFSET(L774,-计算结果!B$22,0,1,1),"买",IF(L774&lt;OFFSET(L774,-计算结果!B$22,0,1,1),"卖",M773)),IF(L774&gt;OFFSET(L774,-ROW()+1,0,1,1),"买",IF(L774&lt;OFFSET(L774,-ROW()+1,0,1,1),"卖",M773)))</f>
        <v>卖</v>
      </c>
      <c r="N774" s="4" t="str">
        <f t="shared" ca="1" si="63"/>
        <v/>
      </c>
      <c r="O774" s="3">
        <f ca="1">IF(M773="买",E774/E773-1,0)-IF(N774=1,计算结果!B$17,0)</f>
        <v>0</v>
      </c>
      <c r="P774" s="2">
        <f t="shared" ca="1" si="64"/>
        <v>4.3194622993835718</v>
      </c>
      <c r="Q774" s="3">
        <f ca="1">1-P774/MAX(P$2:P774)</f>
        <v>0.15044707983195893</v>
      </c>
    </row>
    <row r="775" spans="1:17" x14ac:dyDescent="0.15">
      <c r="A775" s="1">
        <v>39524</v>
      </c>
      <c r="B775">
        <v>4138.88</v>
      </c>
      <c r="C775">
        <v>4138.88</v>
      </c>
      <c r="D775" s="21">
        <v>3958.29</v>
      </c>
      <c r="E775" s="21">
        <v>3965.28</v>
      </c>
      <c r="F775" s="42">
        <v>523.76088575999995</v>
      </c>
      <c r="G775" s="3">
        <f t="shared" si="60"/>
        <v>-4.6319389495101948E-2</v>
      </c>
      <c r="H775" s="3">
        <f>1-E775/MAX(E$2:E775)</f>
        <v>0.32531137276253996</v>
      </c>
      <c r="I775" s="21">
        <f t="shared" si="61"/>
        <v>192.58999999999969</v>
      </c>
      <c r="J775" s="21">
        <f ca="1">IF(ROW()&gt;计算结果!B$18+1,ABS(E775-OFFSET(E775,-计算结果!B$18,0,1,1))/SUM(OFFSET(I775,0,0,-计算结果!B$18,1)),ABS(E775-OFFSET(E775,-ROW()+2,0,1,1))/SUM(OFFSET(I775,0,0,-ROW()+2,1)))</f>
        <v>0.86231535841882101</v>
      </c>
      <c r="K775" s="21">
        <f ca="1">(计算结果!B$19+计算结果!B$20*'000300'!J775)^计算结果!B$21</f>
        <v>2.1760838225769388</v>
      </c>
      <c r="L775" s="21">
        <f t="shared" ca="1" si="62"/>
        <v>3805.0555911350448</v>
      </c>
      <c r="M775" s="31" t="str">
        <f ca="1">IF(ROW()&gt;计算结果!B$22+1,IF(L775&gt;OFFSET(L775,-计算结果!B$22,0,1,1),"买",IF(L775&lt;OFFSET(L775,-计算结果!B$22,0,1,1),"卖",M774)),IF(L775&gt;OFFSET(L775,-ROW()+1,0,1,1),"买",IF(L775&lt;OFFSET(L775,-ROW()+1,0,1,1),"卖",M774)))</f>
        <v>卖</v>
      </c>
      <c r="N775" s="4" t="str">
        <f t="shared" ca="1" si="63"/>
        <v/>
      </c>
      <c r="O775" s="3">
        <f ca="1">IF(M774="买",E775/E774-1,0)-IF(N775=1,计算结果!B$17,0)</f>
        <v>0</v>
      </c>
      <c r="P775" s="2">
        <f t="shared" ca="1" si="64"/>
        <v>4.3194622993835718</v>
      </c>
      <c r="Q775" s="3">
        <f ca="1">1-P775/MAX(P$2:P775)</f>
        <v>0.15044707983195893</v>
      </c>
    </row>
    <row r="776" spans="1:17" x14ac:dyDescent="0.15">
      <c r="A776" s="1">
        <v>39525</v>
      </c>
      <c r="B776">
        <v>3924.87</v>
      </c>
      <c r="C776">
        <v>3996.96</v>
      </c>
      <c r="D776" s="21">
        <v>3700.35</v>
      </c>
      <c r="E776" s="21">
        <v>3763.95</v>
      </c>
      <c r="F776" s="42">
        <v>584.59480064000002</v>
      </c>
      <c r="G776" s="3">
        <f t="shared" si="60"/>
        <v>-5.0773211475608426E-2</v>
      </c>
      <c r="H776" s="3">
        <f>1-E776/MAX(E$2:E776)</f>
        <v>0.35956748111345538</v>
      </c>
      <c r="I776" s="21">
        <f t="shared" si="61"/>
        <v>201.33000000000038</v>
      </c>
      <c r="J776" s="21">
        <f ca="1">IF(ROW()&gt;计算结果!B$18+1,ABS(E776-OFFSET(E776,-计算结果!B$18,0,1,1))/SUM(OFFSET(I776,0,0,-计算结果!B$18,1)),ABS(E776-OFFSET(E776,-ROW()+2,0,1,1))/SUM(OFFSET(I776,0,0,-ROW()+2,1)))</f>
        <v>0.87314725697786388</v>
      </c>
      <c r="K776" s="21">
        <f ca="1">(计算结果!B$19+计算结果!B$20*'000300'!J776)^计算结果!B$21</f>
        <v>2.1858325312800773</v>
      </c>
      <c r="L776" s="21">
        <f t="shared" ca="1" si="62"/>
        <v>3715.2056528145649</v>
      </c>
      <c r="M776" s="31" t="str">
        <f ca="1">IF(ROW()&gt;计算结果!B$22+1,IF(L776&gt;OFFSET(L776,-计算结果!B$22,0,1,1),"买",IF(L776&lt;OFFSET(L776,-计算结果!B$22,0,1,1),"卖",M775)),IF(L776&gt;OFFSET(L776,-ROW()+1,0,1,1),"买",IF(L776&lt;OFFSET(L776,-ROW()+1,0,1,1),"卖",M775)))</f>
        <v>卖</v>
      </c>
      <c r="N776" s="4" t="str">
        <f t="shared" ca="1" si="63"/>
        <v/>
      </c>
      <c r="O776" s="3">
        <f ca="1">IF(M775="买",E776/E775-1,0)-IF(N776=1,计算结果!B$17,0)</f>
        <v>0</v>
      </c>
      <c r="P776" s="2">
        <f t="shared" ca="1" si="64"/>
        <v>4.3194622993835718</v>
      </c>
      <c r="Q776" s="3">
        <f ca="1">1-P776/MAX(P$2:P776)</f>
        <v>0.15044707983195893</v>
      </c>
    </row>
    <row r="777" spans="1:17" x14ac:dyDescent="0.15">
      <c r="A777" s="1">
        <v>39526</v>
      </c>
      <c r="B777">
        <v>3837.6</v>
      </c>
      <c r="C777">
        <v>3954.47</v>
      </c>
      <c r="D777" s="21">
        <v>3776.3</v>
      </c>
      <c r="E777" s="21">
        <v>3888.86</v>
      </c>
      <c r="F777" s="42">
        <v>688.23711744000002</v>
      </c>
      <c r="G777" s="3">
        <f t="shared" si="60"/>
        <v>3.3185881852840771E-2</v>
      </c>
      <c r="H777" s="3">
        <f>1-E777/MAX(E$2:E777)</f>
        <v>0.33831416320696928</v>
      </c>
      <c r="I777" s="21">
        <f t="shared" si="61"/>
        <v>124.91000000000031</v>
      </c>
      <c r="J777" s="21">
        <f ca="1">IF(ROW()&gt;计算结果!B$18+1,ABS(E777-OFFSET(E777,-计算结果!B$18,0,1,1))/SUM(OFFSET(I777,0,0,-计算结果!B$18,1)),ABS(E777-OFFSET(E777,-ROW()+2,0,1,1))/SUM(OFFSET(I777,0,0,-ROW()+2,1)))</f>
        <v>0.65971751613938734</v>
      </c>
      <c r="K777" s="21">
        <f ca="1">(计算结果!B$19+计算结果!B$20*'000300'!J777)^计算结果!B$21</f>
        <v>1.9937457645254484</v>
      </c>
      <c r="L777" s="21">
        <f t="shared" ca="1" si="62"/>
        <v>4061.4282720069577</v>
      </c>
      <c r="M777" s="31" t="str">
        <f ca="1">IF(ROW()&gt;计算结果!B$22+1,IF(L777&gt;OFFSET(L777,-计算结果!B$22,0,1,1),"买",IF(L777&lt;OFFSET(L777,-计算结果!B$22,0,1,1),"卖",M776)),IF(L777&gt;OFFSET(L777,-ROW()+1,0,1,1),"买",IF(L777&lt;OFFSET(L777,-ROW()+1,0,1,1),"卖",M776)))</f>
        <v>卖</v>
      </c>
      <c r="N777" s="4" t="str">
        <f t="shared" ca="1" si="63"/>
        <v/>
      </c>
      <c r="O777" s="3">
        <f ca="1">IF(M776="买",E777/E776-1,0)-IF(N777=1,计算结果!B$17,0)</f>
        <v>0</v>
      </c>
      <c r="P777" s="2">
        <f t="shared" ca="1" si="64"/>
        <v>4.3194622993835718</v>
      </c>
      <c r="Q777" s="3">
        <f ca="1">1-P777/MAX(P$2:P777)</f>
        <v>0.15044707983195893</v>
      </c>
    </row>
    <row r="778" spans="1:17" x14ac:dyDescent="0.15">
      <c r="A778" s="1">
        <v>39527</v>
      </c>
      <c r="B778">
        <v>3833.21</v>
      </c>
      <c r="C778">
        <v>4044.69</v>
      </c>
      <c r="D778" s="21">
        <v>3658.04</v>
      </c>
      <c r="E778" s="21">
        <v>4001.83</v>
      </c>
      <c r="F778" s="42">
        <v>824.32598015999997</v>
      </c>
      <c r="G778" s="3">
        <f t="shared" si="60"/>
        <v>2.9049644368786653E-2</v>
      </c>
      <c r="H778" s="3">
        <f>1-E778/MAX(E$2:E778)</f>
        <v>0.31909242496426871</v>
      </c>
      <c r="I778" s="21">
        <f t="shared" si="61"/>
        <v>112.9699999999998</v>
      </c>
      <c r="J778" s="21">
        <f ca="1">IF(ROW()&gt;计算结果!B$18+1,ABS(E778-OFFSET(E778,-计算结果!B$18,0,1,1))/SUM(OFFSET(I778,0,0,-计算结果!B$18,1)),ABS(E778-OFFSET(E778,-ROW()+2,0,1,1))/SUM(OFFSET(I778,0,0,-ROW()+2,1)))</f>
        <v>0.57989712597823662</v>
      </c>
      <c r="K778" s="21">
        <f ca="1">(计算结果!B$19+计算结果!B$20*'000300'!J778)^计算结果!B$21</f>
        <v>1.921907413380413</v>
      </c>
      <c r="L778" s="21">
        <f t="shared" ca="1" si="62"/>
        <v>3946.8859112121227</v>
      </c>
      <c r="M778" s="31" t="str">
        <f ca="1">IF(ROW()&gt;计算结果!B$22+1,IF(L778&gt;OFFSET(L778,-计算结果!B$22,0,1,1),"买",IF(L778&lt;OFFSET(L778,-计算结果!B$22,0,1,1),"卖",M777)),IF(L778&gt;OFFSET(L778,-ROW()+1,0,1,1),"买",IF(L778&lt;OFFSET(L778,-ROW()+1,0,1,1),"卖",M777)))</f>
        <v>卖</v>
      </c>
      <c r="N778" s="4" t="str">
        <f t="shared" ca="1" si="63"/>
        <v/>
      </c>
      <c r="O778" s="3">
        <f ca="1">IF(M777="买",E778/E777-1,0)-IF(N778=1,计算结果!B$17,0)</f>
        <v>0</v>
      </c>
      <c r="P778" s="2">
        <f t="shared" ca="1" si="64"/>
        <v>4.3194622993835718</v>
      </c>
      <c r="Q778" s="3">
        <f ca="1">1-P778/MAX(P$2:P778)</f>
        <v>0.15044707983195893</v>
      </c>
    </row>
    <row r="779" spans="1:17" x14ac:dyDescent="0.15">
      <c r="A779" s="1">
        <v>39528</v>
      </c>
      <c r="B779">
        <v>3998.2</v>
      </c>
      <c r="C779">
        <v>4083.16</v>
      </c>
      <c r="D779" s="21">
        <v>3958.97</v>
      </c>
      <c r="E779" s="21">
        <v>4037.83</v>
      </c>
      <c r="F779" s="42">
        <v>749.85406464000005</v>
      </c>
      <c r="G779" s="3">
        <f t="shared" si="60"/>
        <v>8.995884382894781E-3</v>
      </c>
      <c r="H779" s="3">
        <f>1-E779/MAX(E$2:E779)</f>
        <v>0.31296705914380996</v>
      </c>
      <c r="I779" s="21">
        <f t="shared" si="61"/>
        <v>36</v>
      </c>
      <c r="J779" s="21">
        <f ca="1">IF(ROW()&gt;计算结果!B$18+1,ABS(E779-OFFSET(E779,-计算结果!B$18,0,1,1))/SUM(OFFSET(I779,0,0,-计算结果!B$18,1)),ABS(E779-OFFSET(E779,-ROW()+2,0,1,1))/SUM(OFFSET(I779,0,0,-ROW()+2,1)))</f>
        <v>0.50735140771637088</v>
      </c>
      <c r="K779" s="21">
        <f ca="1">(计算结果!B$19+计算结果!B$20*'000300'!J779)^计算结果!B$21</f>
        <v>1.8566162669447337</v>
      </c>
      <c r="L779" s="21">
        <f t="shared" ca="1" si="62"/>
        <v>4115.7341858381615</v>
      </c>
      <c r="M779" s="31" t="str">
        <f ca="1">IF(ROW()&gt;计算结果!B$22+1,IF(L779&gt;OFFSET(L779,-计算结果!B$22,0,1,1),"买",IF(L779&lt;OFFSET(L779,-计算结果!B$22,0,1,1),"卖",M778)),IF(L779&gt;OFFSET(L779,-ROW()+1,0,1,1),"买",IF(L779&lt;OFFSET(L779,-ROW()+1,0,1,1),"卖",M778)))</f>
        <v>卖</v>
      </c>
      <c r="N779" s="4" t="str">
        <f t="shared" ca="1" si="63"/>
        <v/>
      </c>
      <c r="O779" s="3">
        <f ca="1">IF(M778="买",E779/E778-1,0)-IF(N779=1,计算结果!B$17,0)</f>
        <v>0</v>
      </c>
      <c r="P779" s="2">
        <f t="shared" ca="1" si="64"/>
        <v>4.3194622993835718</v>
      </c>
      <c r="Q779" s="3">
        <f ca="1">1-P779/MAX(P$2:P779)</f>
        <v>0.15044707983195893</v>
      </c>
    </row>
    <row r="780" spans="1:17" x14ac:dyDescent="0.15">
      <c r="A780" s="1">
        <v>39531</v>
      </c>
      <c r="B780">
        <v>4086.07</v>
      </c>
      <c r="C780">
        <v>4103.57</v>
      </c>
      <c r="D780" s="21">
        <v>3857.09</v>
      </c>
      <c r="E780" s="21">
        <v>3857.09</v>
      </c>
      <c r="F780" s="42">
        <v>639.43569407999996</v>
      </c>
      <c r="G780" s="3">
        <f t="shared" si="60"/>
        <v>-4.4761666538710054E-2</v>
      </c>
      <c r="H780" s="3">
        <f>1-E780/MAX(E$2:E780)</f>
        <v>0.34371979854352408</v>
      </c>
      <c r="I780" s="21">
        <f t="shared" si="61"/>
        <v>180.73999999999978</v>
      </c>
      <c r="J780" s="21">
        <f ca="1">IF(ROW()&gt;计算结果!B$18+1,ABS(E780-OFFSET(E780,-计算结果!B$18,0,1,1))/SUM(OFFSET(I780,0,0,-计算结果!B$18,1)),ABS(E780-OFFSET(E780,-ROW()+2,0,1,1))/SUM(OFFSET(I780,0,0,-ROW()+2,1)))</f>
        <v>0.50331160639192574</v>
      </c>
      <c r="K780" s="21">
        <f ca="1">(计算结果!B$19+计算结果!B$20*'000300'!J780)^计算结果!B$21</f>
        <v>1.852980445752733</v>
      </c>
      <c r="L780" s="21">
        <f t="shared" ca="1" si="62"/>
        <v>3636.4715670724131</v>
      </c>
      <c r="M780" s="31" t="str">
        <f ca="1">IF(ROW()&gt;计算结果!B$22+1,IF(L780&gt;OFFSET(L780,-计算结果!B$22,0,1,1),"买",IF(L780&lt;OFFSET(L780,-计算结果!B$22,0,1,1),"卖",M779)),IF(L780&gt;OFFSET(L780,-ROW()+1,0,1,1),"买",IF(L780&lt;OFFSET(L780,-ROW()+1,0,1,1),"卖",M779)))</f>
        <v>卖</v>
      </c>
      <c r="N780" s="4" t="str">
        <f t="shared" ca="1" si="63"/>
        <v/>
      </c>
      <c r="O780" s="3">
        <f ca="1">IF(M779="买",E780/E779-1,0)-IF(N780=1,计算结果!B$17,0)</f>
        <v>0</v>
      </c>
      <c r="P780" s="2">
        <f t="shared" ca="1" si="64"/>
        <v>4.3194622993835718</v>
      </c>
      <c r="Q780" s="3">
        <f ca="1">1-P780/MAX(P$2:P780)</f>
        <v>0.15044707983195893</v>
      </c>
    </row>
    <row r="781" spans="1:17" x14ac:dyDescent="0.15">
      <c r="A781" s="1">
        <v>39532</v>
      </c>
      <c r="B781">
        <v>3780.46</v>
      </c>
      <c r="C781">
        <v>3937.67</v>
      </c>
      <c r="D781" s="21">
        <v>3747.02</v>
      </c>
      <c r="E781" s="21">
        <v>3905.77</v>
      </c>
      <c r="F781" s="42">
        <v>582.92420607999998</v>
      </c>
      <c r="G781" s="3">
        <f t="shared" si="60"/>
        <v>1.2620913694002533E-2</v>
      </c>
      <c r="H781" s="3">
        <f>1-E781/MAX(E$2:E781)</f>
        <v>0.33543694276185942</v>
      </c>
      <c r="I781" s="21">
        <f t="shared" si="61"/>
        <v>48.679999999999836</v>
      </c>
      <c r="J781" s="21">
        <f ca="1">IF(ROW()&gt;计算结果!B$18+1,ABS(E781-OFFSET(E781,-计算结果!B$18,0,1,1))/SUM(OFFSET(I781,0,0,-计算结果!B$18,1)),ABS(E781-OFFSET(E781,-ROW()+2,0,1,1))/SUM(OFFSET(I781,0,0,-ROW()+2,1)))</f>
        <v>0.45353358237401864</v>
      </c>
      <c r="K781" s="21">
        <f ca="1">(计算结果!B$19+计算结果!B$20*'000300'!J781)^计算结果!B$21</f>
        <v>1.8081802241366167</v>
      </c>
      <c r="L781" s="21">
        <f t="shared" ca="1" si="62"/>
        <v>4123.411667883056</v>
      </c>
      <c r="M781" s="31" t="str">
        <f ca="1">IF(ROW()&gt;计算结果!B$22+1,IF(L781&gt;OFFSET(L781,-计算结果!B$22,0,1,1),"买",IF(L781&lt;OFFSET(L781,-计算结果!B$22,0,1,1),"卖",M780)),IF(L781&gt;OFFSET(L781,-ROW()+1,0,1,1),"买",IF(L781&lt;OFFSET(L781,-ROW()+1,0,1,1),"卖",M780)))</f>
        <v>卖</v>
      </c>
      <c r="N781" s="4" t="str">
        <f t="shared" ca="1" si="63"/>
        <v/>
      </c>
      <c r="O781" s="3">
        <f ca="1">IF(M780="买",E781/E780-1,0)-IF(N781=1,计算结果!B$17,0)</f>
        <v>0</v>
      </c>
      <c r="P781" s="2">
        <f t="shared" ca="1" si="64"/>
        <v>4.3194622993835718</v>
      </c>
      <c r="Q781" s="3">
        <f ca="1">1-P781/MAX(P$2:P781)</f>
        <v>0.15044707983195893</v>
      </c>
    </row>
    <row r="782" spans="1:17" x14ac:dyDescent="0.15">
      <c r="A782" s="1">
        <v>39533</v>
      </c>
      <c r="B782">
        <v>3926.86</v>
      </c>
      <c r="C782">
        <v>4001.55</v>
      </c>
      <c r="D782" s="21">
        <v>3888.02</v>
      </c>
      <c r="E782" s="21">
        <v>3914.37</v>
      </c>
      <c r="F782" s="42">
        <v>520.26060800000005</v>
      </c>
      <c r="G782" s="3">
        <f t="shared" si="60"/>
        <v>2.2018705658550797E-3</v>
      </c>
      <c r="H782" s="3">
        <f>1-E782/MAX(E$2:E782)</f>
        <v>0.333973660926972</v>
      </c>
      <c r="I782" s="21">
        <f t="shared" si="61"/>
        <v>8.5999999999999091</v>
      </c>
      <c r="J782" s="21">
        <f ca="1">IF(ROW()&gt;计算结果!B$18+1,ABS(E782-OFFSET(E782,-计算结果!B$18,0,1,1))/SUM(OFFSET(I782,0,0,-计算结果!B$18,1)),ABS(E782-OFFSET(E782,-ROW()+2,0,1,1))/SUM(OFFSET(I782,0,0,-ROW()+2,1)))</f>
        <v>0.37375189107413004</v>
      </c>
      <c r="K782" s="21">
        <f ca="1">(计算结果!B$19+计算结果!B$20*'000300'!J782)^计算结果!B$21</f>
        <v>1.7363767019667169</v>
      </c>
      <c r="L782" s="21">
        <f t="shared" ca="1" si="62"/>
        <v>3760.436586030653</v>
      </c>
      <c r="M782" s="31" t="str">
        <f ca="1">IF(ROW()&gt;计算结果!B$22+1,IF(L782&gt;OFFSET(L782,-计算结果!B$22,0,1,1),"买",IF(L782&lt;OFFSET(L782,-计算结果!B$22,0,1,1),"卖",M781)),IF(L782&gt;OFFSET(L782,-ROW()+1,0,1,1),"买",IF(L782&lt;OFFSET(L782,-ROW()+1,0,1,1),"卖",M781)))</f>
        <v>卖</v>
      </c>
      <c r="N782" s="4" t="str">
        <f t="shared" ca="1" si="63"/>
        <v/>
      </c>
      <c r="O782" s="3">
        <f ca="1">IF(M781="买",E782/E781-1,0)-IF(N782=1,计算结果!B$17,0)</f>
        <v>0</v>
      </c>
      <c r="P782" s="2">
        <f t="shared" ca="1" si="64"/>
        <v>4.3194622993835718</v>
      </c>
      <c r="Q782" s="3">
        <f ca="1">1-P782/MAX(P$2:P782)</f>
        <v>0.15044707983195893</v>
      </c>
    </row>
    <row r="783" spans="1:17" x14ac:dyDescent="0.15">
      <c r="A783" s="1">
        <v>39534</v>
      </c>
      <c r="B783">
        <v>3847.44</v>
      </c>
      <c r="C783">
        <v>3873.61</v>
      </c>
      <c r="D783" s="21">
        <v>3745.88</v>
      </c>
      <c r="E783" s="21">
        <v>3748.92</v>
      </c>
      <c r="F783" s="42">
        <v>551.51411199999995</v>
      </c>
      <c r="G783" s="3">
        <f t="shared" si="60"/>
        <v>-4.2267338039071345E-2</v>
      </c>
      <c r="H783" s="3">
        <f>1-E783/MAX(E$2:E783)</f>
        <v>0.36212482134349688</v>
      </c>
      <c r="I783" s="21">
        <f t="shared" si="61"/>
        <v>165.44999999999982</v>
      </c>
      <c r="J783" s="21">
        <f ca="1">IF(ROW()&gt;计算结果!B$18+1,ABS(E783-OFFSET(E783,-计算结果!B$18,0,1,1))/SUM(OFFSET(I783,0,0,-计算结果!B$18,1)),ABS(E783-OFFSET(E783,-ROW()+2,0,1,1))/SUM(OFFSET(I783,0,0,-ROW()+2,1)))</f>
        <v>0.40458125067424222</v>
      </c>
      <c r="K783" s="21">
        <f ca="1">(计算结果!B$19+计算结果!B$20*'000300'!J783)^计算结果!B$21</f>
        <v>1.7641231256068179</v>
      </c>
      <c r="L783" s="21">
        <f t="shared" ca="1" si="62"/>
        <v>3740.1199102859377</v>
      </c>
      <c r="M783" s="31" t="str">
        <f ca="1">IF(ROW()&gt;计算结果!B$22+1,IF(L783&gt;OFFSET(L783,-计算结果!B$22,0,1,1),"买",IF(L783&lt;OFFSET(L783,-计算结果!B$22,0,1,1),"卖",M782)),IF(L783&gt;OFFSET(L783,-ROW()+1,0,1,1),"买",IF(L783&lt;OFFSET(L783,-ROW()+1,0,1,1),"卖",M782)))</f>
        <v>卖</v>
      </c>
      <c r="N783" s="4" t="str">
        <f t="shared" ca="1" si="63"/>
        <v/>
      </c>
      <c r="O783" s="3">
        <f ca="1">IF(M782="买",E783/E782-1,0)-IF(N783=1,计算结果!B$17,0)</f>
        <v>0</v>
      </c>
      <c r="P783" s="2">
        <f t="shared" ca="1" si="64"/>
        <v>4.3194622993835718</v>
      </c>
      <c r="Q783" s="3">
        <f ca="1">1-P783/MAX(P$2:P783)</f>
        <v>0.15044707983195893</v>
      </c>
    </row>
    <row r="784" spans="1:17" x14ac:dyDescent="0.15">
      <c r="A784" s="1">
        <v>39535</v>
      </c>
      <c r="B784">
        <v>3712.98</v>
      </c>
      <c r="C784">
        <v>3925.86</v>
      </c>
      <c r="D784" s="21">
        <v>3661.38</v>
      </c>
      <c r="E784" s="21">
        <v>3918.16</v>
      </c>
      <c r="F784" s="42">
        <v>727.26085632000002</v>
      </c>
      <c r="G784" s="3">
        <f t="shared" si="60"/>
        <v>4.5143668043063023E-2</v>
      </c>
      <c r="H784" s="3">
        <f>1-E784/MAX(E$2:E784)</f>
        <v>0.33332879602531817</v>
      </c>
      <c r="I784" s="21">
        <f t="shared" si="61"/>
        <v>169.23999999999978</v>
      </c>
      <c r="J784" s="21">
        <f ca="1">IF(ROW()&gt;计算结果!B$18+1,ABS(E784-OFFSET(E784,-计算结果!B$18,0,1,1))/SUM(OFFSET(I784,0,0,-计算结果!B$18,1)),ABS(E784-OFFSET(E784,-ROW()+2,0,1,1))/SUM(OFFSET(I784,0,0,-ROW()+2,1)))</f>
        <v>0.19323504042692133</v>
      </c>
      <c r="K784" s="21">
        <f ca="1">(计算结果!B$19+计算结果!B$20*'000300'!J784)^计算结果!B$21</f>
        <v>1.5739115363842291</v>
      </c>
      <c r="L784" s="21">
        <f t="shared" ca="1" si="62"/>
        <v>4020.3392614257837</v>
      </c>
      <c r="M784" s="31" t="str">
        <f ca="1">IF(ROW()&gt;计算结果!B$22+1,IF(L784&gt;OFFSET(L784,-计算结果!B$22,0,1,1),"买",IF(L784&lt;OFFSET(L784,-计算结果!B$22,0,1,1),"卖",M783)),IF(L784&gt;OFFSET(L784,-ROW()+1,0,1,1),"买",IF(L784&lt;OFFSET(L784,-ROW()+1,0,1,1),"卖",M783)))</f>
        <v>卖</v>
      </c>
      <c r="N784" s="4" t="str">
        <f t="shared" ca="1" si="63"/>
        <v/>
      </c>
      <c r="O784" s="3">
        <f ca="1">IF(M783="买",E784/E783-1,0)-IF(N784=1,计算结果!B$17,0)</f>
        <v>0</v>
      </c>
      <c r="P784" s="2">
        <f t="shared" ca="1" si="64"/>
        <v>4.3194622993835718</v>
      </c>
      <c r="Q784" s="3">
        <f ca="1">1-P784/MAX(P$2:P784)</f>
        <v>0.15044707983195893</v>
      </c>
    </row>
    <row r="785" spans="1:17" x14ac:dyDescent="0.15">
      <c r="A785" s="1">
        <v>39538</v>
      </c>
      <c r="B785">
        <v>3802.21</v>
      </c>
      <c r="C785">
        <v>3891.66</v>
      </c>
      <c r="D785" s="21">
        <v>3780.12</v>
      </c>
      <c r="E785" s="21">
        <v>3790.53</v>
      </c>
      <c r="F785" s="42">
        <v>511.66601215999998</v>
      </c>
      <c r="G785" s="3">
        <f t="shared" si="60"/>
        <v>-3.2573963288890617E-2</v>
      </c>
      <c r="H785" s="3">
        <f>1-E785/MAX(E$2:E785)</f>
        <v>0.35504491934935001</v>
      </c>
      <c r="I785" s="21">
        <f t="shared" si="61"/>
        <v>127.62999999999965</v>
      </c>
      <c r="J785" s="21">
        <f ca="1">IF(ROW()&gt;计算结果!B$18+1,ABS(E785-OFFSET(E785,-计算结果!B$18,0,1,1))/SUM(OFFSET(I785,0,0,-计算结果!B$18,1)),ABS(E785-OFFSET(E785,-ROW()+2,0,1,1))/SUM(OFFSET(I785,0,0,-ROW()+2,1)))</f>
        <v>0.14865382161541416</v>
      </c>
      <c r="K785" s="21">
        <f ca="1">(计算结果!B$19+计算结果!B$20*'000300'!J785)^计算结果!B$21</f>
        <v>1.5337884394538728</v>
      </c>
      <c r="L785" s="21">
        <f t="shared" ca="1" si="62"/>
        <v>3667.8604729714843</v>
      </c>
      <c r="M785" s="31" t="str">
        <f ca="1">IF(ROW()&gt;计算结果!B$22+1,IF(L785&gt;OFFSET(L785,-计算结果!B$22,0,1,1),"买",IF(L785&lt;OFFSET(L785,-计算结果!B$22,0,1,1),"卖",M784)),IF(L785&gt;OFFSET(L785,-ROW()+1,0,1,1),"买",IF(L785&lt;OFFSET(L785,-ROW()+1,0,1,1),"卖",M784)))</f>
        <v>卖</v>
      </c>
      <c r="N785" s="4" t="str">
        <f t="shared" ca="1" si="63"/>
        <v/>
      </c>
      <c r="O785" s="3">
        <f ca="1">IF(M784="买",E785/E784-1,0)-IF(N785=1,计算结果!B$17,0)</f>
        <v>0</v>
      </c>
      <c r="P785" s="2">
        <f t="shared" ca="1" si="64"/>
        <v>4.3194622993835718</v>
      </c>
      <c r="Q785" s="3">
        <f ca="1">1-P785/MAX(P$2:P785)</f>
        <v>0.15044707983195893</v>
      </c>
    </row>
    <row r="786" spans="1:17" x14ac:dyDescent="0.15">
      <c r="A786" s="1">
        <v>39539</v>
      </c>
      <c r="B786">
        <v>3776.27</v>
      </c>
      <c r="C786">
        <v>3815.16</v>
      </c>
      <c r="D786" s="21">
        <v>3566.21</v>
      </c>
      <c r="E786" s="21">
        <v>3582.85</v>
      </c>
      <c r="F786" s="42">
        <v>589.62079744000005</v>
      </c>
      <c r="G786" s="3">
        <f t="shared" si="60"/>
        <v>-5.4789171962759897E-2</v>
      </c>
      <c r="H786" s="3">
        <f>1-E786/MAX(E$2:E786)</f>
        <v>0.39038147417137414</v>
      </c>
      <c r="I786" s="21">
        <f t="shared" si="61"/>
        <v>207.68000000000029</v>
      </c>
      <c r="J786" s="21">
        <f ca="1">IF(ROW()&gt;计算结果!B$18+1,ABS(E786-OFFSET(E786,-计算结果!B$18,0,1,1))/SUM(OFFSET(I786,0,0,-计算结果!B$18,1)),ABS(E786-OFFSET(E786,-ROW()+2,0,1,1))/SUM(OFFSET(I786,0,0,-ROW()+2,1)))</f>
        <v>0.15322785345629922</v>
      </c>
      <c r="K786" s="21">
        <f ca="1">(计算结果!B$19+计算结果!B$20*'000300'!J786)^计算结果!B$21</f>
        <v>1.5379050681106692</v>
      </c>
      <c r="L786" s="21">
        <f t="shared" ca="1" si="62"/>
        <v>3537.1224357461533</v>
      </c>
      <c r="M786" s="31" t="str">
        <f ca="1">IF(ROW()&gt;计算结果!B$22+1,IF(L786&gt;OFFSET(L786,-计算结果!B$22,0,1,1),"买",IF(L786&lt;OFFSET(L786,-计算结果!B$22,0,1,1),"卖",M785)),IF(L786&gt;OFFSET(L786,-ROW()+1,0,1,1),"买",IF(L786&lt;OFFSET(L786,-ROW()+1,0,1,1),"卖",M785)))</f>
        <v>卖</v>
      </c>
      <c r="N786" s="4" t="str">
        <f t="shared" ca="1" si="63"/>
        <v/>
      </c>
      <c r="O786" s="3">
        <f ca="1">IF(M785="买",E786/E785-1,0)-IF(N786=1,计算结果!B$17,0)</f>
        <v>0</v>
      </c>
      <c r="P786" s="2">
        <f t="shared" ca="1" si="64"/>
        <v>4.3194622993835718</v>
      </c>
      <c r="Q786" s="3">
        <f ca="1">1-P786/MAX(P$2:P786)</f>
        <v>0.15044707983195893</v>
      </c>
    </row>
    <row r="787" spans="1:17" x14ac:dyDescent="0.15">
      <c r="A787" s="1">
        <v>39540</v>
      </c>
      <c r="B787">
        <v>3621.39</v>
      </c>
      <c r="C787">
        <v>3698.53</v>
      </c>
      <c r="D787" s="21">
        <v>3493.18</v>
      </c>
      <c r="E787" s="21">
        <v>3547.98</v>
      </c>
      <c r="F787" s="42">
        <v>701.02761471999997</v>
      </c>
      <c r="G787" s="3">
        <f t="shared" si="60"/>
        <v>-9.7324755432127708E-3</v>
      </c>
      <c r="H787" s="3">
        <f>1-E787/MAX(E$2:E787)</f>
        <v>0.39631457156469063</v>
      </c>
      <c r="I787" s="21">
        <f t="shared" si="61"/>
        <v>34.869999999999891</v>
      </c>
      <c r="J787" s="21">
        <f ca="1">IF(ROW()&gt;计算结果!B$18+1,ABS(E787-OFFSET(E787,-计算结果!B$18,0,1,1))/SUM(OFFSET(I787,0,0,-计算结果!B$18,1)),ABS(E787-OFFSET(E787,-ROW()+2,0,1,1))/SUM(OFFSET(I787,0,0,-ROW()+2,1)))</f>
        <v>0.31220119795578233</v>
      </c>
      <c r="K787" s="21">
        <f ca="1">(计算结果!B$19+计算结果!B$20*'000300'!J787)^计算结果!B$21</f>
        <v>1.6809810781602041</v>
      </c>
      <c r="L787" s="21">
        <f t="shared" ca="1" si="62"/>
        <v>3555.3737958117781</v>
      </c>
      <c r="M787" s="31" t="str">
        <f ca="1">IF(ROW()&gt;计算结果!B$22+1,IF(L787&gt;OFFSET(L787,-计算结果!B$22,0,1,1),"买",IF(L787&lt;OFFSET(L787,-计算结果!B$22,0,1,1),"卖",M786)),IF(L787&gt;OFFSET(L787,-ROW()+1,0,1,1),"买",IF(L787&lt;OFFSET(L787,-ROW()+1,0,1,1),"卖",M786)))</f>
        <v>卖</v>
      </c>
      <c r="N787" s="4" t="str">
        <f t="shared" ca="1" si="63"/>
        <v/>
      </c>
      <c r="O787" s="3">
        <f ca="1">IF(M786="买",E787/E786-1,0)-IF(N787=1,计算结果!B$17,0)</f>
        <v>0</v>
      </c>
      <c r="P787" s="2">
        <f t="shared" ca="1" si="64"/>
        <v>4.3194622993835718</v>
      </c>
      <c r="Q787" s="3">
        <f ca="1">1-P787/MAX(P$2:P787)</f>
        <v>0.15044707983195893</v>
      </c>
    </row>
    <row r="788" spans="1:17" x14ac:dyDescent="0.15">
      <c r="A788" s="1">
        <v>39541</v>
      </c>
      <c r="B788">
        <v>3518.22</v>
      </c>
      <c r="C788">
        <v>3665.65</v>
      </c>
      <c r="D788" s="21">
        <v>3457.62</v>
      </c>
      <c r="E788" s="21">
        <v>3650.7</v>
      </c>
      <c r="F788" s="42">
        <v>542.33903104000001</v>
      </c>
      <c r="G788" s="3">
        <f t="shared" si="60"/>
        <v>2.8951685184245735E-2</v>
      </c>
      <c r="H788" s="3">
        <f>1-E788/MAX(E$2:E788)</f>
        <v>0.37883686109031511</v>
      </c>
      <c r="I788" s="21">
        <f t="shared" si="61"/>
        <v>102.7199999999998</v>
      </c>
      <c r="J788" s="21">
        <f ca="1">IF(ROW()&gt;计算结果!B$18+1,ABS(E788-OFFSET(E788,-计算结果!B$18,0,1,1))/SUM(OFFSET(I788,0,0,-计算结果!B$18,1)),ABS(E788-OFFSET(E788,-ROW()+2,0,1,1))/SUM(OFFSET(I788,0,0,-ROW()+2,1)))</f>
        <v>0.32463642163071765</v>
      </c>
      <c r="K788" s="21">
        <f ca="1">(计算结果!B$19+计算结果!B$20*'000300'!J788)^计算结果!B$21</f>
        <v>1.6921727794676458</v>
      </c>
      <c r="L788" s="21">
        <f t="shared" ca="1" si="62"/>
        <v>3716.6822037090619</v>
      </c>
      <c r="M788" s="31" t="str">
        <f ca="1">IF(ROW()&gt;计算结果!B$22+1,IF(L788&gt;OFFSET(L788,-计算结果!B$22,0,1,1),"买",IF(L788&lt;OFFSET(L788,-计算结果!B$22,0,1,1),"卖",M787)),IF(L788&gt;OFFSET(L788,-ROW()+1,0,1,1),"买",IF(L788&lt;OFFSET(L788,-ROW()+1,0,1,1),"卖",M787)))</f>
        <v>卖</v>
      </c>
      <c r="N788" s="4" t="str">
        <f t="shared" ca="1" si="63"/>
        <v/>
      </c>
      <c r="O788" s="3">
        <f ca="1">IF(M787="买",E788/E787-1,0)-IF(N788=1,计算结果!B$17,0)</f>
        <v>0</v>
      </c>
      <c r="P788" s="2">
        <f t="shared" ca="1" si="64"/>
        <v>4.3194622993835718</v>
      </c>
      <c r="Q788" s="3">
        <f ca="1">1-P788/MAX(P$2:P788)</f>
        <v>0.15044707983195893</v>
      </c>
    </row>
    <row r="789" spans="1:17" x14ac:dyDescent="0.15">
      <c r="A789" s="1">
        <v>39545</v>
      </c>
      <c r="B789">
        <v>3611.96</v>
      </c>
      <c r="C789">
        <v>3854.07</v>
      </c>
      <c r="D789" s="21">
        <v>3578.38</v>
      </c>
      <c r="E789" s="21">
        <v>3845.82</v>
      </c>
      <c r="F789" s="42">
        <v>705.25927423999997</v>
      </c>
      <c r="G789" s="3">
        <f t="shared" si="60"/>
        <v>5.3447284082504876E-2</v>
      </c>
      <c r="H789" s="3">
        <f>1-E789/MAX(E$2:E789)</f>
        <v>0.34563737834342878</v>
      </c>
      <c r="I789" s="21">
        <f t="shared" si="61"/>
        <v>195.12000000000035</v>
      </c>
      <c r="J789" s="21">
        <f ca="1">IF(ROW()&gt;计算结果!B$18+1,ABS(E789-OFFSET(E789,-计算结果!B$18,0,1,1))/SUM(OFFSET(I789,0,0,-计算结果!B$18,1)),ABS(E789-OFFSET(E789,-ROW()+2,0,1,1))/SUM(OFFSET(I789,0,0,-ROW()+2,1)))</f>
        <v>0.15475566803414112</v>
      </c>
      <c r="K789" s="21">
        <f ca="1">(计算结果!B$19+计算结果!B$20*'000300'!J789)^计算结果!B$21</f>
        <v>1.5392801012307269</v>
      </c>
      <c r="L789" s="21">
        <f t="shared" ca="1" si="62"/>
        <v>3915.46144385649</v>
      </c>
      <c r="M789" s="31" t="str">
        <f ca="1">IF(ROW()&gt;计算结果!B$22+1,IF(L789&gt;OFFSET(L789,-计算结果!B$22,0,1,1),"买",IF(L789&lt;OFFSET(L789,-计算结果!B$22,0,1,1),"卖",M788)),IF(L789&gt;OFFSET(L789,-ROW()+1,0,1,1),"买",IF(L789&lt;OFFSET(L789,-ROW()+1,0,1,1),"卖",M788)))</f>
        <v>卖</v>
      </c>
      <c r="N789" s="4" t="str">
        <f t="shared" ca="1" si="63"/>
        <v/>
      </c>
      <c r="O789" s="3">
        <f ca="1">IF(M788="买",E789/E788-1,0)-IF(N789=1,计算结果!B$17,0)</f>
        <v>0</v>
      </c>
      <c r="P789" s="2">
        <f t="shared" ca="1" si="64"/>
        <v>4.3194622993835718</v>
      </c>
      <c r="Q789" s="3">
        <f ca="1">1-P789/MAX(P$2:P789)</f>
        <v>0.15044707983195893</v>
      </c>
    </row>
    <row r="790" spans="1:17" x14ac:dyDescent="0.15">
      <c r="A790" s="1">
        <v>39546</v>
      </c>
      <c r="B790">
        <v>3852.01</v>
      </c>
      <c r="C790">
        <v>3935.33</v>
      </c>
      <c r="D790" s="21">
        <v>3820.1</v>
      </c>
      <c r="E790" s="21">
        <v>3891.06</v>
      </c>
      <c r="F790" s="42">
        <v>764.85918719999995</v>
      </c>
      <c r="G790" s="3">
        <f t="shared" si="60"/>
        <v>1.1763421064948432E-2</v>
      </c>
      <c r="H790" s="3">
        <f>1-E790/MAX(E$2:E790)</f>
        <v>0.33793983529571903</v>
      </c>
      <c r="I790" s="21">
        <f t="shared" si="61"/>
        <v>45.239999999999782</v>
      </c>
      <c r="J790" s="21">
        <f ca="1">IF(ROW()&gt;计算结果!B$18+1,ABS(E790-OFFSET(E790,-计算结果!B$18,0,1,1))/SUM(OFFSET(I790,0,0,-计算结果!B$18,1)),ABS(E790-OFFSET(E790,-ROW()+2,0,1,1))/SUM(OFFSET(I790,0,0,-ROW()+2,1)))</f>
        <v>3.0735683975281008E-2</v>
      </c>
      <c r="K790" s="21">
        <f ca="1">(计算结果!B$19+计算结果!B$20*'000300'!J790)^计算结果!B$21</f>
        <v>1.4276621155777529</v>
      </c>
      <c r="L790" s="21">
        <f t="shared" ca="1" si="62"/>
        <v>3880.6244268971814</v>
      </c>
      <c r="M790" s="31" t="str">
        <f ca="1">IF(ROW()&gt;计算结果!B$22+1,IF(L790&gt;OFFSET(L790,-计算结果!B$22,0,1,1),"买",IF(L790&lt;OFFSET(L790,-计算结果!B$22,0,1,1),"卖",M789)),IF(L790&gt;OFFSET(L790,-ROW()+1,0,1,1),"买",IF(L790&lt;OFFSET(L790,-ROW()+1,0,1,1),"卖",M789)))</f>
        <v>卖</v>
      </c>
      <c r="N790" s="4" t="str">
        <f t="shared" ca="1" si="63"/>
        <v/>
      </c>
      <c r="O790" s="3">
        <f ca="1">IF(M789="买",E790/E789-1,0)-IF(N790=1,计算结果!B$17,0)</f>
        <v>0</v>
      </c>
      <c r="P790" s="2">
        <f t="shared" ca="1" si="64"/>
        <v>4.3194622993835718</v>
      </c>
      <c r="Q790" s="3">
        <f ca="1">1-P790/MAX(P$2:P790)</f>
        <v>0.15044707983195893</v>
      </c>
    </row>
    <row r="791" spans="1:17" x14ac:dyDescent="0.15">
      <c r="A791" s="1">
        <v>39547</v>
      </c>
      <c r="B791">
        <v>3857.27</v>
      </c>
      <c r="C791">
        <v>3911.7</v>
      </c>
      <c r="D791" s="21">
        <v>3687.6</v>
      </c>
      <c r="E791" s="21">
        <v>3688.13</v>
      </c>
      <c r="F791" s="42">
        <v>645.55765759999997</v>
      </c>
      <c r="G791" s="3">
        <f t="shared" si="60"/>
        <v>-5.2152883790021143E-2</v>
      </c>
      <c r="H791" s="3">
        <f>1-E791/MAX(E$2:E791)</f>
        <v>0.37246818212754373</v>
      </c>
      <c r="I791" s="21">
        <f t="shared" si="61"/>
        <v>202.92999999999984</v>
      </c>
      <c r="J791" s="21">
        <f ca="1">IF(ROW()&gt;计算结果!B$18+1,ABS(E791-OFFSET(E791,-计算结果!B$18,0,1,1))/SUM(OFFSET(I791,0,0,-计算结果!B$18,1)),ABS(E791-OFFSET(E791,-ROW()+2,0,1,1))/SUM(OFFSET(I791,0,0,-ROW()+2,1)))</f>
        <v>0.17280147362403533</v>
      </c>
      <c r="K791" s="21">
        <f ca="1">(计算结果!B$19+计算结果!B$20*'000300'!J791)^计算结果!B$21</f>
        <v>1.5555213262616316</v>
      </c>
      <c r="L791" s="21">
        <f t="shared" ca="1" si="62"/>
        <v>3581.1952406721052</v>
      </c>
      <c r="M791" s="31" t="str">
        <f ca="1">IF(ROW()&gt;计算结果!B$22+1,IF(L791&gt;OFFSET(L791,-计算结果!B$22,0,1,1),"买",IF(L791&lt;OFFSET(L791,-计算结果!B$22,0,1,1),"卖",M790)),IF(L791&gt;OFFSET(L791,-ROW()+1,0,1,1),"买",IF(L791&lt;OFFSET(L791,-ROW()+1,0,1,1),"卖",M790)))</f>
        <v>卖</v>
      </c>
      <c r="N791" s="4" t="str">
        <f t="shared" ca="1" si="63"/>
        <v/>
      </c>
      <c r="O791" s="3">
        <f ca="1">IF(M790="买",E791/E790-1,0)-IF(N791=1,计算结果!B$17,0)</f>
        <v>0</v>
      </c>
      <c r="P791" s="2">
        <f t="shared" ca="1" si="64"/>
        <v>4.3194622993835718</v>
      </c>
      <c r="Q791" s="3">
        <f ca="1">1-P791/MAX(P$2:P791)</f>
        <v>0.15044707983195893</v>
      </c>
    </row>
    <row r="792" spans="1:17" x14ac:dyDescent="0.15">
      <c r="A792" s="1">
        <v>39548</v>
      </c>
      <c r="B792">
        <v>3641.66</v>
      </c>
      <c r="C792">
        <v>3754.72</v>
      </c>
      <c r="D792" s="21">
        <v>3608.32</v>
      </c>
      <c r="E792" s="21">
        <v>3754.72</v>
      </c>
      <c r="F792" s="42">
        <v>471.52259071999998</v>
      </c>
      <c r="G792" s="3">
        <f t="shared" si="60"/>
        <v>1.8055220396244076E-2</v>
      </c>
      <c r="H792" s="3">
        <f>1-E792/MAX(E$2:E792)</f>
        <v>0.36113795685020078</v>
      </c>
      <c r="I792" s="21">
        <f t="shared" si="61"/>
        <v>66.589999999999691</v>
      </c>
      <c r="J792" s="21">
        <f ca="1">IF(ROW()&gt;计算结果!B$18+1,ABS(E792-OFFSET(E792,-计算结果!B$18,0,1,1))/SUM(OFFSET(I792,0,0,-计算结果!B$18,1)),ABS(E792-OFFSET(E792,-ROW()+2,0,1,1))/SUM(OFFSET(I792,0,0,-ROW()+2,1)))</f>
        <v>0.12117922988758774</v>
      </c>
      <c r="K792" s="21">
        <f ca="1">(计算结果!B$19+计算结果!B$20*'000300'!J792)^计算结果!B$21</f>
        <v>1.5090613068988288</v>
      </c>
      <c r="L792" s="21">
        <f t="shared" ca="1" si="62"/>
        <v>3843.0547407627628</v>
      </c>
      <c r="M792" s="31" t="str">
        <f ca="1">IF(ROW()&gt;计算结果!B$22+1,IF(L792&gt;OFFSET(L792,-计算结果!B$22,0,1,1),"买",IF(L792&lt;OFFSET(L792,-计算结果!B$22,0,1,1),"卖",M791)),IF(L792&gt;OFFSET(L792,-ROW()+1,0,1,1),"买",IF(L792&lt;OFFSET(L792,-ROW()+1,0,1,1),"卖",M791)))</f>
        <v>卖</v>
      </c>
      <c r="N792" s="4" t="str">
        <f t="shared" ca="1" si="63"/>
        <v/>
      </c>
      <c r="O792" s="3">
        <f ca="1">IF(M791="买",E792/E791-1,0)-IF(N792=1,计算结果!B$17,0)</f>
        <v>0</v>
      </c>
      <c r="P792" s="2">
        <f t="shared" ca="1" si="64"/>
        <v>4.3194622993835718</v>
      </c>
      <c r="Q792" s="3">
        <f ca="1">1-P792/MAX(P$2:P792)</f>
        <v>0.15044707983195893</v>
      </c>
    </row>
    <row r="793" spans="1:17" x14ac:dyDescent="0.15">
      <c r="A793" s="1">
        <v>39549</v>
      </c>
      <c r="B793">
        <v>3794.3</v>
      </c>
      <c r="C793">
        <v>3825.29</v>
      </c>
      <c r="D793" s="21">
        <v>3755.01</v>
      </c>
      <c r="E793" s="21">
        <v>3783.73</v>
      </c>
      <c r="F793" s="42">
        <v>444.18994176000001</v>
      </c>
      <c r="G793" s="3">
        <f t="shared" si="60"/>
        <v>7.7262751949547237E-3</v>
      </c>
      <c r="H793" s="3">
        <f>1-E793/MAX(E$2:E793)</f>
        <v>0.35620193289321445</v>
      </c>
      <c r="I793" s="21">
        <f t="shared" si="61"/>
        <v>29.010000000000218</v>
      </c>
      <c r="J793" s="21">
        <f ca="1">IF(ROW()&gt;计算结果!B$18+1,ABS(E793-OFFSET(E793,-计算结果!B$18,0,1,1))/SUM(OFFSET(I793,0,0,-计算结果!B$18,1)),ABS(E793-OFFSET(E793,-ROW()+2,0,1,1))/SUM(OFFSET(I793,0,0,-ROW()+2,1)))</f>
        <v>2.9474272457092509E-2</v>
      </c>
      <c r="K793" s="21">
        <f ca="1">(计算结果!B$19+计算结果!B$20*'000300'!J793)^计算结果!B$21</f>
        <v>1.4265268452113831</v>
      </c>
      <c r="L793" s="21">
        <f t="shared" ca="1" si="62"/>
        <v>3758.4264054794758</v>
      </c>
      <c r="M793" s="31" t="str">
        <f ca="1">IF(ROW()&gt;计算结果!B$22+1,IF(L793&gt;OFFSET(L793,-计算结果!B$22,0,1,1),"买",IF(L793&lt;OFFSET(L793,-计算结果!B$22,0,1,1),"卖",M792)),IF(L793&gt;OFFSET(L793,-ROW()+1,0,1,1),"买",IF(L793&lt;OFFSET(L793,-ROW()+1,0,1,1),"卖",M792)))</f>
        <v>卖</v>
      </c>
      <c r="N793" s="4" t="str">
        <f t="shared" ca="1" si="63"/>
        <v/>
      </c>
      <c r="O793" s="3">
        <f ca="1">IF(M792="买",E793/E792-1,0)-IF(N793=1,计算结果!B$17,0)</f>
        <v>0</v>
      </c>
      <c r="P793" s="2">
        <f t="shared" ca="1" si="64"/>
        <v>4.3194622993835718</v>
      </c>
      <c r="Q793" s="3">
        <f ca="1">1-P793/MAX(P$2:P793)</f>
        <v>0.15044707983195893</v>
      </c>
    </row>
    <row r="794" spans="1:17" x14ac:dyDescent="0.15">
      <c r="A794" s="1">
        <v>39552</v>
      </c>
      <c r="B794">
        <v>3699.14</v>
      </c>
      <c r="C794">
        <v>3710.79</v>
      </c>
      <c r="D794" s="21">
        <v>3525.19</v>
      </c>
      <c r="E794" s="21">
        <v>3536.33</v>
      </c>
      <c r="F794" s="42">
        <v>546.37416447999999</v>
      </c>
      <c r="G794" s="3">
        <f t="shared" si="60"/>
        <v>-6.5385215118414886E-2</v>
      </c>
      <c r="H794" s="3">
        <f>1-E794/MAX(E$2:E794)</f>
        <v>0.39829680800381129</v>
      </c>
      <c r="I794" s="21">
        <f t="shared" si="61"/>
        <v>247.40000000000009</v>
      </c>
      <c r="J794" s="21">
        <f ca="1">IF(ROW()&gt;计算结果!B$18+1,ABS(E794-OFFSET(E794,-计算结果!B$18,0,1,1))/SUM(OFFSET(I794,0,0,-计算结果!B$18,1)),ABS(E794-OFFSET(E794,-ROW()+2,0,1,1))/SUM(OFFSET(I794,0,0,-ROW()+2,1)))</f>
        <v>0.30323461908052007</v>
      </c>
      <c r="K794" s="21">
        <f ca="1">(计算结果!B$19+计算结果!B$20*'000300'!J794)^计算结果!B$21</f>
        <v>1.672911157172468</v>
      </c>
      <c r="L794" s="21">
        <f t="shared" ca="1" si="62"/>
        <v>3386.8788507849604</v>
      </c>
      <c r="M794" s="31" t="str">
        <f ca="1">IF(ROW()&gt;计算结果!B$22+1,IF(L794&gt;OFFSET(L794,-计算结果!B$22,0,1,1),"买",IF(L794&lt;OFFSET(L794,-计算结果!B$22,0,1,1),"卖",M793)),IF(L794&gt;OFFSET(L794,-ROW()+1,0,1,1),"买",IF(L794&lt;OFFSET(L794,-ROW()+1,0,1,1),"卖",M793)))</f>
        <v>卖</v>
      </c>
      <c r="N794" s="4" t="str">
        <f t="shared" ca="1" si="63"/>
        <v/>
      </c>
      <c r="O794" s="3">
        <f ca="1">IF(M793="买",E794/E793-1,0)-IF(N794=1,计算结果!B$17,0)</f>
        <v>0</v>
      </c>
      <c r="P794" s="2">
        <f t="shared" ca="1" si="64"/>
        <v>4.3194622993835718</v>
      </c>
      <c r="Q794" s="3">
        <f ca="1">1-P794/MAX(P$2:P794)</f>
        <v>0.15044707983195893</v>
      </c>
    </row>
    <row r="795" spans="1:17" x14ac:dyDescent="0.15">
      <c r="A795" s="1">
        <v>39553</v>
      </c>
      <c r="B795">
        <v>3513.07</v>
      </c>
      <c r="C795">
        <v>3583.86</v>
      </c>
      <c r="D795" s="21">
        <v>3417.25</v>
      </c>
      <c r="E795" s="21">
        <v>3583.3</v>
      </c>
      <c r="F795" s="42">
        <v>489.97126143999998</v>
      </c>
      <c r="G795" s="3">
        <f t="shared" si="60"/>
        <v>1.3282131475286674E-2</v>
      </c>
      <c r="H795" s="3">
        <f>1-E795/MAX(E$2:E795)</f>
        <v>0.39030490709861831</v>
      </c>
      <c r="I795" s="21">
        <f t="shared" si="61"/>
        <v>46.970000000000255</v>
      </c>
      <c r="J795" s="21">
        <f ca="1">IF(ROW()&gt;计算结果!B$18+1,ABS(E795-OFFSET(E795,-计算结果!B$18,0,1,1))/SUM(OFFSET(I795,0,0,-计算结果!B$18,1)),ABS(E795-OFFSET(E795,-ROW()+2,0,1,1))/SUM(OFFSET(I795,0,0,-ROW()+2,1)))</f>
        <v>0.17583769611295427</v>
      </c>
      <c r="K795" s="21">
        <f ca="1">(计算结果!B$19+计算结果!B$20*'000300'!J795)^计算结果!B$21</f>
        <v>1.5582539265016588</v>
      </c>
      <c r="L795" s="21">
        <f t="shared" ca="1" si="62"/>
        <v>3692.9528777972646</v>
      </c>
      <c r="M795" s="31" t="str">
        <f ca="1">IF(ROW()&gt;计算结果!B$22+1,IF(L795&gt;OFFSET(L795,-计算结果!B$22,0,1,1),"买",IF(L795&lt;OFFSET(L795,-计算结果!B$22,0,1,1),"卖",M794)),IF(L795&gt;OFFSET(L795,-ROW()+1,0,1,1),"买",IF(L795&lt;OFFSET(L795,-ROW()+1,0,1,1),"卖",M794)))</f>
        <v>卖</v>
      </c>
      <c r="N795" s="4" t="str">
        <f t="shared" ca="1" si="63"/>
        <v/>
      </c>
      <c r="O795" s="3">
        <f ca="1">IF(M794="买",E795/E794-1,0)-IF(N795=1,计算结果!B$17,0)</f>
        <v>0</v>
      </c>
      <c r="P795" s="2">
        <f t="shared" ca="1" si="64"/>
        <v>4.3194622993835718</v>
      </c>
      <c r="Q795" s="3">
        <f ca="1">1-P795/MAX(P$2:P795)</f>
        <v>0.15044707983195893</v>
      </c>
    </row>
    <row r="796" spans="1:17" x14ac:dyDescent="0.15">
      <c r="A796" s="1">
        <v>39554</v>
      </c>
      <c r="B796">
        <v>3573.66</v>
      </c>
      <c r="C796">
        <v>3583.81</v>
      </c>
      <c r="D796" s="21">
        <v>3483.19</v>
      </c>
      <c r="E796" s="21">
        <v>3494.02</v>
      </c>
      <c r="F796" s="42">
        <v>420.87714815999999</v>
      </c>
      <c r="G796" s="3">
        <f t="shared" si="60"/>
        <v>-2.4915580610052279E-2</v>
      </c>
      <c r="H796" s="3">
        <f>1-E796/MAX(E$2:E796)</f>
        <v>0.40549581433335602</v>
      </c>
      <c r="I796" s="21">
        <f t="shared" si="61"/>
        <v>89.2800000000002</v>
      </c>
      <c r="J796" s="21">
        <f ca="1">IF(ROW()&gt;计算结果!B$18+1,ABS(E796-OFFSET(E796,-计算结果!B$18,0,1,1))/SUM(OFFSET(I796,0,0,-计算结果!B$18,1)),ABS(E796-OFFSET(E796,-ROW()+2,0,1,1))/SUM(OFFSET(I796,0,0,-ROW()+2,1)))</f>
        <v>8.3791610462867691E-2</v>
      </c>
      <c r="K796" s="21">
        <f ca="1">(计算结果!B$19+计算结果!B$20*'000300'!J796)^计算结果!B$21</f>
        <v>1.4754124494165808</v>
      </c>
      <c r="L796" s="21">
        <f t="shared" ca="1" si="62"/>
        <v>3399.4448332969132</v>
      </c>
      <c r="M796" s="31" t="str">
        <f ca="1">IF(ROW()&gt;计算结果!B$22+1,IF(L796&gt;OFFSET(L796,-计算结果!B$22,0,1,1),"买",IF(L796&lt;OFFSET(L796,-计算结果!B$22,0,1,1),"卖",M795)),IF(L796&gt;OFFSET(L796,-ROW()+1,0,1,1),"买",IF(L796&lt;OFFSET(L796,-ROW()+1,0,1,1),"卖",M795)))</f>
        <v>卖</v>
      </c>
      <c r="N796" s="4" t="str">
        <f t="shared" ca="1" si="63"/>
        <v/>
      </c>
      <c r="O796" s="3">
        <f ca="1">IF(M795="买",E796/E795-1,0)-IF(N796=1,计算结果!B$17,0)</f>
        <v>0</v>
      </c>
      <c r="P796" s="2">
        <f t="shared" ca="1" si="64"/>
        <v>4.3194622993835718</v>
      </c>
      <c r="Q796" s="3">
        <f ca="1">1-P796/MAX(P$2:P796)</f>
        <v>0.15044707983195893</v>
      </c>
    </row>
    <row r="797" spans="1:17" x14ac:dyDescent="0.15">
      <c r="A797" s="1">
        <v>39555</v>
      </c>
      <c r="B797">
        <v>3493.24</v>
      </c>
      <c r="C797">
        <v>3559.1</v>
      </c>
      <c r="D797" s="21">
        <v>3340.88</v>
      </c>
      <c r="E797" s="21">
        <v>3386.63</v>
      </c>
      <c r="F797" s="42">
        <v>468.29953024000002</v>
      </c>
      <c r="G797" s="3">
        <f t="shared" si="60"/>
        <v>-3.0735370719114363E-2</v>
      </c>
      <c r="H797" s="3">
        <f>1-E797/MAX(E$2:E797)</f>
        <v>0.42376812087388549</v>
      </c>
      <c r="I797" s="21">
        <f t="shared" si="61"/>
        <v>107.38999999999987</v>
      </c>
      <c r="J797" s="21">
        <f ca="1">IF(ROW()&gt;计算结果!B$18+1,ABS(E797-OFFSET(E797,-计算结果!B$18,0,1,1))/SUM(OFFSET(I797,0,0,-计算结果!B$18,1)),ABS(E797-OFFSET(E797,-ROW()+2,0,1,1))/SUM(OFFSET(I797,0,0,-ROW()+2,1)))</f>
        <v>0.14245353816271566</v>
      </c>
      <c r="K797" s="21">
        <f ca="1">(计算结果!B$19+计算结果!B$20*'000300'!J797)^计算结果!B$21</f>
        <v>1.5282081843464441</v>
      </c>
      <c r="L797" s="21">
        <f t="shared" ca="1" si="62"/>
        <v>3379.8611001715353</v>
      </c>
      <c r="M797" s="31" t="str">
        <f ca="1">IF(ROW()&gt;计算结果!B$22+1,IF(L797&gt;OFFSET(L797,-计算结果!B$22,0,1,1),"买",IF(L797&lt;OFFSET(L797,-计算结果!B$22,0,1,1),"卖",M796)),IF(L797&gt;OFFSET(L797,-ROW()+1,0,1,1),"买",IF(L797&lt;OFFSET(L797,-ROW()+1,0,1,1),"卖",M796)))</f>
        <v>卖</v>
      </c>
      <c r="N797" s="4" t="str">
        <f t="shared" ca="1" si="63"/>
        <v/>
      </c>
      <c r="O797" s="3">
        <f ca="1">IF(M796="买",E797/E796-1,0)-IF(N797=1,计算结果!B$17,0)</f>
        <v>0</v>
      </c>
      <c r="P797" s="2">
        <f t="shared" ca="1" si="64"/>
        <v>4.3194622993835718</v>
      </c>
      <c r="Q797" s="3">
        <f ca="1">1-P797/MAX(P$2:P797)</f>
        <v>0.15044707983195893</v>
      </c>
    </row>
    <row r="798" spans="1:17" x14ac:dyDescent="0.15">
      <c r="A798" s="1">
        <v>39556</v>
      </c>
      <c r="B798">
        <v>3356.56</v>
      </c>
      <c r="C798">
        <v>3390.55</v>
      </c>
      <c r="D798" s="21">
        <v>3248.53</v>
      </c>
      <c r="E798" s="21">
        <v>3272.5</v>
      </c>
      <c r="F798" s="42">
        <v>421.84118272000001</v>
      </c>
      <c r="G798" s="3">
        <f t="shared" si="60"/>
        <v>-3.3700168013630072E-2</v>
      </c>
      <c r="H798" s="3">
        <f>1-E798/MAX(E$2:E798)</f>
        <v>0.44318723201524535</v>
      </c>
      <c r="I798" s="21">
        <f t="shared" si="61"/>
        <v>114.13000000000011</v>
      </c>
      <c r="J798" s="21">
        <f ca="1">IF(ROW()&gt;计算结果!B$18+1,ABS(E798-OFFSET(E798,-计算结果!B$18,0,1,1))/SUM(OFFSET(I798,0,0,-计算结果!B$18,1)),ABS(E798-OFFSET(E798,-ROW()+2,0,1,1))/SUM(OFFSET(I798,0,0,-ROW()+2,1)))</f>
        <v>0.3305770676363125</v>
      </c>
      <c r="K798" s="21">
        <f ca="1">(计算结果!B$19+计算结果!B$20*'000300'!J798)^计算结果!B$21</f>
        <v>1.6975193608726813</v>
      </c>
      <c r="L798" s="21">
        <f t="shared" ca="1" si="62"/>
        <v>3197.6135540257628</v>
      </c>
      <c r="M798" s="31" t="str">
        <f ca="1">IF(ROW()&gt;计算结果!B$22+1,IF(L798&gt;OFFSET(L798,-计算结果!B$22,0,1,1),"买",IF(L798&lt;OFFSET(L798,-计算结果!B$22,0,1,1),"卖",M797)),IF(L798&gt;OFFSET(L798,-ROW()+1,0,1,1),"买",IF(L798&lt;OFFSET(L798,-ROW()+1,0,1,1),"卖",M797)))</f>
        <v>卖</v>
      </c>
      <c r="N798" s="4" t="str">
        <f t="shared" ca="1" si="63"/>
        <v/>
      </c>
      <c r="O798" s="3">
        <f ca="1">IF(M797="买",E798/E797-1,0)-IF(N798=1,计算结果!B$17,0)</f>
        <v>0</v>
      </c>
      <c r="P798" s="2">
        <f t="shared" ca="1" si="64"/>
        <v>4.3194622993835718</v>
      </c>
      <c r="Q798" s="3">
        <f ca="1">1-P798/MAX(P$2:P798)</f>
        <v>0.15044707983195893</v>
      </c>
    </row>
    <row r="799" spans="1:17" x14ac:dyDescent="0.15">
      <c r="A799" s="1">
        <v>39559</v>
      </c>
      <c r="B799">
        <v>3516.43</v>
      </c>
      <c r="C799">
        <v>3516.43</v>
      </c>
      <c r="D799" s="21">
        <v>3223.89</v>
      </c>
      <c r="E799" s="21">
        <v>3267.55</v>
      </c>
      <c r="F799" s="42">
        <v>646.57686527999999</v>
      </c>
      <c r="G799" s="3">
        <f t="shared" si="60"/>
        <v>-1.5126050420167791E-3</v>
      </c>
      <c r="H799" s="3">
        <f>1-E799/MAX(E$2:E799)</f>
        <v>0.44402946981555835</v>
      </c>
      <c r="I799" s="21">
        <f t="shared" si="61"/>
        <v>4.9499999999998181</v>
      </c>
      <c r="J799" s="21">
        <f ca="1">IF(ROW()&gt;计算结果!B$18+1,ABS(E799-OFFSET(E799,-计算结果!B$18,0,1,1))/SUM(OFFSET(I799,0,0,-计算结果!B$18,1)),ABS(E799-OFFSET(E799,-ROW()+2,0,1,1))/SUM(OFFSET(I799,0,0,-ROW()+2,1)))</f>
        <v>0.60622293975196306</v>
      </c>
      <c r="K799" s="21">
        <f ca="1">(计算结果!B$19+计算结果!B$20*'000300'!J799)^计算结果!B$21</f>
        <v>1.9456006457767667</v>
      </c>
      <c r="L799" s="21">
        <f t="shared" ca="1" si="62"/>
        <v>3333.6819484765706</v>
      </c>
      <c r="M799" s="31" t="str">
        <f ca="1">IF(ROW()&gt;计算结果!B$22+1,IF(L799&gt;OFFSET(L799,-计算结果!B$22,0,1,1),"买",IF(L799&lt;OFFSET(L799,-计算结果!B$22,0,1,1),"卖",M798)),IF(L799&gt;OFFSET(L799,-ROW()+1,0,1,1),"买",IF(L799&lt;OFFSET(L799,-ROW()+1,0,1,1),"卖",M798)))</f>
        <v>卖</v>
      </c>
      <c r="N799" s="4" t="str">
        <f t="shared" ca="1" si="63"/>
        <v/>
      </c>
      <c r="O799" s="3">
        <f ca="1">IF(M798="买",E799/E798-1,0)-IF(N799=1,计算结果!B$17,0)</f>
        <v>0</v>
      </c>
      <c r="P799" s="2">
        <f t="shared" ca="1" si="64"/>
        <v>4.3194622993835718</v>
      </c>
      <c r="Q799" s="3">
        <f ca="1">1-P799/MAX(P$2:P799)</f>
        <v>0.15044707983195893</v>
      </c>
    </row>
    <row r="800" spans="1:17" x14ac:dyDescent="0.15">
      <c r="A800" s="1">
        <v>39560</v>
      </c>
      <c r="B800">
        <v>3207.88</v>
      </c>
      <c r="C800">
        <v>3301.55</v>
      </c>
      <c r="D800" s="21">
        <v>3122.39</v>
      </c>
      <c r="E800" s="21">
        <v>3296.28</v>
      </c>
      <c r="F800" s="42">
        <v>477.06443775999998</v>
      </c>
      <c r="G800" s="3">
        <f t="shared" si="60"/>
        <v>8.7925203898946425E-3</v>
      </c>
      <c r="H800" s="3">
        <f>1-E800/MAX(E$2:E800)</f>
        <v>0.43914108759273118</v>
      </c>
      <c r="I800" s="21">
        <f t="shared" si="61"/>
        <v>28.730000000000018</v>
      </c>
      <c r="J800" s="21">
        <f ca="1">IF(ROW()&gt;计算结果!B$18+1,ABS(E800-OFFSET(E800,-计算结果!B$18,0,1,1))/SUM(OFFSET(I800,0,0,-计算结果!B$18,1)),ABS(E800-OFFSET(E800,-ROW()+2,0,1,1))/SUM(OFFSET(I800,0,0,-ROW()+2,1)))</f>
        <v>0.6345132176918642</v>
      </c>
      <c r="K800" s="21">
        <f ca="1">(计算结果!B$19+计算结果!B$20*'000300'!J800)^计算结果!B$21</f>
        <v>1.9710618959226776</v>
      </c>
      <c r="L800" s="21">
        <f t="shared" ca="1" si="62"/>
        <v>3259.9603930011394</v>
      </c>
      <c r="M800" s="31" t="str">
        <f ca="1">IF(ROW()&gt;计算结果!B$22+1,IF(L800&gt;OFFSET(L800,-计算结果!B$22,0,1,1),"买",IF(L800&lt;OFFSET(L800,-计算结果!B$22,0,1,1),"卖",M799)),IF(L800&gt;OFFSET(L800,-ROW()+1,0,1,1),"买",IF(L800&lt;OFFSET(L800,-ROW()+1,0,1,1),"卖",M799)))</f>
        <v>卖</v>
      </c>
      <c r="N800" s="4" t="str">
        <f t="shared" ca="1" si="63"/>
        <v/>
      </c>
      <c r="O800" s="3">
        <f ca="1">IF(M799="买",E800/E799-1,0)-IF(N800=1,计算结果!B$17,0)</f>
        <v>0</v>
      </c>
      <c r="P800" s="2">
        <f t="shared" ca="1" si="64"/>
        <v>4.3194622993835718</v>
      </c>
      <c r="Q800" s="3">
        <f ca="1">1-P800/MAX(P$2:P800)</f>
        <v>0.15044707983195893</v>
      </c>
    </row>
    <row r="801" spans="1:17" x14ac:dyDescent="0.15">
      <c r="A801" s="1">
        <v>39561</v>
      </c>
      <c r="B801">
        <v>3267.36</v>
      </c>
      <c r="C801">
        <v>3467.43</v>
      </c>
      <c r="D801" s="21">
        <v>3245.3</v>
      </c>
      <c r="E801" s="21">
        <v>3453.73</v>
      </c>
      <c r="F801" s="42">
        <v>677.18615039999997</v>
      </c>
      <c r="G801" s="3">
        <f t="shared" si="60"/>
        <v>4.7765966483429789E-2</v>
      </c>
      <c r="H801" s="3">
        <f>1-E801/MAX(E$2:E801)</f>
        <v>0.41235111958075277</v>
      </c>
      <c r="I801" s="21">
        <f t="shared" si="61"/>
        <v>157.44999999999982</v>
      </c>
      <c r="J801" s="21">
        <f ca="1">IF(ROW()&gt;计算结果!B$18+1,ABS(E801-OFFSET(E801,-计算结果!B$18,0,1,1))/SUM(OFFSET(I801,0,0,-计算结果!B$18,1)),ABS(E801-OFFSET(E801,-ROW()+2,0,1,1))/SUM(OFFSET(I801,0,0,-ROW()+2,1)))</f>
        <v>0.26280973203273916</v>
      </c>
      <c r="K801" s="21">
        <f ca="1">(计算结果!B$19+计算结果!B$20*'000300'!J801)^计算结果!B$21</f>
        <v>1.6365287588294652</v>
      </c>
      <c r="L801" s="21">
        <f t="shared" ca="1" si="62"/>
        <v>3577.069927441858</v>
      </c>
      <c r="M801" s="31" t="str">
        <f ca="1">IF(ROW()&gt;计算结果!B$22+1,IF(L801&gt;OFFSET(L801,-计算结果!B$22,0,1,1),"买",IF(L801&lt;OFFSET(L801,-计算结果!B$22,0,1,1),"卖",M800)),IF(L801&gt;OFFSET(L801,-ROW()+1,0,1,1),"买",IF(L801&lt;OFFSET(L801,-ROW()+1,0,1,1),"卖",M800)))</f>
        <v>卖</v>
      </c>
      <c r="N801" s="4" t="str">
        <f t="shared" ca="1" si="63"/>
        <v/>
      </c>
      <c r="O801" s="3">
        <f ca="1">IF(M800="买",E801/E800-1,0)-IF(N801=1,计算结果!B$17,0)</f>
        <v>0</v>
      </c>
      <c r="P801" s="2">
        <f t="shared" ca="1" si="64"/>
        <v>4.3194622993835718</v>
      </c>
      <c r="Q801" s="3">
        <f ca="1">1-P801/MAX(P$2:P801)</f>
        <v>0.15044707983195893</v>
      </c>
    </row>
    <row r="802" spans="1:17" x14ac:dyDescent="0.15">
      <c r="A802" s="1">
        <v>39562</v>
      </c>
      <c r="B802">
        <v>3739.32</v>
      </c>
      <c r="C802">
        <v>3781.48</v>
      </c>
      <c r="D802" s="21">
        <v>3659.73</v>
      </c>
      <c r="E802" s="21">
        <v>3774.5</v>
      </c>
      <c r="F802" s="42">
        <v>1493.94571264</v>
      </c>
      <c r="G802" s="3">
        <f t="shared" si="60"/>
        <v>9.2876397402228861E-2</v>
      </c>
      <c r="H802" s="3">
        <f>1-E802/MAX(E$2:E802)</f>
        <v>0.35777240862995985</v>
      </c>
      <c r="I802" s="21">
        <f t="shared" si="61"/>
        <v>320.77</v>
      </c>
      <c r="J802" s="21">
        <f ca="1">IF(ROW()&gt;计算结果!B$18+1,ABS(E802-OFFSET(E802,-计算结果!B$18,0,1,1))/SUM(OFFSET(I802,0,0,-计算结果!B$18,1)),ABS(E802-OFFSET(E802,-ROW()+2,0,1,1))/SUM(OFFSET(I802,0,0,-ROW()+2,1)))</f>
        <v>1.7258830099120648E-2</v>
      </c>
      <c r="K802" s="21">
        <f ca="1">(计算结果!B$19+计算结果!B$20*'000300'!J802)^计算结果!B$21</f>
        <v>1.4155329470892084</v>
      </c>
      <c r="L802" s="21">
        <f t="shared" ca="1" si="62"/>
        <v>3856.5386998941212</v>
      </c>
      <c r="M802" s="31" t="str">
        <f ca="1">IF(ROW()&gt;计算结果!B$22+1,IF(L802&gt;OFFSET(L802,-计算结果!B$22,0,1,1),"买",IF(L802&lt;OFFSET(L802,-计算结果!B$22,0,1,1),"卖",M801)),IF(L802&gt;OFFSET(L802,-ROW()+1,0,1,1),"买",IF(L802&lt;OFFSET(L802,-ROW()+1,0,1,1),"卖",M801)))</f>
        <v>买</v>
      </c>
      <c r="N802" s="4">
        <f t="shared" ca="1" si="63"/>
        <v>1</v>
      </c>
      <c r="O802" s="3">
        <f ca="1">IF(M801="买",E802/E801-1,0)-IF(N802=1,计算结果!B$17,0)</f>
        <v>0</v>
      </c>
      <c r="P802" s="2">
        <f t="shared" ca="1" si="64"/>
        <v>4.3194622993835718</v>
      </c>
      <c r="Q802" s="3">
        <f ca="1">1-P802/MAX(P$2:P802)</f>
        <v>0.15044707983195893</v>
      </c>
    </row>
    <row r="803" spans="1:17" x14ac:dyDescent="0.15">
      <c r="A803" s="1">
        <v>39563</v>
      </c>
      <c r="B803">
        <v>3781.91</v>
      </c>
      <c r="C803">
        <v>3915.84</v>
      </c>
      <c r="D803" s="21">
        <v>3737.98</v>
      </c>
      <c r="E803" s="21">
        <v>3803.07</v>
      </c>
      <c r="F803" s="42">
        <v>1470.98320896</v>
      </c>
      <c r="G803" s="3">
        <f t="shared" si="60"/>
        <v>7.5692144654921911E-3</v>
      </c>
      <c r="H803" s="3">
        <f>1-E803/MAX(E$2:E803)</f>
        <v>0.35291125025522352</v>
      </c>
      <c r="I803" s="21">
        <f t="shared" si="61"/>
        <v>28.570000000000164</v>
      </c>
      <c r="J803" s="21">
        <f ca="1">IF(ROW()&gt;计算结果!B$18+1,ABS(E803-OFFSET(E803,-计算结果!B$18,0,1,1))/SUM(OFFSET(I803,0,0,-计算结果!B$18,1)),ABS(E803-OFFSET(E803,-ROW()+2,0,1,1))/SUM(OFFSET(I803,0,0,-ROW()+2,1)))</f>
        <v>1.6881393806082313E-2</v>
      </c>
      <c r="K803" s="21">
        <f ca="1">(计算结果!B$19+计算结果!B$20*'000300'!J803)^计算结果!B$21</f>
        <v>1.4151932544254739</v>
      </c>
      <c r="L803" s="21">
        <f t="shared" ca="1" si="62"/>
        <v>3780.8701564810608</v>
      </c>
      <c r="M803" s="31" t="str">
        <f ca="1">IF(ROW()&gt;计算结果!B$22+1,IF(L803&gt;OFFSET(L803,-计算结果!B$22,0,1,1),"买",IF(L803&lt;OFFSET(L803,-计算结果!B$22,0,1,1),"卖",M802)),IF(L803&gt;OFFSET(L803,-ROW()+1,0,1,1),"买",IF(L803&lt;OFFSET(L803,-ROW()+1,0,1,1),"卖",M802)))</f>
        <v>买</v>
      </c>
      <c r="N803" s="4" t="str">
        <f t="shared" ca="1" si="63"/>
        <v/>
      </c>
      <c r="O803" s="3">
        <f ca="1">IF(M802="买",E803/E802-1,0)-IF(N803=1,计算结果!B$17,0)</f>
        <v>7.5692144654921911E-3</v>
      </c>
      <c r="P803" s="2">
        <f t="shared" ca="1" si="64"/>
        <v>4.3521572359032143</v>
      </c>
      <c r="Q803" s="3">
        <f ca="1">1-P803/MAX(P$2:P803)</f>
        <v>0.14401663157942191</v>
      </c>
    </row>
    <row r="804" spans="1:17" x14ac:dyDescent="0.15">
      <c r="A804" s="1">
        <v>39566</v>
      </c>
      <c r="B804">
        <v>3740.95</v>
      </c>
      <c r="C804">
        <v>3791.77</v>
      </c>
      <c r="D804" s="21">
        <v>3711.19</v>
      </c>
      <c r="E804" s="21">
        <v>3729.15</v>
      </c>
      <c r="F804" s="42">
        <v>850.70651392000002</v>
      </c>
      <c r="G804" s="3">
        <f t="shared" si="60"/>
        <v>-1.9436928586641811E-2</v>
      </c>
      <c r="H804" s="3">
        <f>1-E804/MAX(E$2:E804)</f>
        <v>0.3654886680732321</v>
      </c>
      <c r="I804" s="21">
        <f t="shared" si="61"/>
        <v>73.920000000000073</v>
      </c>
      <c r="J804" s="21">
        <f ca="1">IF(ROW()&gt;计算结果!B$18+1,ABS(E804-OFFSET(E804,-计算结果!B$18,0,1,1))/SUM(OFFSET(I804,0,0,-计算结果!B$18,1)),ABS(E804-OFFSET(E804,-ROW()+2,0,1,1))/SUM(OFFSET(I804,0,0,-ROW()+2,1)))</f>
        <v>0.19834183673469399</v>
      </c>
      <c r="K804" s="21">
        <f ca="1">(计算结果!B$19+计算结果!B$20*'000300'!J804)^计算结果!B$21</f>
        <v>1.5785076530612245</v>
      </c>
      <c r="L804" s="21">
        <f t="shared" ca="1" si="62"/>
        <v>3699.229493658182</v>
      </c>
      <c r="M804" s="31" t="str">
        <f ca="1">IF(ROW()&gt;计算结果!B$22+1,IF(L804&gt;OFFSET(L804,-计算结果!B$22,0,1,1),"买",IF(L804&lt;OFFSET(L804,-计算结果!B$22,0,1,1),"卖",M803)),IF(L804&gt;OFFSET(L804,-ROW()+1,0,1,1),"买",IF(L804&lt;OFFSET(L804,-ROW()+1,0,1,1),"卖",M803)))</f>
        <v>卖</v>
      </c>
      <c r="N804" s="4">
        <f t="shared" ca="1" si="63"/>
        <v>1</v>
      </c>
      <c r="O804" s="3">
        <f ca="1">IF(M803="买",E804/E803-1,0)-IF(N804=1,计算结果!B$17,0)</f>
        <v>-1.9436928586641811E-2</v>
      </c>
      <c r="P804" s="2">
        <f t="shared" ca="1" si="64"/>
        <v>4.2675646665111273</v>
      </c>
      <c r="Q804" s="3">
        <f ca="1">1-P804/MAX(P$2:P804)</f>
        <v>0.16065431918276574</v>
      </c>
    </row>
    <row r="805" spans="1:17" x14ac:dyDescent="0.15">
      <c r="A805" s="1">
        <v>39567</v>
      </c>
      <c r="B805">
        <v>3704.93</v>
      </c>
      <c r="C805">
        <v>3797.53</v>
      </c>
      <c r="D805" s="21">
        <v>3702.02</v>
      </c>
      <c r="E805" s="21">
        <v>3776.94</v>
      </c>
      <c r="F805" s="42">
        <v>788.95824895999999</v>
      </c>
      <c r="G805" s="3">
        <f t="shared" si="60"/>
        <v>1.2815252805599142E-2</v>
      </c>
      <c r="H805" s="3">
        <f>1-E805/MAX(E$2:E805)</f>
        <v>0.35735724494657317</v>
      </c>
      <c r="I805" s="21">
        <f t="shared" si="61"/>
        <v>47.789999999999964</v>
      </c>
      <c r="J805" s="21">
        <f ca="1">IF(ROW()&gt;计算结果!B$18+1,ABS(E805-OFFSET(E805,-计算结果!B$18,0,1,1))/SUM(OFFSET(I805,0,0,-计算结果!B$18,1)),ABS(E805-OFFSET(E805,-ROW()+2,0,1,1))/SUM(OFFSET(I805,0,0,-ROW()+2,1)))</f>
        <v>0.19901745154062764</v>
      </c>
      <c r="K805" s="21">
        <f ca="1">(计算结果!B$19+计算结果!B$20*'000300'!J805)^计算结果!B$21</f>
        <v>1.5791157063865648</v>
      </c>
      <c r="L805" s="21">
        <f t="shared" ca="1" si="62"/>
        <v>3821.943374773799</v>
      </c>
      <c r="M805" s="31" t="str">
        <f ca="1">IF(ROW()&gt;计算结果!B$22+1,IF(L805&gt;OFFSET(L805,-计算结果!B$22,0,1,1),"买",IF(L805&lt;OFFSET(L805,-计算结果!B$22,0,1,1),"卖",M804)),IF(L805&gt;OFFSET(L805,-ROW()+1,0,1,1),"买",IF(L805&lt;OFFSET(L805,-ROW()+1,0,1,1),"卖",M804)))</f>
        <v>买</v>
      </c>
      <c r="N805" s="4">
        <f t="shared" ca="1" si="63"/>
        <v>1</v>
      </c>
      <c r="O805" s="3">
        <f ca="1">IF(M804="买",E805/E804-1,0)-IF(N805=1,计算结果!B$17,0)</f>
        <v>0</v>
      </c>
      <c r="P805" s="2">
        <f t="shared" ca="1" si="64"/>
        <v>4.2675646665111273</v>
      </c>
      <c r="Q805" s="3">
        <f ca="1">1-P805/MAX(P$2:P805)</f>
        <v>0.16065431918276574</v>
      </c>
    </row>
    <row r="806" spans="1:17" x14ac:dyDescent="0.15">
      <c r="A806" s="1">
        <v>39568</v>
      </c>
      <c r="B806">
        <v>3793.85</v>
      </c>
      <c r="C806">
        <v>3970.57</v>
      </c>
      <c r="D806" s="21">
        <v>3793.85</v>
      </c>
      <c r="E806" s="21">
        <v>3959.12</v>
      </c>
      <c r="F806" s="42">
        <v>1226.37221888</v>
      </c>
      <c r="G806" s="3">
        <f t="shared" si="60"/>
        <v>4.8234814426493466E-2</v>
      </c>
      <c r="H806" s="3">
        <f>1-E806/MAX(E$2:E806)</f>
        <v>0.32635949091404071</v>
      </c>
      <c r="I806" s="21">
        <f t="shared" si="61"/>
        <v>182.17999999999984</v>
      </c>
      <c r="J806" s="21">
        <f ca="1">IF(ROW()&gt;计算结果!B$18+1,ABS(E806-OFFSET(E806,-计算结果!B$18,0,1,1))/SUM(OFFSET(I806,0,0,-计算结果!B$18,1)),ABS(E806-OFFSET(E806,-ROW()+2,0,1,1))/SUM(OFFSET(I806,0,0,-ROW()+2,1)))</f>
        <v>0.43635306038203181</v>
      </c>
      <c r="K806" s="21">
        <f ca="1">(计算结果!B$19+计算结果!B$20*'000300'!J806)^计算结果!B$21</f>
        <v>1.7927177543438286</v>
      </c>
      <c r="L806" s="21">
        <f t="shared" ca="1" si="62"/>
        <v>4067.8623462977785</v>
      </c>
      <c r="M806" s="31" t="str">
        <f ca="1">IF(ROW()&gt;计算结果!B$22+1,IF(L806&gt;OFFSET(L806,-计算结果!B$22,0,1,1),"买",IF(L806&lt;OFFSET(L806,-计算结果!B$22,0,1,1),"卖",M805)),IF(L806&gt;OFFSET(L806,-ROW()+1,0,1,1),"买",IF(L806&lt;OFFSET(L806,-ROW()+1,0,1,1),"卖",M805)))</f>
        <v>买</v>
      </c>
      <c r="N806" s="4" t="str">
        <f t="shared" ca="1" si="63"/>
        <v/>
      </c>
      <c r="O806" s="3">
        <f ca="1">IF(M805="买",E806/E805-1,0)-IF(N806=1,计算结果!B$17,0)</f>
        <v>4.8234814426493466E-2</v>
      </c>
      <c r="P806" s="2">
        <f t="shared" ca="1" si="64"/>
        <v>4.473409856253352</v>
      </c>
      <c r="Q806" s="3">
        <f ca="1">1-P806/MAX(P$2:P806)</f>
        <v>0.12016863602886763</v>
      </c>
    </row>
    <row r="807" spans="1:17" x14ac:dyDescent="0.15">
      <c r="A807" s="1">
        <v>39573</v>
      </c>
      <c r="B807">
        <v>4015.21</v>
      </c>
      <c r="C807">
        <v>4061.47</v>
      </c>
      <c r="D807" s="21">
        <v>3972.56</v>
      </c>
      <c r="E807" s="21">
        <v>4055.78</v>
      </c>
      <c r="F807" s="42">
        <v>1110.0438528</v>
      </c>
      <c r="G807" s="3">
        <f t="shared" si="60"/>
        <v>2.4414516357170291E-2</v>
      </c>
      <c r="H807" s="3">
        <f>1-E807/MAX(E$2:E807)</f>
        <v>0.30991288368610903</v>
      </c>
      <c r="I807" s="21">
        <f t="shared" si="61"/>
        <v>96.660000000000309</v>
      </c>
      <c r="J807" s="21">
        <f ca="1">IF(ROW()&gt;计算结果!B$18+1,ABS(E807-OFFSET(E807,-计算结果!B$18,0,1,1))/SUM(OFFSET(I807,0,0,-计算结果!B$18,1)),ABS(E807-OFFSET(E807,-ROW()+2,0,1,1))/SUM(OFFSET(I807,0,0,-ROW()+2,1)))</f>
        <v>0.63417523574847179</v>
      </c>
      <c r="K807" s="21">
        <f ca="1">(计算结果!B$19+计算结果!B$20*'000300'!J807)^计算结果!B$21</f>
        <v>1.9707577121736244</v>
      </c>
      <c r="L807" s="21">
        <f t="shared" ca="1" si="62"/>
        <v>4044.0509691502793</v>
      </c>
      <c r="M807" s="31" t="str">
        <f ca="1">IF(ROW()&gt;计算结果!B$22+1,IF(L807&gt;OFFSET(L807,-计算结果!B$22,0,1,1),"买",IF(L807&lt;OFFSET(L807,-计算结果!B$22,0,1,1),"卖",M806)),IF(L807&gt;OFFSET(L807,-ROW()+1,0,1,1),"买",IF(L807&lt;OFFSET(L807,-ROW()+1,0,1,1),"卖",M806)))</f>
        <v>买</v>
      </c>
      <c r="N807" s="4" t="str">
        <f t="shared" ca="1" si="63"/>
        <v/>
      </c>
      <c r="O807" s="3">
        <f ca="1">IF(M806="买",E807/E806-1,0)-IF(N807=1,计算结果!B$17,0)</f>
        <v>2.4414516357170291E-2</v>
      </c>
      <c r="P807" s="2">
        <f t="shared" ca="1" si="64"/>
        <v>4.5826259943611758</v>
      </c>
      <c r="Q807" s="3">
        <f ca="1">1-P807/MAX(P$2:P807)</f>
        <v>9.8687978801643039E-2</v>
      </c>
    </row>
    <row r="808" spans="1:17" x14ac:dyDescent="0.15">
      <c r="A808" s="1">
        <v>39574</v>
      </c>
      <c r="B808">
        <v>4021.07</v>
      </c>
      <c r="C808">
        <v>4075.57</v>
      </c>
      <c r="D808" s="21">
        <v>3961.34</v>
      </c>
      <c r="E808" s="21">
        <v>4010.89</v>
      </c>
      <c r="F808" s="42">
        <v>1061.98409216</v>
      </c>
      <c r="G808" s="3">
        <f t="shared" si="60"/>
        <v>-1.1068154584321754E-2</v>
      </c>
      <c r="H808" s="3">
        <f>1-E808/MAX(E$2:E808)</f>
        <v>0.31755087456611997</v>
      </c>
      <c r="I808" s="21">
        <f t="shared" si="61"/>
        <v>44.890000000000327</v>
      </c>
      <c r="J808" s="21">
        <f ca="1">IF(ROW()&gt;计算结果!B$18+1,ABS(E808-OFFSET(E808,-计算结果!B$18,0,1,1))/SUM(OFFSET(I808,0,0,-计算结果!B$18,1)),ABS(E808-OFFSET(E808,-ROW()+2,0,1,1))/SUM(OFFSET(I808,0,0,-ROW()+2,1)))</f>
        <v>0.74894260125163514</v>
      </c>
      <c r="K808" s="21">
        <f ca="1">(计算结果!B$19+计算结果!B$20*'000300'!J808)^计算结果!B$21</f>
        <v>2.0740483411264714</v>
      </c>
      <c r="L808" s="21">
        <f t="shared" ca="1" si="62"/>
        <v>3975.2735160939956</v>
      </c>
      <c r="M808" s="31" t="str">
        <f ca="1">IF(ROW()&gt;计算结果!B$22+1,IF(L808&gt;OFFSET(L808,-计算结果!B$22,0,1,1),"买",IF(L808&lt;OFFSET(L808,-计算结果!B$22,0,1,1),"卖",M807)),IF(L808&gt;OFFSET(L808,-ROW()+1,0,1,1),"买",IF(L808&lt;OFFSET(L808,-ROW()+1,0,1,1),"卖",M807)))</f>
        <v>买</v>
      </c>
      <c r="N808" s="4" t="str">
        <f t="shared" ca="1" si="63"/>
        <v/>
      </c>
      <c r="O808" s="3">
        <f ca="1">IF(M807="买",E808/E807-1,0)-IF(N808=1,计算结果!B$17,0)</f>
        <v>-1.1068154584321754E-2</v>
      </c>
      <c r="P808" s="2">
        <f t="shared" ca="1" si="64"/>
        <v>4.5319047814534548</v>
      </c>
      <c r="Q808" s="3">
        <f ca="1">1-P808/MAX(P$2:P808)</f>
        <v>0.10866383958097403</v>
      </c>
    </row>
    <row r="809" spans="1:17" x14ac:dyDescent="0.15">
      <c r="A809" s="1">
        <v>39575</v>
      </c>
      <c r="B809">
        <v>3986.13</v>
      </c>
      <c r="C809">
        <v>4042.41</v>
      </c>
      <c r="D809" s="21">
        <v>3821.11</v>
      </c>
      <c r="E809" s="21">
        <v>3821.32</v>
      </c>
      <c r="F809" s="42">
        <v>984.65316863999999</v>
      </c>
      <c r="G809" s="3">
        <f t="shared" si="60"/>
        <v>-4.726382423851061E-2</v>
      </c>
      <c r="H809" s="3">
        <f>1-E809/MAX(E$2:E809)</f>
        <v>0.34980603008235212</v>
      </c>
      <c r="I809" s="21">
        <f t="shared" si="61"/>
        <v>189.56999999999971</v>
      </c>
      <c r="J809" s="21">
        <f ca="1">IF(ROW()&gt;计算结果!B$18+1,ABS(E809-OFFSET(E809,-计算结果!B$18,0,1,1))/SUM(OFFSET(I809,0,0,-计算结果!B$18,1)),ABS(E809-OFFSET(E809,-ROW()+2,0,1,1))/SUM(OFFSET(I809,0,0,-ROW()+2,1)))</f>
        <v>0.47309338504779874</v>
      </c>
      <c r="K809" s="21">
        <f ca="1">(计算结果!B$19+计算结果!B$20*'000300'!J809)^计算结果!B$21</f>
        <v>1.8257840465430188</v>
      </c>
      <c r="L809" s="21">
        <f t="shared" ca="1" si="62"/>
        <v>3694.1876425003752</v>
      </c>
      <c r="M809" s="31" t="str">
        <f ca="1">IF(ROW()&gt;计算结果!B$22+1,IF(L809&gt;OFFSET(L809,-计算结果!B$22,0,1,1),"买",IF(L809&lt;OFFSET(L809,-计算结果!B$22,0,1,1),"卖",M808)),IF(L809&gt;OFFSET(L809,-ROW()+1,0,1,1),"买",IF(L809&lt;OFFSET(L809,-ROW()+1,0,1,1),"卖",M808)))</f>
        <v>卖</v>
      </c>
      <c r="N809" s="4">
        <f t="shared" ca="1" si="63"/>
        <v>1</v>
      </c>
      <c r="O809" s="3">
        <f ca="1">IF(M808="买",E809/E808-1,0)-IF(N809=1,计算结果!B$17,0)</f>
        <v>-4.726382423851061E-2</v>
      </c>
      <c r="P809" s="2">
        <f t="shared" ca="1" si="64"/>
        <v>4.3177096303971725</v>
      </c>
      <c r="Q809" s="3">
        <f ca="1">1-P809/MAX(P$2:P809)</f>
        <v>0.15079179520444785</v>
      </c>
    </row>
    <row r="810" spans="1:17" x14ac:dyDescent="0.15">
      <c r="A810" s="1">
        <v>39576</v>
      </c>
      <c r="B810">
        <v>3774.04</v>
      </c>
      <c r="C810">
        <v>3926</v>
      </c>
      <c r="D810" s="21">
        <v>3761.28</v>
      </c>
      <c r="E810" s="21">
        <v>3925.04</v>
      </c>
      <c r="F810" s="42">
        <v>778.39106047999996</v>
      </c>
      <c r="G810" s="3">
        <f t="shared" si="60"/>
        <v>2.71424533930682E-2</v>
      </c>
      <c r="H810" s="3">
        <f>1-E810/MAX(E$2:E810)</f>
        <v>0.33215817055740826</v>
      </c>
      <c r="I810" s="21">
        <f t="shared" si="61"/>
        <v>103.7199999999998</v>
      </c>
      <c r="J810" s="21">
        <f ca="1">IF(ROW()&gt;计算结果!B$18+1,ABS(E810-OFFSET(E810,-计算结果!B$18,0,1,1))/SUM(OFFSET(I810,0,0,-计算结果!B$18,1)),ABS(E810-OFFSET(E810,-ROW()+2,0,1,1))/SUM(OFFSET(I810,0,0,-ROW()+2,1)))</f>
        <v>0.50481726507803948</v>
      </c>
      <c r="K810" s="21">
        <f ca="1">(计算结果!B$19+计算结果!B$20*'000300'!J810)^计算结果!B$21</f>
        <v>1.8543355385702354</v>
      </c>
      <c r="L810" s="21">
        <f t="shared" ca="1" si="62"/>
        <v>4122.2653731746504</v>
      </c>
      <c r="M810" s="31" t="str">
        <f ca="1">IF(ROW()&gt;计算结果!B$22+1,IF(L810&gt;OFFSET(L810,-计算结果!B$22,0,1,1),"买",IF(L810&lt;OFFSET(L810,-计算结果!B$22,0,1,1),"卖",M809)),IF(L810&gt;OFFSET(L810,-ROW()+1,0,1,1),"买",IF(L810&lt;OFFSET(L810,-ROW()+1,0,1,1),"卖",M809)))</f>
        <v>买</v>
      </c>
      <c r="N810" s="4">
        <f t="shared" ca="1" si="63"/>
        <v>1</v>
      </c>
      <c r="O810" s="3">
        <f ca="1">IF(M809="买",E810/E809-1,0)-IF(N810=1,计算结果!B$17,0)</f>
        <v>0</v>
      </c>
      <c r="P810" s="2">
        <f t="shared" ca="1" si="64"/>
        <v>4.3177096303971725</v>
      </c>
      <c r="Q810" s="3">
        <f ca="1">1-P810/MAX(P$2:P810)</f>
        <v>0.15079179520444785</v>
      </c>
    </row>
    <row r="811" spans="1:17" x14ac:dyDescent="0.15">
      <c r="A811" s="1">
        <v>39577</v>
      </c>
      <c r="B811">
        <v>3960.89</v>
      </c>
      <c r="C811">
        <v>3973.06</v>
      </c>
      <c r="D811" s="21">
        <v>3806.52</v>
      </c>
      <c r="E811" s="21">
        <v>3878.92</v>
      </c>
      <c r="F811" s="42">
        <v>963.77855999999997</v>
      </c>
      <c r="G811" s="3">
        <f t="shared" si="60"/>
        <v>-1.1750198724089445E-2</v>
      </c>
      <c r="H811" s="3">
        <f>1-E811/MAX(E$2:E811)</f>
        <v>0.34000544476961814</v>
      </c>
      <c r="I811" s="21">
        <f t="shared" si="61"/>
        <v>46.119999999999891</v>
      </c>
      <c r="J811" s="21">
        <f ca="1">IF(ROW()&gt;计算结果!B$18+1,ABS(E811-OFFSET(E811,-计算结果!B$18,0,1,1))/SUM(OFFSET(I811,0,0,-计算结果!B$18,1)),ABS(E811-OFFSET(E811,-ROW()+2,0,1,1))/SUM(OFFSET(I811,0,0,-ROW()+2,1)))</f>
        <v>0.37488427864819829</v>
      </c>
      <c r="K811" s="21">
        <f ca="1">(计算结果!B$19+计算结果!B$20*'000300'!J811)^计算结果!B$21</f>
        <v>1.7373958507833784</v>
      </c>
      <c r="L811" s="21">
        <f t="shared" ca="1" si="62"/>
        <v>3699.4781315136797</v>
      </c>
      <c r="M811" s="31" t="str">
        <f ca="1">IF(ROW()&gt;计算结果!B$22+1,IF(L811&gt;OFFSET(L811,-计算结果!B$22,0,1,1),"买",IF(L811&lt;OFFSET(L811,-计算结果!B$22,0,1,1),"卖",M810)),IF(L811&gt;OFFSET(L811,-ROW()+1,0,1,1),"买",IF(L811&lt;OFFSET(L811,-ROW()+1,0,1,1),"卖",M810)))</f>
        <v>买</v>
      </c>
      <c r="N811" s="4" t="str">
        <f t="shared" ca="1" si="63"/>
        <v/>
      </c>
      <c r="O811" s="3">
        <f ca="1">IF(M810="买",E811/E810-1,0)-IF(N811=1,计算结果!B$17,0)</f>
        <v>-1.1750198724089445E-2</v>
      </c>
      <c r="P811" s="2">
        <f t="shared" ca="1" si="64"/>
        <v>4.2669756842070905</v>
      </c>
      <c r="Q811" s="3">
        <f ca="1">1-P811/MAX(P$2:P811)</f>
        <v>0.16077016036892289</v>
      </c>
    </row>
    <row r="812" spans="1:17" x14ac:dyDescent="0.15">
      <c r="A812" s="1">
        <v>39580</v>
      </c>
      <c r="B812">
        <v>3804.99</v>
      </c>
      <c r="C812">
        <v>3952.79</v>
      </c>
      <c r="D812" s="21">
        <v>3766.58</v>
      </c>
      <c r="E812" s="21">
        <v>3904.92</v>
      </c>
      <c r="F812" s="42">
        <v>816.91484160000005</v>
      </c>
      <c r="G812" s="3">
        <f t="shared" si="60"/>
        <v>6.7028966825817271E-3</v>
      </c>
      <c r="H812" s="3">
        <f>1-E812/MAX(E$2:E812)</f>
        <v>0.33558156945484241</v>
      </c>
      <c r="I812" s="21">
        <f t="shared" si="61"/>
        <v>26</v>
      </c>
      <c r="J812" s="21">
        <f ca="1">IF(ROW()&gt;计算结果!B$18+1,ABS(E812-OFFSET(E812,-计算结果!B$18,0,1,1))/SUM(OFFSET(I812,0,0,-计算结果!B$18,1)),ABS(E812-OFFSET(E812,-ROW()+2,0,1,1))/SUM(OFFSET(I812,0,0,-ROW()+2,1)))</f>
        <v>0.15536918348383416</v>
      </c>
      <c r="K812" s="21">
        <f ca="1">(计算结果!B$19+计算结果!B$20*'000300'!J812)^计算结果!B$21</f>
        <v>1.5398322651354506</v>
      </c>
      <c r="L812" s="21">
        <f t="shared" ca="1" si="62"/>
        <v>4015.8241492186298</v>
      </c>
      <c r="M812" s="31" t="str">
        <f ca="1">IF(ROW()&gt;计算结果!B$22+1,IF(L812&gt;OFFSET(L812,-计算结果!B$22,0,1,1),"买",IF(L812&lt;OFFSET(L812,-计算结果!B$22,0,1,1),"卖",M811)),IF(L812&gt;OFFSET(L812,-ROW()+1,0,1,1),"买",IF(L812&lt;OFFSET(L812,-ROW()+1,0,1,1),"卖",M811)))</f>
        <v>买</v>
      </c>
      <c r="N812" s="4" t="str">
        <f t="shared" ca="1" si="63"/>
        <v/>
      </c>
      <c r="O812" s="3">
        <f ca="1">IF(M811="买",E812/E811-1,0)-IF(N812=1,计算结果!B$17,0)</f>
        <v>6.7028966825817271E-3</v>
      </c>
      <c r="P812" s="2">
        <f t="shared" ca="1" si="64"/>
        <v>4.2955767813654191</v>
      </c>
      <c r="Q812" s="3">
        <f ca="1">1-P812/MAX(P$2:P812)</f>
        <v>0.15514488946093619</v>
      </c>
    </row>
    <row r="813" spans="1:17" x14ac:dyDescent="0.15">
      <c r="A813" s="1">
        <v>39581</v>
      </c>
      <c r="B813">
        <v>3786.53</v>
      </c>
      <c r="C813">
        <v>3923.17</v>
      </c>
      <c r="D813" s="21">
        <v>3778.72</v>
      </c>
      <c r="E813" s="21">
        <v>3851.69</v>
      </c>
      <c r="F813" s="42">
        <v>798.47317504</v>
      </c>
      <c r="G813" s="3">
        <f t="shared" si="60"/>
        <v>-1.3631521260358714E-2</v>
      </c>
      <c r="H813" s="3">
        <f>1-E813/MAX(E$2:E813)</f>
        <v>0.34463860341659291</v>
      </c>
      <c r="I813" s="21">
        <f t="shared" si="61"/>
        <v>53.230000000000018</v>
      </c>
      <c r="J813" s="21">
        <f ca="1">IF(ROW()&gt;计算结果!B$18+1,ABS(E813-OFFSET(E813,-计算结果!B$18,0,1,1))/SUM(OFFSET(I813,0,0,-计算结果!B$18,1)),ABS(E813-OFFSET(E813,-ROW()+2,0,1,1))/SUM(OFFSET(I813,0,0,-ROW()+2,1)))</f>
        <v>5.6267938153874521E-2</v>
      </c>
      <c r="K813" s="21">
        <f ca="1">(计算结果!B$19+计算结果!B$20*'000300'!J813)^计算结果!B$21</f>
        <v>1.450641144338487</v>
      </c>
      <c r="L813" s="21">
        <f t="shared" ca="1" si="62"/>
        <v>3777.724399171093</v>
      </c>
      <c r="M813" s="31" t="str">
        <f ca="1">IF(ROW()&gt;计算结果!B$22+1,IF(L813&gt;OFFSET(L813,-计算结果!B$22,0,1,1),"买",IF(L813&lt;OFFSET(L813,-计算结果!B$22,0,1,1),"卖",M812)),IF(L813&gt;OFFSET(L813,-ROW()+1,0,1,1),"买",IF(L813&lt;OFFSET(L813,-ROW()+1,0,1,1),"卖",M812)))</f>
        <v>买</v>
      </c>
      <c r="N813" s="4" t="str">
        <f t="shared" ca="1" si="63"/>
        <v/>
      </c>
      <c r="O813" s="3">
        <f ca="1">IF(M812="买",E813/E812-1,0)-IF(N813=1,计算结果!B$17,0)</f>
        <v>-1.3631521260358714E-2</v>
      </c>
      <c r="P813" s="2">
        <f t="shared" ca="1" si="64"/>
        <v>4.2370215351447333</v>
      </c>
      <c r="Q813" s="3">
        <f ca="1">1-P813/MAX(P$2:P813)</f>
        <v>0.16666154986217208</v>
      </c>
    </row>
    <row r="814" spans="1:17" x14ac:dyDescent="0.15">
      <c r="A814" s="1">
        <v>39582</v>
      </c>
      <c r="B814">
        <v>3843.47</v>
      </c>
      <c r="C814">
        <v>3975.79</v>
      </c>
      <c r="D814" s="21">
        <v>3843.47</v>
      </c>
      <c r="E814" s="21">
        <v>3975.78</v>
      </c>
      <c r="F814" s="42">
        <v>852.30878719999998</v>
      </c>
      <c r="G814" s="3">
        <f t="shared" si="60"/>
        <v>3.2217026811607319E-2</v>
      </c>
      <c r="H814" s="3">
        <f>1-E814/MAX(E$2:E814)</f>
        <v>0.32352480773157277</v>
      </c>
      <c r="I814" s="21">
        <f t="shared" si="61"/>
        <v>124.09000000000015</v>
      </c>
      <c r="J814" s="21">
        <f ca="1">IF(ROW()&gt;计算结果!B$18+1,ABS(E814-OFFSET(E814,-计算结果!B$18,0,1,1))/SUM(OFFSET(I814,0,0,-计算结果!B$18,1)),ABS(E814-OFFSET(E814,-ROW()+2,0,1,1))/SUM(OFFSET(I814,0,0,-ROW()+2,1)))</f>
        <v>0.26976210008203455</v>
      </c>
      <c r="K814" s="21">
        <f ca="1">(计算结果!B$19+计算结果!B$20*'000300'!J814)^计算结果!B$21</f>
        <v>1.642785890073831</v>
      </c>
      <c r="L814" s="21">
        <f t="shared" ca="1" si="62"/>
        <v>4103.0873456629161</v>
      </c>
      <c r="M814" s="31" t="str">
        <f ca="1">IF(ROW()&gt;计算结果!B$22+1,IF(L814&gt;OFFSET(L814,-计算结果!B$22,0,1,1),"买",IF(L814&lt;OFFSET(L814,-计算结果!B$22,0,1,1),"卖",M813)),IF(L814&gt;OFFSET(L814,-ROW()+1,0,1,1),"买",IF(L814&lt;OFFSET(L814,-ROW()+1,0,1,1),"卖",M813)))</f>
        <v>买</v>
      </c>
      <c r="N814" s="4" t="str">
        <f t="shared" ca="1" si="63"/>
        <v/>
      </c>
      <c r="O814" s="3">
        <f ca="1">IF(M813="买",E814/E813-1,0)-IF(N814=1,计算结果!B$17,0)</f>
        <v>3.2217026811607319E-2</v>
      </c>
      <c r="P814" s="2">
        <f t="shared" ca="1" si="64"/>
        <v>4.3735257715438491</v>
      </c>
      <c r="Q814" s="3">
        <f ca="1">1-P814/MAX(P$2:P814)</f>
        <v>0.13981386267093832</v>
      </c>
    </row>
    <row r="815" spans="1:17" x14ac:dyDescent="0.15">
      <c r="A815" s="1">
        <v>39583</v>
      </c>
      <c r="B815">
        <v>4006.66</v>
      </c>
      <c r="C815">
        <v>4038.85</v>
      </c>
      <c r="D815" s="21">
        <v>3948.06</v>
      </c>
      <c r="E815" s="21">
        <v>3948.09</v>
      </c>
      <c r="F815" s="42">
        <v>817.95874816000003</v>
      </c>
      <c r="G815" s="3">
        <f t="shared" si="60"/>
        <v>-6.9646710834100345E-3</v>
      </c>
      <c r="H815" s="3">
        <f>1-E815/MAX(E$2:E815)</f>
        <v>0.32823623494180898</v>
      </c>
      <c r="I815" s="21">
        <f t="shared" si="61"/>
        <v>27.690000000000055</v>
      </c>
      <c r="J815" s="21">
        <f ca="1">IF(ROW()&gt;计算结果!B$18+1,ABS(E815-OFFSET(E815,-计算结果!B$18,0,1,1))/SUM(OFFSET(I815,0,0,-计算结果!B$18,1)),ABS(E815-OFFSET(E815,-ROW()+2,0,1,1))/SUM(OFFSET(I815,0,0,-ROW()+2,1)))</f>
        <v>0.19141083710786788</v>
      </c>
      <c r="K815" s="21">
        <f ca="1">(计算结果!B$19+计算结果!B$20*'000300'!J815)^计算结果!B$21</f>
        <v>1.5722697533970811</v>
      </c>
      <c r="L815" s="21">
        <f t="shared" ca="1" si="62"/>
        <v>3859.3897072202813</v>
      </c>
      <c r="M815" s="31" t="str">
        <f ca="1">IF(ROW()&gt;计算结果!B$22+1,IF(L815&gt;OFFSET(L815,-计算结果!B$22,0,1,1),"买",IF(L815&lt;OFFSET(L815,-计算结果!B$22,0,1,1),"卖",M814)),IF(L815&gt;OFFSET(L815,-ROW()+1,0,1,1),"买",IF(L815&lt;OFFSET(L815,-ROW()+1,0,1,1),"卖",M814)))</f>
        <v>买</v>
      </c>
      <c r="N815" s="4" t="str">
        <f t="shared" ca="1" si="63"/>
        <v/>
      </c>
      <c r="O815" s="3">
        <f ca="1">IF(M814="买",E815/E814-1,0)-IF(N815=1,计算结果!B$17,0)</f>
        <v>-6.9646710834100345E-3</v>
      </c>
      <c r="P815" s="2">
        <f t="shared" ca="1" si="64"/>
        <v>4.3430656030702295</v>
      </c>
      <c r="Q815" s="3">
        <f ca="1">1-P815/MAX(P$2:P815)</f>
        <v>0.14580477618794407</v>
      </c>
    </row>
    <row r="816" spans="1:17" x14ac:dyDescent="0.15">
      <c r="A816" s="1">
        <v>39584</v>
      </c>
      <c r="B816">
        <v>3948.03</v>
      </c>
      <c r="C816">
        <v>3982.22</v>
      </c>
      <c r="D816" s="21">
        <v>3882.9</v>
      </c>
      <c r="E816" s="21">
        <v>3936.12</v>
      </c>
      <c r="F816" s="42">
        <v>662.79362560000004</v>
      </c>
      <c r="G816" s="3">
        <f t="shared" si="60"/>
        <v>-3.0318457785917241E-3</v>
      </c>
      <c r="H816" s="3">
        <f>1-E816/MAX(E$2:E816)</f>
        <v>0.33027291907711154</v>
      </c>
      <c r="I816" s="21">
        <f t="shared" si="61"/>
        <v>11.970000000000255</v>
      </c>
      <c r="J816" s="21">
        <f ca="1">IF(ROW()&gt;计算结果!B$18+1,ABS(E816-OFFSET(E816,-计算结果!B$18,0,1,1))/SUM(OFFSET(I816,0,0,-计算结果!B$18,1)),ABS(E816-OFFSET(E816,-ROW()+2,0,1,1))/SUM(OFFSET(I816,0,0,-ROW()+2,1)))</f>
        <v>3.1770588722822311E-2</v>
      </c>
      <c r="K816" s="21">
        <f ca="1">(计算结果!B$19+计算结果!B$20*'000300'!J816)^计算结果!B$21</f>
        <v>1.4285935298505399</v>
      </c>
      <c r="L816" s="21">
        <f t="shared" ca="1" si="62"/>
        <v>3969.0061070289253</v>
      </c>
      <c r="M816" s="31" t="str">
        <f ca="1">IF(ROW()&gt;计算结果!B$22+1,IF(L816&gt;OFFSET(L816,-计算结果!B$22,0,1,1),"买",IF(L816&lt;OFFSET(L816,-计算结果!B$22,0,1,1),"卖",M815)),IF(L816&gt;OFFSET(L816,-ROW()+1,0,1,1),"买",IF(L816&lt;OFFSET(L816,-ROW()+1,0,1,1),"卖",M815)))</f>
        <v>买</v>
      </c>
      <c r="N816" s="4" t="str">
        <f t="shared" ca="1" si="63"/>
        <v/>
      </c>
      <c r="O816" s="3">
        <f ca="1">IF(M815="买",E816/E815-1,0)-IF(N816=1,计算结果!B$17,0)</f>
        <v>-3.0318457785917241E-3</v>
      </c>
      <c r="P816" s="2">
        <f t="shared" ca="1" si="64"/>
        <v>4.3298980979554145</v>
      </c>
      <c r="Q816" s="3">
        <f ca="1">1-P816/MAX(P$2:P816)</f>
        <v>0.14839456437135179</v>
      </c>
    </row>
    <row r="817" spans="1:17" x14ac:dyDescent="0.15">
      <c r="A817" s="1">
        <v>39587</v>
      </c>
      <c r="B817">
        <v>3926.31</v>
      </c>
      <c r="C817">
        <v>3936.28</v>
      </c>
      <c r="D817" s="21">
        <v>3865.5</v>
      </c>
      <c r="E817" s="21">
        <v>3914.07</v>
      </c>
      <c r="F817" s="42">
        <v>497.55652096</v>
      </c>
      <c r="G817" s="3">
        <f t="shared" si="60"/>
        <v>-5.6019633547756964E-3</v>
      </c>
      <c r="H817" s="3">
        <f>1-E817/MAX(E$2:E817)</f>
        <v>0.33402470564214248</v>
      </c>
      <c r="I817" s="21">
        <f t="shared" si="61"/>
        <v>22.049999999999727</v>
      </c>
      <c r="J817" s="21">
        <f ca="1">IF(ROW()&gt;计算结果!B$18+1,ABS(E817-OFFSET(E817,-计算结果!B$18,0,1,1))/SUM(OFFSET(I817,0,0,-计算结果!B$18,1)),ABS(E817-OFFSET(E817,-ROW()+2,0,1,1))/SUM(OFFSET(I817,0,0,-ROW()+2,1)))</f>
        <v>0.21824034004281345</v>
      </c>
      <c r="K817" s="21">
        <f ca="1">(计算结果!B$19+计算结果!B$20*'000300'!J817)^计算结果!B$21</f>
        <v>1.5964163060385319</v>
      </c>
      <c r="L817" s="21">
        <f t="shared" ca="1" si="62"/>
        <v>3881.3052099776714</v>
      </c>
      <c r="M817" s="31" t="str">
        <f ca="1">IF(ROW()&gt;计算结果!B$22+1,IF(L817&gt;OFFSET(L817,-计算结果!B$22,0,1,1),"买",IF(L817&lt;OFFSET(L817,-计算结果!B$22,0,1,1),"卖",M816)),IF(L817&gt;OFFSET(L817,-ROW()+1,0,1,1),"买",IF(L817&lt;OFFSET(L817,-ROW()+1,0,1,1),"卖",M816)))</f>
        <v>买</v>
      </c>
      <c r="N817" s="4" t="str">
        <f t="shared" ca="1" si="63"/>
        <v/>
      </c>
      <c r="O817" s="3">
        <f ca="1">IF(M816="买",E817/E816-1,0)-IF(N817=1,计算结果!B$17,0)</f>
        <v>-5.6019633547756964E-3</v>
      </c>
      <c r="P817" s="2">
        <f t="shared" ca="1" si="64"/>
        <v>4.3056421674807552</v>
      </c>
      <c r="Q817" s="3">
        <f ca="1">1-P817/MAX(P$2:P817)</f>
        <v>0.15316522681447131</v>
      </c>
    </row>
    <row r="818" spans="1:17" x14ac:dyDescent="0.15">
      <c r="A818" s="1">
        <v>39588</v>
      </c>
      <c r="B818">
        <v>3911.1</v>
      </c>
      <c r="C818">
        <v>3946.44</v>
      </c>
      <c r="D818" s="21">
        <v>3698.55</v>
      </c>
      <c r="E818" s="21">
        <v>3710.82</v>
      </c>
      <c r="F818" s="42">
        <v>645.72030975999996</v>
      </c>
      <c r="G818" s="3">
        <f t="shared" si="60"/>
        <v>-5.1928044209735624E-2</v>
      </c>
      <c r="H818" s="3">
        <f>1-E818/MAX(E$2:E818)</f>
        <v>0.36860750017014898</v>
      </c>
      <c r="I818" s="21">
        <f t="shared" si="61"/>
        <v>203.25</v>
      </c>
      <c r="J818" s="21">
        <f ca="1">IF(ROW()&gt;计算结果!B$18+1,ABS(E818-OFFSET(E818,-计算结果!B$18,0,1,1))/SUM(OFFSET(I818,0,0,-计算结果!B$18,1)),ABS(E818-OFFSET(E818,-ROW()+2,0,1,1))/SUM(OFFSET(I818,0,0,-ROW()+2,1)))</f>
        <v>0.37151629957037957</v>
      </c>
      <c r="K818" s="21">
        <f ca="1">(计算结果!B$19+计算结果!B$20*'000300'!J818)^计算结果!B$21</f>
        <v>1.7343646696133415</v>
      </c>
      <c r="L818" s="21">
        <f t="shared" ca="1" si="62"/>
        <v>3585.6216851007866</v>
      </c>
      <c r="M818" s="31" t="str">
        <f ca="1">IF(ROW()&gt;计算结果!B$22+1,IF(L818&gt;OFFSET(L818,-计算结果!B$22,0,1,1),"买",IF(L818&lt;OFFSET(L818,-计算结果!B$22,0,1,1),"卖",M817)),IF(L818&gt;OFFSET(L818,-ROW()+1,0,1,1),"买",IF(L818&lt;OFFSET(L818,-ROW()+1,0,1,1),"卖",M817)))</f>
        <v>买</v>
      </c>
      <c r="N818" s="4" t="str">
        <f t="shared" ca="1" si="63"/>
        <v/>
      </c>
      <c r="O818" s="3">
        <f ca="1">IF(M817="买",E818/E817-1,0)-IF(N818=1,计算结果!B$17,0)</f>
        <v>-5.1928044209735624E-2</v>
      </c>
      <c r="P818" s="2">
        <f t="shared" ca="1" si="64"/>
        <v>4.082058590656513</v>
      </c>
      <c r="Q818" s="3">
        <f ca="1">1-P818/MAX(P$2:P818)</f>
        <v>0.19713970035479078</v>
      </c>
    </row>
    <row r="819" spans="1:17" x14ac:dyDescent="0.15">
      <c r="A819" s="1">
        <v>39589</v>
      </c>
      <c r="B819">
        <v>3668.18</v>
      </c>
      <c r="C819">
        <v>3801.07</v>
      </c>
      <c r="D819" s="21">
        <v>3591.57</v>
      </c>
      <c r="E819" s="21">
        <v>3783.05</v>
      </c>
      <c r="F819" s="42">
        <v>691.79113471999995</v>
      </c>
      <c r="G819" s="3">
        <f t="shared" si="60"/>
        <v>1.9464700524412404E-2</v>
      </c>
      <c r="H819" s="3">
        <f>1-E819/MAX(E$2:E819)</f>
        <v>0.35631763424760088</v>
      </c>
      <c r="I819" s="21">
        <f t="shared" si="61"/>
        <v>72.230000000000018</v>
      </c>
      <c r="J819" s="21">
        <f ca="1">IF(ROW()&gt;计算结果!B$18+1,ABS(E819-OFFSET(E819,-计算结果!B$18,0,1,1))/SUM(OFFSET(I819,0,0,-计算结果!B$18,1)),ABS(E819-OFFSET(E819,-ROW()+2,0,1,1))/SUM(OFFSET(I819,0,0,-ROW()+2,1)))</f>
        <v>5.5435648584051547E-2</v>
      </c>
      <c r="K819" s="21">
        <f ca="1">(计算结果!B$19+计算结果!B$20*'000300'!J819)^计算结果!B$21</f>
        <v>1.4498920837256464</v>
      </c>
      <c r="L819" s="21">
        <f t="shared" ca="1" si="62"/>
        <v>3871.8714359764504</v>
      </c>
      <c r="M819" s="31" t="str">
        <f ca="1">IF(ROW()&gt;计算结果!B$22+1,IF(L819&gt;OFFSET(L819,-计算结果!B$22,0,1,1),"买",IF(L819&lt;OFFSET(L819,-计算结果!B$22,0,1,1),"卖",M818)),IF(L819&gt;OFFSET(L819,-ROW()+1,0,1,1),"买",IF(L819&lt;OFFSET(L819,-ROW()+1,0,1,1),"卖",M818)))</f>
        <v>买</v>
      </c>
      <c r="N819" s="4" t="str">
        <f t="shared" ca="1" si="63"/>
        <v/>
      </c>
      <c r="O819" s="3">
        <f ca="1">IF(M818="买",E819/E818-1,0)-IF(N819=1,计算结果!B$17,0)</f>
        <v>1.9464700524412404E-2</v>
      </c>
      <c r="P819" s="2">
        <f t="shared" ca="1" si="64"/>
        <v>4.1615146386467474</v>
      </c>
      <c r="Q819" s="3">
        <f ca="1">1-P819/MAX(P$2:P819)</f>
        <v>0.18151226505925677</v>
      </c>
    </row>
    <row r="820" spans="1:17" x14ac:dyDescent="0.15">
      <c r="A820" s="1">
        <v>39590</v>
      </c>
      <c r="B820">
        <v>3732.64</v>
      </c>
      <c r="C820">
        <v>3783.85</v>
      </c>
      <c r="D820" s="21">
        <v>3704.16</v>
      </c>
      <c r="E820" s="21">
        <v>3711.44</v>
      </c>
      <c r="F820" s="42">
        <v>662.81213951999996</v>
      </c>
      <c r="G820" s="3">
        <f t="shared" si="60"/>
        <v>-1.8929170907072357E-2</v>
      </c>
      <c r="H820" s="3">
        <f>1-E820/MAX(E$2:E820)</f>
        <v>0.36850200775879671</v>
      </c>
      <c r="I820" s="21">
        <f t="shared" si="61"/>
        <v>71.610000000000127</v>
      </c>
      <c r="J820" s="21">
        <f ca="1">IF(ROW()&gt;计算结果!B$18+1,ABS(E820-OFFSET(E820,-计算结果!B$18,0,1,1))/SUM(OFFSET(I820,0,0,-计算结果!B$18,1)),ABS(E820-OFFSET(E820,-ROW()+2,0,1,1))/SUM(OFFSET(I820,0,0,-ROW()+2,1)))</f>
        <v>0.32450170150704882</v>
      </c>
      <c r="K820" s="21">
        <f ca="1">(计算结果!B$19+计算结果!B$20*'000300'!J820)^计算结果!B$21</f>
        <v>1.6920515313563438</v>
      </c>
      <c r="L820" s="21">
        <f t="shared" ca="1" si="62"/>
        <v>3600.4131790547999</v>
      </c>
      <c r="M820" s="31" t="str">
        <f ca="1">IF(ROW()&gt;计算结果!B$22+1,IF(L820&gt;OFFSET(L820,-计算结果!B$22,0,1,1),"买",IF(L820&lt;OFFSET(L820,-计算结果!B$22,0,1,1),"卖",M819)),IF(L820&gt;OFFSET(L820,-ROW()+1,0,1,1),"买",IF(L820&lt;OFFSET(L820,-ROW()+1,0,1,1),"卖",M819)))</f>
        <v>买</v>
      </c>
      <c r="N820" s="4" t="str">
        <f t="shared" ca="1" si="63"/>
        <v/>
      </c>
      <c r="O820" s="3">
        <f ca="1">IF(M819="买",E820/E819-1,0)-IF(N820=1,计算结果!B$17,0)</f>
        <v>-1.8929170907072357E-2</v>
      </c>
      <c r="P820" s="2">
        <f t="shared" ca="1" si="64"/>
        <v>4.0827406168195193</v>
      </c>
      <c r="Q820" s="3">
        <f ca="1">1-P820/MAX(P$2:P820)</f>
        <v>0.19700555927929264</v>
      </c>
    </row>
    <row r="821" spans="1:17" x14ac:dyDescent="0.15">
      <c r="A821" s="1">
        <v>39591</v>
      </c>
      <c r="B821">
        <v>3697.89</v>
      </c>
      <c r="C821">
        <v>3741.06</v>
      </c>
      <c r="D821" s="21">
        <v>3629.01</v>
      </c>
      <c r="E821" s="21">
        <v>3675.15</v>
      </c>
      <c r="F821" s="42">
        <v>525.30761728000004</v>
      </c>
      <c r="G821" s="3">
        <f t="shared" si="60"/>
        <v>-9.7778759726683262E-3</v>
      </c>
      <c r="H821" s="3">
        <f>1-E821/MAX(E$2:E821)</f>
        <v>0.37467671680392023</v>
      </c>
      <c r="I821" s="21">
        <f t="shared" si="61"/>
        <v>36.289999999999964</v>
      </c>
      <c r="J821" s="21">
        <f ca="1">IF(ROW()&gt;计算结果!B$18+1,ABS(E821-OFFSET(E821,-计算结果!B$18,0,1,1))/SUM(OFFSET(I821,0,0,-计算结果!B$18,1)),ABS(E821-OFFSET(E821,-ROW()+2,0,1,1))/SUM(OFFSET(I821,0,0,-ROW()+2,1)))</f>
        <v>0.31426103854042947</v>
      </c>
      <c r="K821" s="21">
        <f ca="1">(计算结果!B$19+计算结果!B$20*'000300'!J821)^计算结果!B$21</f>
        <v>1.6828349346863865</v>
      </c>
      <c r="L821" s="21">
        <f t="shared" ca="1" si="62"/>
        <v>3726.1829122487839</v>
      </c>
      <c r="M821" s="31" t="str">
        <f ca="1">IF(ROW()&gt;计算结果!B$22+1,IF(L821&gt;OFFSET(L821,-计算结果!B$22,0,1,1),"买",IF(L821&lt;OFFSET(L821,-计算结果!B$22,0,1,1),"卖",M820)),IF(L821&gt;OFFSET(L821,-ROW()+1,0,1,1),"买",IF(L821&lt;OFFSET(L821,-ROW()+1,0,1,1),"卖",M820)))</f>
        <v>买</v>
      </c>
      <c r="N821" s="4" t="str">
        <f t="shared" ca="1" si="63"/>
        <v/>
      </c>
      <c r="O821" s="3">
        <f ca="1">IF(M820="买",E821/E820-1,0)-IF(N821=1,计算结果!B$17,0)</f>
        <v>-9.7778759726683262E-3</v>
      </c>
      <c r="P821" s="2">
        <f t="shared" ca="1" si="64"/>
        <v>4.0428200854396827</v>
      </c>
      <c r="Q821" s="3">
        <f ca="1">1-P821/MAX(P$2:P821)</f>
        <v>0.2048571393274019</v>
      </c>
    </row>
    <row r="822" spans="1:17" x14ac:dyDescent="0.15">
      <c r="A822" s="1">
        <v>39594</v>
      </c>
      <c r="B822">
        <v>3643.01</v>
      </c>
      <c r="C822">
        <v>3643.01</v>
      </c>
      <c r="D822" s="21">
        <v>3555.76</v>
      </c>
      <c r="E822" s="21">
        <v>3559.22</v>
      </c>
      <c r="F822" s="42">
        <v>455.24373503999999</v>
      </c>
      <c r="G822" s="3">
        <f t="shared" si="60"/>
        <v>-3.1544290709222822E-2</v>
      </c>
      <c r="H822" s="3">
        <f>1-E822/MAX(E$2:E822)</f>
        <v>0.39440209623630307</v>
      </c>
      <c r="I822" s="21">
        <f t="shared" si="61"/>
        <v>115.93000000000029</v>
      </c>
      <c r="J822" s="21">
        <f ca="1">IF(ROW()&gt;计算结果!B$18+1,ABS(E822-OFFSET(E822,-计算结果!B$18,0,1,1))/SUM(OFFSET(I822,0,0,-计算结果!B$18,1)),ABS(E822-OFFSET(E822,-ROW()+2,0,1,1))/SUM(OFFSET(I822,0,0,-ROW()+2,1)))</f>
        <v>0.46821247663677978</v>
      </c>
      <c r="K822" s="21">
        <f ca="1">(计算结果!B$19+计算结果!B$20*'000300'!J822)^计算结果!B$21</f>
        <v>1.8213912289731018</v>
      </c>
      <c r="L822" s="21">
        <f t="shared" ca="1" si="62"/>
        <v>3422.0781283150432</v>
      </c>
      <c r="M822" s="31" t="str">
        <f ca="1">IF(ROW()&gt;计算结果!B$22+1,IF(L822&gt;OFFSET(L822,-计算结果!B$22,0,1,1),"买",IF(L822&lt;OFFSET(L822,-计算结果!B$22,0,1,1),"卖",M821)),IF(L822&gt;OFFSET(L822,-ROW()+1,0,1,1),"买",IF(L822&lt;OFFSET(L822,-ROW()+1,0,1,1),"卖",M821)))</f>
        <v>卖</v>
      </c>
      <c r="N822" s="4">
        <f t="shared" ca="1" si="63"/>
        <v>1</v>
      </c>
      <c r="O822" s="3">
        <f ca="1">IF(M821="买",E822/E821-1,0)-IF(N822=1,计算结果!B$17,0)</f>
        <v>-3.1544290709222822E-2</v>
      </c>
      <c r="P822" s="2">
        <f t="shared" ca="1" si="64"/>
        <v>3.9152921933794884</v>
      </c>
      <c r="Q822" s="3">
        <f ca="1">1-P822/MAX(P$2:P822)</f>
        <v>0.22993935687982137</v>
      </c>
    </row>
    <row r="823" spans="1:17" x14ac:dyDescent="0.15">
      <c r="A823" s="1">
        <v>39595</v>
      </c>
      <c r="B823">
        <v>3549.99</v>
      </c>
      <c r="C823">
        <v>3594.66</v>
      </c>
      <c r="D823" s="21">
        <v>3533.47</v>
      </c>
      <c r="E823" s="21">
        <v>3576.2</v>
      </c>
      <c r="F823" s="42">
        <v>398.56279552000001</v>
      </c>
      <c r="G823" s="3">
        <f t="shared" si="60"/>
        <v>4.7707081888728187E-3</v>
      </c>
      <c r="H823" s="3">
        <f>1-E823/MAX(E$2:E823)</f>
        <v>0.39151296535765334</v>
      </c>
      <c r="I823" s="21">
        <f t="shared" si="61"/>
        <v>16.980000000000018</v>
      </c>
      <c r="J823" s="21">
        <f ca="1">IF(ROW()&gt;计算结果!B$18+1,ABS(E823-OFFSET(E823,-计算结果!B$18,0,1,1))/SUM(OFFSET(I823,0,0,-计算结果!B$18,1)),ABS(E823-OFFSET(E823,-ROW()+2,0,1,1))/SUM(OFFSET(I823,0,0,-ROW()+2,1)))</f>
        <v>0.3923855915908217</v>
      </c>
      <c r="K823" s="21">
        <f ca="1">(计算结果!B$19+计算结果!B$20*'000300'!J823)^计算结果!B$21</f>
        <v>1.7531470324317395</v>
      </c>
      <c r="L823" s="21">
        <f t="shared" ca="1" si="62"/>
        <v>3692.2764302923501</v>
      </c>
      <c r="M823" s="31" t="str">
        <f ca="1">IF(ROW()&gt;计算结果!B$22+1,IF(L823&gt;OFFSET(L823,-计算结果!B$22,0,1,1),"买",IF(L823&lt;OFFSET(L823,-计算结果!B$22,0,1,1),"卖",M822)),IF(L823&gt;OFFSET(L823,-ROW()+1,0,1,1),"买",IF(L823&lt;OFFSET(L823,-ROW()+1,0,1,1),"卖",M822)))</f>
        <v>卖</v>
      </c>
      <c r="N823" s="4" t="str">
        <f t="shared" ca="1" si="63"/>
        <v/>
      </c>
      <c r="O823" s="3">
        <f ca="1">IF(M822="买",E823/E822-1,0)-IF(N823=1,计算结果!B$17,0)</f>
        <v>0</v>
      </c>
      <c r="P823" s="2">
        <f t="shared" ca="1" si="64"/>
        <v>3.9152921933794884</v>
      </c>
      <c r="Q823" s="3">
        <f ca="1">1-P823/MAX(P$2:P823)</f>
        <v>0.22993935687982137</v>
      </c>
    </row>
    <row r="824" spans="1:17" x14ac:dyDescent="0.15">
      <c r="A824" s="1">
        <v>39596</v>
      </c>
      <c r="B824">
        <v>3583.28</v>
      </c>
      <c r="C824">
        <v>3698</v>
      </c>
      <c r="D824" s="21">
        <v>3561.73</v>
      </c>
      <c r="E824" s="21">
        <v>3676.23</v>
      </c>
      <c r="F824" s="42">
        <v>499.9477248</v>
      </c>
      <c r="G824" s="3">
        <f t="shared" si="60"/>
        <v>2.7971030702980793E-2</v>
      </c>
      <c r="H824" s="3">
        <f>1-E824/MAX(E$2:E824)</f>
        <v>0.37449295582930642</v>
      </c>
      <c r="I824" s="21">
        <f t="shared" si="61"/>
        <v>100.0300000000002</v>
      </c>
      <c r="J824" s="21">
        <f ca="1">IF(ROW()&gt;计算结果!B$18+1,ABS(E824-OFFSET(E824,-计算结果!B$18,0,1,1))/SUM(OFFSET(I824,0,0,-计算结果!B$18,1)),ABS(E824-OFFSET(E824,-ROW()+2,0,1,1))/SUM(OFFSET(I824,0,0,-ROW()+2,1)))</f>
        <v>0.44179461085792648</v>
      </c>
      <c r="K824" s="21">
        <f ca="1">(计算结果!B$19+计算结果!B$20*'000300'!J824)^计算结果!B$21</f>
        <v>1.7976151497721338</v>
      </c>
      <c r="L824" s="21">
        <f t="shared" ca="1" si="62"/>
        <v>3663.4311240990596</v>
      </c>
      <c r="M824" s="31" t="str">
        <f ca="1">IF(ROW()&gt;计算结果!B$22+1,IF(L824&gt;OFFSET(L824,-计算结果!B$22,0,1,1),"买",IF(L824&lt;OFFSET(L824,-计算结果!B$22,0,1,1),"卖",M823)),IF(L824&gt;OFFSET(L824,-ROW()+1,0,1,1),"买",IF(L824&lt;OFFSET(L824,-ROW()+1,0,1,1),"卖",M823)))</f>
        <v>卖</v>
      </c>
      <c r="N824" s="4" t="str">
        <f t="shared" ca="1" si="63"/>
        <v/>
      </c>
      <c r="O824" s="3">
        <f ca="1">IF(M823="买",E824/E823-1,0)-IF(N824=1,计算结果!B$17,0)</f>
        <v>0</v>
      </c>
      <c r="P824" s="2">
        <f t="shared" ca="1" si="64"/>
        <v>3.9152921933794884</v>
      </c>
      <c r="Q824" s="3">
        <f ca="1">1-P824/MAX(P$2:P824)</f>
        <v>0.22993935687982137</v>
      </c>
    </row>
    <row r="825" spans="1:17" x14ac:dyDescent="0.15">
      <c r="A825" s="1">
        <v>39597</v>
      </c>
      <c r="B825">
        <v>3666.2</v>
      </c>
      <c r="C825">
        <v>3677.02</v>
      </c>
      <c r="D825" s="21">
        <v>3578.73</v>
      </c>
      <c r="E825" s="21">
        <v>3580.87</v>
      </c>
      <c r="F825" s="42">
        <v>465.89022208</v>
      </c>
      <c r="G825" s="3">
        <f t="shared" si="60"/>
        <v>-2.5939617488568434E-2</v>
      </c>
      <c r="H825" s="3">
        <f>1-E825/MAX(E$2:E825)</f>
        <v>0.39071836929149939</v>
      </c>
      <c r="I825" s="21">
        <f t="shared" si="61"/>
        <v>95.360000000000127</v>
      </c>
      <c r="J825" s="21">
        <f ca="1">IF(ROW()&gt;计算结果!B$18+1,ABS(E825-OFFSET(E825,-计算结果!B$18,0,1,1))/SUM(OFFSET(I825,0,0,-计算结果!B$18,1)),ABS(E825-OFFSET(E825,-ROW()+2,0,1,1))/SUM(OFFSET(I825,0,0,-ROW()+2,1)))</f>
        <v>0.49245004693576494</v>
      </c>
      <c r="K825" s="21">
        <f ca="1">(计算结果!B$19+计算结果!B$20*'000300'!J825)^计算结果!B$21</f>
        <v>1.8432050422421884</v>
      </c>
      <c r="L825" s="21">
        <f t="shared" ca="1" si="62"/>
        <v>3511.2540438664901</v>
      </c>
      <c r="M825" s="31" t="str">
        <f ca="1">IF(ROW()&gt;计算结果!B$22+1,IF(L825&gt;OFFSET(L825,-计算结果!B$22,0,1,1),"买",IF(L825&lt;OFFSET(L825,-计算结果!B$22,0,1,1),"卖",M824)),IF(L825&gt;OFFSET(L825,-ROW()+1,0,1,1),"买",IF(L825&lt;OFFSET(L825,-ROW()+1,0,1,1),"卖",M824)))</f>
        <v>卖</v>
      </c>
      <c r="N825" s="4" t="str">
        <f t="shared" ca="1" si="63"/>
        <v/>
      </c>
      <c r="O825" s="3">
        <f ca="1">IF(M824="买",E825/E824-1,0)-IF(N825=1,计算结果!B$17,0)</f>
        <v>0</v>
      </c>
      <c r="P825" s="2">
        <f t="shared" ca="1" si="64"/>
        <v>3.9152921933794884</v>
      </c>
      <c r="Q825" s="3">
        <f ca="1">1-P825/MAX(P$2:P825)</f>
        <v>0.22993935687982137</v>
      </c>
    </row>
    <row r="826" spans="1:17" x14ac:dyDescent="0.15">
      <c r="A826" s="1">
        <v>39598</v>
      </c>
      <c r="B826">
        <v>3585.6</v>
      </c>
      <c r="C826">
        <v>3620.23</v>
      </c>
      <c r="D826" s="21">
        <v>3552.66</v>
      </c>
      <c r="E826" s="21">
        <v>3611.33</v>
      </c>
      <c r="F826" s="42">
        <v>468.86682624000002</v>
      </c>
      <c r="G826" s="3">
        <f t="shared" si="60"/>
        <v>8.5063127117153137E-3</v>
      </c>
      <c r="H826" s="3">
        <f>1-E826/MAX(E$2:E826)</f>
        <v>0.385535629211189</v>
      </c>
      <c r="I826" s="21">
        <f t="shared" si="61"/>
        <v>30.460000000000036</v>
      </c>
      <c r="J826" s="21">
        <f ca="1">IF(ROW()&gt;计算结果!B$18+1,ABS(E826-OFFSET(E826,-计算结果!B$18,0,1,1))/SUM(OFFSET(I826,0,0,-计算结果!B$18,1)),ABS(E826-OFFSET(E826,-ROW()+2,0,1,1))/SUM(OFFSET(I826,0,0,-ROW()+2,1)))</f>
        <v>0.42501210431960607</v>
      </c>
      <c r="K826" s="21">
        <f ca="1">(计算结果!B$19+计算结果!B$20*'000300'!J826)^计算结果!B$21</f>
        <v>1.7825108938876455</v>
      </c>
      <c r="L826" s="21">
        <f t="shared" ca="1" si="62"/>
        <v>3689.6405258906939</v>
      </c>
      <c r="M826" s="31" t="str">
        <f ca="1">IF(ROW()&gt;计算结果!B$22+1,IF(L826&gt;OFFSET(L826,-计算结果!B$22,0,1,1),"买",IF(L826&lt;OFFSET(L826,-计算结果!B$22,0,1,1),"卖",M825)),IF(L826&gt;OFFSET(L826,-ROW()+1,0,1,1),"买",IF(L826&lt;OFFSET(L826,-ROW()+1,0,1,1),"卖",M825)))</f>
        <v>卖</v>
      </c>
      <c r="N826" s="4" t="str">
        <f t="shared" ca="1" si="63"/>
        <v/>
      </c>
      <c r="O826" s="3">
        <f ca="1">IF(M825="买",E826/E825-1,0)-IF(N826=1,计算结果!B$17,0)</f>
        <v>0</v>
      </c>
      <c r="P826" s="2">
        <f t="shared" ca="1" si="64"/>
        <v>3.9152921933794884</v>
      </c>
      <c r="Q826" s="3">
        <f ca="1">1-P826/MAX(P$2:P826)</f>
        <v>0.22993935687982137</v>
      </c>
    </row>
    <row r="827" spans="1:17" x14ac:dyDescent="0.15">
      <c r="A827" s="1">
        <v>39601</v>
      </c>
      <c r="B827">
        <v>3600.23</v>
      </c>
      <c r="C827">
        <v>3650.48</v>
      </c>
      <c r="D827" s="21">
        <v>3580.58</v>
      </c>
      <c r="E827" s="21">
        <v>3625.83</v>
      </c>
      <c r="F827" s="42">
        <v>419.66895104000002</v>
      </c>
      <c r="G827" s="3">
        <f t="shared" si="60"/>
        <v>4.0151412360542871E-3</v>
      </c>
      <c r="H827" s="3">
        <f>1-E827/MAX(E$2:E827)</f>
        <v>0.38306846797794869</v>
      </c>
      <c r="I827" s="21">
        <f t="shared" si="61"/>
        <v>14.5</v>
      </c>
      <c r="J827" s="21">
        <f ca="1">IF(ROW()&gt;计算结果!B$18+1,ABS(E827-OFFSET(E827,-计算结果!B$18,0,1,1))/SUM(OFFSET(I827,0,0,-计算结果!B$18,1)),ABS(E827-OFFSET(E827,-ROW()+2,0,1,1))/SUM(OFFSET(I827,0,0,-ROW()+2,1)))</f>
        <v>0.38094734616197917</v>
      </c>
      <c r="K827" s="21">
        <f ca="1">(计算结果!B$19+计算结果!B$20*'000300'!J827)^计算结果!B$21</f>
        <v>1.7428526115457812</v>
      </c>
      <c r="L827" s="21">
        <f t="shared" ca="1" si="62"/>
        <v>3578.4281841979882</v>
      </c>
      <c r="M827" s="31" t="str">
        <f ca="1">IF(ROW()&gt;计算结果!B$22+1,IF(L827&gt;OFFSET(L827,-计算结果!B$22,0,1,1),"买",IF(L827&lt;OFFSET(L827,-计算结果!B$22,0,1,1),"卖",M826)),IF(L827&gt;OFFSET(L827,-ROW()+1,0,1,1),"买",IF(L827&lt;OFFSET(L827,-ROW()+1,0,1,1),"卖",M826)))</f>
        <v>卖</v>
      </c>
      <c r="N827" s="4" t="str">
        <f t="shared" ca="1" si="63"/>
        <v/>
      </c>
      <c r="O827" s="3">
        <f ca="1">IF(M826="买",E827/E826-1,0)-IF(N827=1,计算结果!B$17,0)</f>
        <v>0</v>
      </c>
      <c r="P827" s="2">
        <f t="shared" ca="1" si="64"/>
        <v>3.9152921933794884</v>
      </c>
      <c r="Q827" s="3">
        <f ca="1">1-P827/MAX(P$2:P827)</f>
        <v>0.22993935687982137</v>
      </c>
    </row>
    <row r="828" spans="1:17" x14ac:dyDescent="0.15">
      <c r="A828" s="1">
        <v>39602</v>
      </c>
      <c r="B828">
        <v>3624.57</v>
      </c>
      <c r="C828">
        <v>3641.43</v>
      </c>
      <c r="D828" s="21">
        <v>3585.12</v>
      </c>
      <c r="E828" s="21">
        <v>3614.11</v>
      </c>
      <c r="F828" s="42">
        <v>487.96405759999999</v>
      </c>
      <c r="G828" s="3">
        <f t="shared" si="60"/>
        <v>-3.232363348529832E-3</v>
      </c>
      <c r="H828" s="3">
        <f>1-E828/MAX(E$2:E828)</f>
        <v>0.38506261485060911</v>
      </c>
      <c r="I828" s="21">
        <f t="shared" si="61"/>
        <v>11.7199999999998</v>
      </c>
      <c r="J828" s="21">
        <f ca="1">IF(ROW()&gt;计算结果!B$18+1,ABS(E828-OFFSET(E828,-计算结果!B$18,0,1,1))/SUM(OFFSET(I828,0,0,-计算结果!B$18,1)),ABS(E828-OFFSET(E828,-ROW()+2,0,1,1))/SUM(OFFSET(I828,0,0,-ROW()+2,1)))</f>
        <v>0.17113482330873625</v>
      </c>
      <c r="K828" s="21">
        <f ca="1">(计算结果!B$19+计算结果!B$20*'000300'!J828)^计算结果!B$21</f>
        <v>1.5540213409778625</v>
      </c>
      <c r="L828" s="21">
        <f t="shared" ca="1" si="62"/>
        <v>3633.8784874391558</v>
      </c>
      <c r="M828" s="31" t="str">
        <f ca="1">IF(ROW()&gt;计算结果!B$22+1,IF(L828&gt;OFFSET(L828,-计算结果!B$22,0,1,1),"买",IF(L828&lt;OFFSET(L828,-计算结果!B$22,0,1,1),"卖",M827)),IF(L828&gt;OFFSET(L828,-ROW()+1,0,1,1),"买",IF(L828&lt;OFFSET(L828,-ROW()+1,0,1,1),"卖",M827)))</f>
        <v>卖</v>
      </c>
      <c r="N828" s="4" t="str">
        <f t="shared" ca="1" si="63"/>
        <v/>
      </c>
      <c r="O828" s="3">
        <f ca="1">IF(M827="买",E828/E827-1,0)-IF(N828=1,计算结果!B$17,0)</f>
        <v>0</v>
      </c>
      <c r="P828" s="2">
        <f t="shared" ca="1" si="64"/>
        <v>3.9152921933794884</v>
      </c>
      <c r="Q828" s="3">
        <f ca="1">1-P828/MAX(P$2:P828)</f>
        <v>0.22993935687982137</v>
      </c>
    </row>
    <row r="829" spans="1:17" x14ac:dyDescent="0.15">
      <c r="A829" s="1">
        <v>39603</v>
      </c>
      <c r="B829">
        <v>3601.54</v>
      </c>
      <c r="C829">
        <v>3605.06</v>
      </c>
      <c r="D829" s="21">
        <v>3513.64</v>
      </c>
      <c r="E829" s="21">
        <v>3546.92</v>
      </c>
      <c r="F829" s="42">
        <v>429.63714048000003</v>
      </c>
      <c r="G829" s="3">
        <f t="shared" si="60"/>
        <v>-1.8591022409389923E-2</v>
      </c>
      <c r="H829" s="3">
        <f>1-E829/MAX(E$2:E829)</f>
        <v>0.39649492955829302</v>
      </c>
      <c r="I829" s="21">
        <f t="shared" si="61"/>
        <v>67.190000000000055</v>
      </c>
      <c r="J829" s="21">
        <f ca="1">IF(ROW()&gt;计算结果!B$18+1,ABS(E829-OFFSET(E829,-计算结果!B$18,0,1,1))/SUM(OFFSET(I829,0,0,-计算结果!B$18,1)),ABS(E829-OFFSET(E829,-ROW()+2,0,1,1))/SUM(OFFSET(I829,0,0,-ROW()+2,1)))</f>
        <v>0.42160801328405351</v>
      </c>
      <c r="K829" s="21">
        <f ca="1">(计算结果!B$19+计算结果!B$20*'000300'!J829)^计算结果!B$21</f>
        <v>1.7794472119556481</v>
      </c>
      <c r="L829" s="21">
        <f t="shared" ca="1" si="62"/>
        <v>3479.1404494096696</v>
      </c>
      <c r="M829" s="31" t="str">
        <f ca="1">IF(ROW()&gt;计算结果!B$22+1,IF(L829&gt;OFFSET(L829,-计算结果!B$22,0,1,1),"买",IF(L829&lt;OFFSET(L829,-计算结果!B$22,0,1,1),"卖",M828)),IF(L829&gt;OFFSET(L829,-ROW()+1,0,1,1),"买",IF(L829&lt;OFFSET(L829,-ROW()+1,0,1,1),"卖",M828)))</f>
        <v>卖</v>
      </c>
      <c r="N829" s="4" t="str">
        <f t="shared" ca="1" si="63"/>
        <v/>
      </c>
      <c r="O829" s="3">
        <f ca="1">IF(M828="买",E829/E828-1,0)-IF(N829=1,计算结果!B$17,0)</f>
        <v>0</v>
      </c>
      <c r="P829" s="2">
        <f t="shared" ca="1" si="64"/>
        <v>3.9152921933794884</v>
      </c>
      <c r="Q829" s="3">
        <f ca="1">1-P829/MAX(P$2:P829)</f>
        <v>0.22993935687982137</v>
      </c>
    </row>
    <row r="830" spans="1:17" x14ac:dyDescent="0.15">
      <c r="A830" s="1">
        <v>39604</v>
      </c>
      <c r="B830">
        <v>3529.98</v>
      </c>
      <c r="C830">
        <v>3542.24</v>
      </c>
      <c r="D830" s="21">
        <v>3487.79</v>
      </c>
      <c r="E830" s="21">
        <v>3512.14</v>
      </c>
      <c r="F830" s="42">
        <v>365.65913599999999</v>
      </c>
      <c r="G830" s="3">
        <f t="shared" si="60"/>
        <v>-9.8056905709743569E-3</v>
      </c>
      <c r="H830" s="3">
        <f>1-E830/MAX(E$2:E830)</f>
        <v>0.40241271353705843</v>
      </c>
      <c r="I830" s="21">
        <f t="shared" si="61"/>
        <v>34.7800000000002</v>
      </c>
      <c r="J830" s="21">
        <f ca="1">IF(ROW()&gt;计算结果!B$18+1,ABS(E830-OFFSET(E830,-计算结果!B$18,0,1,1))/SUM(OFFSET(I830,0,0,-计算结果!B$18,1)),ABS(E830-OFFSET(E830,-ROW()+2,0,1,1))/SUM(OFFSET(I830,0,0,-ROW()+2,1)))</f>
        <v>0.38089595596666909</v>
      </c>
      <c r="K830" s="21">
        <f ca="1">(计算结果!B$19+计算结果!B$20*'000300'!J830)^计算结果!B$21</f>
        <v>1.7428063603700021</v>
      </c>
      <c r="L830" s="21">
        <f t="shared" ca="1" si="62"/>
        <v>3536.6522760678495</v>
      </c>
      <c r="M830" s="31" t="str">
        <f ca="1">IF(ROW()&gt;计算结果!B$22+1,IF(L830&gt;OFFSET(L830,-计算结果!B$22,0,1,1),"买",IF(L830&lt;OFFSET(L830,-计算结果!B$22,0,1,1),"卖",M829)),IF(L830&gt;OFFSET(L830,-ROW()+1,0,1,1),"买",IF(L830&lt;OFFSET(L830,-ROW()+1,0,1,1),"卖",M829)))</f>
        <v>卖</v>
      </c>
      <c r="N830" s="4" t="str">
        <f t="shared" ca="1" si="63"/>
        <v/>
      </c>
      <c r="O830" s="3">
        <f ca="1">IF(M829="买",E830/E829-1,0)-IF(N830=1,计算结果!B$17,0)</f>
        <v>0</v>
      </c>
      <c r="P830" s="2">
        <f t="shared" ca="1" si="64"/>
        <v>3.9152921933794884</v>
      </c>
      <c r="Q830" s="3">
        <f ca="1">1-P830/MAX(P$2:P830)</f>
        <v>0.22993935687982137</v>
      </c>
    </row>
    <row r="831" spans="1:17" x14ac:dyDescent="0.15">
      <c r="A831" s="1">
        <v>39605</v>
      </c>
      <c r="B831">
        <v>3519.12</v>
      </c>
      <c r="C831">
        <v>3532.3</v>
      </c>
      <c r="D831" s="21">
        <v>3470.56</v>
      </c>
      <c r="E831" s="21">
        <v>3489.5</v>
      </c>
      <c r="F831" s="42">
        <v>302.98595327999999</v>
      </c>
      <c r="G831" s="3">
        <f t="shared" si="60"/>
        <v>-6.4462122808316424E-3</v>
      </c>
      <c r="H831" s="3">
        <f>1-E831/MAX(E$2:E831)</f>
        <v>0.40626488804192473</v>
      </c>
      <c r="I831" s="21">
        <f t="shared" si="61"/>
        <v>22.639999999999873</v>
      </c>
      <c r="J831" s="21">
        <f ca="1">IF(ROW()&gt;计算结果!B$18+1,ABS(E831-OFFSET(E831,-计算结果!B$18,0,1,1))/SUM(OFFSET(I831,0,0,-计算结果!B$18,1)),ABS(E831-OFFSET(E831,-ROW()+2,0,1,1))/SUM(OFFSET(I831,0,0,-ROW()+2,1)))</f>
        <v>0.36431248650876169</v>
      </c>
      <c r="K831" s="21">
        <f ca="1">(计算结果!B$19+计算结果!B$20*'000300'!J831)^计算结果!B$21</f>
        <v>1.7278812378578854</v>
      </c>
      <c r="L831" s="21">
        <f t="shared" ca="1" si="62"/>
        <v>3455.178742927917</v>
      </c>
      <c r="M831" s="31" t="str">
        <f ca="1">IF(ROW()&gt;计算结果!B$22+1,IF(L831&gt;OFFSET(L831,-计算结果!B$22,0,1,1),"买",IF(L831&lt;OFFSET(L831,-计算结果!B$22,0,1,1),"卖",M830)),IF(L831&gt;OFFSET(L831,-ROW()+1,0,1,1),"买",IF(L831&lt;OFFSET(L831,-ROW()+1,0,1,1),"卖",M830)))</f>
        <v>卖</v>
      </c>
      <c r="N831" s="4" t="str">
        <f t="shared" ca="1" si="63"/>
        <v/>
      </c>
      <c r="O831" s="3">
        <f ca="1">IF(M830="买",E831/E830-1,0)-IF(N831=1,计算结果!B$17,0)</f>
        <v>0</v>
      </c>
      <c r="P831" s="2">
        <f t="shared" ca="1" si="64"/>
        <v>3.9152921933794884</v>
      </c>
      <c r="Q831" s="3">
        <f ca="1">1-P831/MAX(P$2:P831)</f>
        <v>0.22993935687982137</v>
      </c>
    </row>
    <row r="832" spans="1:17" x14ac:dyDescent="0.15">
      <c r="A832" s="1">
        <v>39609</v>
      </c>
      <c r="B832">
        <v>3344.45</v>
      </c>
      <c r="C832">
        <v>3352.32</v>
      </c>
      <c r="D832" s="21">
        <v>3188.8</v>
      </c>
      <c r="E832" s="21">
        <v>3206.56</v>
      </c>
      <c r="F832" s="42">
        <v>458.18265600000001</v>
      </c>
      <c r="G832" s="3">
        <f t="shared" si="60"/>
        <v>-8.1083249749247743E-2</v>
      </c>
      <c r="H832" s="3">
        <f>1-E832/MAX(E$2:E832)</f>
        <v>0.45440686040971889</v>
      </c>
      <c r="I832" s="21">
        <f t="shared" si="61"/>
        <v>282.94000000000005</v>
      </c>
      <c r="J832" s="21">
        <f ca="1">IF(ROW()&gt;计算结果!B$18+1,ABS(E832-OFFSET(E832,-计算结果!B$18,0,1,1))/SUM(OFFSET(I832,0,0,-计算结果!B$18,1)),ABS(E832-OFFSET(E832,-ROW()+2,0,1,1))/SUM(OFFSET(I832,0,0,-ROW()+2,1)))</f>
        <v>0.52122376588826436</v>
      </c>
      <c r="K832" s="21">
        <f ca="1">(计算结果!B$19+计算结果!B$20*'000300'!J832)^计算结果!B$21</f>
        <v>1.8691013892994379</v>
      </c>
      <c r="L832" s="21">
        <f t="shared" ca="1" si="62"/>
        <v>2990.4851051154674</v>
      </c>
      <c r="M832" s="31" t="str">
        <f ca="1">IF(ROW()&gt;计算结果!B$22+1,IF(L832&gt;OFFSET(L832,-计算结果!B$22,0,1,1),"买",IF(L832&lt;OFFSET(L832,-计算结果!B$22,0,1,1),"卖",M831)),IF(L832&gt;OFFSET(L832,-ROW()+1,0,1,1),"买",IF(L832&lt;OFFSET(L832,-ROW()+1,0,1,1),"卖",M831)))</f>
        <v>卖</v>
      </c>
      <c r="N832" s="4" t="str">
        <f t="shared" ca="1" si="63"/>
        <v/>
      </c>
      <c r="O832" s="3">
        <f ca="1">IF(M831="买",E832/E831-1,0)-IF(N832=1,计算结果!B$17,0)</f>
        <v>0</v>
      </c>
      <c r="P832" s="2">
        <f t="shared" ca="1" si="64"/>
        <v>3.9152921933794884</v>
      </c>
      <c r="Q832" s="3">
        <f ca="1">1-P832/MAX(P$2:P832)</f>
        <v>0.22993935687982137</v>
      </c>
    </row>
    <row r="833" spans="1:17" x14ac:dyDescent="0.15">
      <c r="A833" s="1">
        <v>39610</v>
      </c>
      <c r="B833">
        <v>3155.94</v>
      </c>
      <c r="C833">
        <v>3181.82</v>
      </c>
      <c r="D833" s="21">
        <v>3097.4</v>
      </c>
      <c r="E833" s="21">
        <v>3140.3</v>
      </c>
      <c r="F833" s="42">
        <v>405.96533247999997</v>
      </c>
      <c r="G833" s="3">
        <f t="shared" si="60"/>
        <v>-2.0663889027493609E-2</v>
      </c>
      <c r="H833" s="3">
        <f>1-E833/MAX(E$2:E833)</f>
        <v>0.46568093650037423</v>
      </c>
      <c r="I833" s="21">
        <f t="shared" si="61"/>
        <v>66.259999999999764</v>
      </c>
      <c r="J833" s="21">
        <f ca="1">IF(ROW()&gt;计算结果!B$18+1,ABS(E833-OFFSET(E833,-计算结果!B$18,0,1,1))/SUM(OFFSET(I833,0,0,-计算结果!B$18,1)),ABS(E833-OFFSET(E833,-ROW()+2,0,1,1))/SUM(OFFSET(I833,0,0,-ROW()+2,1)))</f>
        <v>0.60051248140188407</v>
      </c>
      <c r="K833" s="21">
        <f ca="1">(计算结果!B$19+计算结果!B$20*'000300'!J833)^计算结果!B$21</f>
        <v>1.9404612332616957</v>
      </c>
      <c r="L833" s="21">
        <f t="shared" ca="1" si="62"/>
        <v>3281.1951008040796</v>
      </c>
      <c r="M833" s="31" t="str">
        <f ca="1">IF(ROW()&gt;计算结果!B$22+1,IF(L833&gt;OFFSET(L833,-计算结果!B$22,0,1,1),"买",IF(L833&lt;OFFSET(L833,-计算结果!B$22,0,1,1),"卖",M832)),IF(L833&gt;OFFSET(L833,-ROW()+1,0,1,1),"买",IF(L833&lt;OFFSET(L833,-ROW()+1,0,1,1),"卖",M832)))</f>
        <v>卖</v>
      </c>
      <c r="N833" s="4" t="str">
        <f t="shared" ca="1" si="63"/>
        <v/>
      </c>
      <c r="O833" s="3">
        <f ca="1">IF(M832="买",E833/E832-1,0)-IF(N833=1,计算结果!B$17,0)</f>
        <v>0</v>
      </c>
      <c r="P833" s="2">
        <f t="shared" ca="1" si="64"/>
        <v>3.9152921933794884</v>
      </c>
      <c r="Q833" s="3">
        <f ca="1">1-P833/MAX(P$2:P833)</f>
        <v>0.22993935687982137</v>
      </c>
    </row>
    <row r="834" spans="1:17" x14ac:dyDescent="0.15">
      <c r="A834" s="1">
        <v>39611</v>
      </c>
      <c r="B834">
        <v>3123.64</v>
      </c>
      <c r="C834">
        <v>3148.74</v>
      </c>
      <c r="D834" s="21">
        <v>3022.88</v>
      </c>
      <c r="E834" s="21">
        <v>3084.63</v>
      </c>
      <c r="F834" s="42">
        <v>428.17388543999999</v>
      </c>
      <c r="G834" s="3">
        <f t="shared" si="60"/>
        <v>-1.7727605642772981E-2</v>
      </c>
      <c r="H834" s="3">
        <f>1-E834/MAX(E$2:E834)</f>
        <v>0.47515313414551141</v>
      </c>
      <c r="I834" s="21">
        <f t="shared" si="61"/>
        <v>55.670000000000073</v>
      </c>
      <c r="J834" s="21">
        <f ca="1">IF(ROW()&gt;计算结果!B$18+1,ABS(E834-OFFSET(E834,-计算结果!B$18,0,1,1))/SUM(OFFSET(I834,0,0,-计算结果!B$18,1)),ABS(E834-OFFSET(E834,-ROW()+2,0,1,1))/SUM(OFFSET(I834,0,0,-ROW()+2,1)))</f>
        <v>0.86805963141213749</v>
      </c>
      <c r="K834" s="21">
        <f ca="1">(计算结果!B$19+计算结果!B$20*'000300'!J834)^计算结果!B$21</f>
        <v>2.1812536682709238</v>
      </c>
      <c r="L834" s="21">
        <f t="shared" ca="1" si="62"/>
        <v>2852.4367536211371</v>
      </c>
      <c r="M834" s="31" t="str">
        <f ca="1">IF(ROW()&gt;计算结果!B$22+1,IF(L834&gt;OFFSET(L834,-计算结果!B$22,0,1,1),"买",IF(L834&lt;OFFSET(L834,-计算结果!B$22,0,1,1),"卖",M833)),IF(L834&gt;OFFSET(L834,-ROW()+1,0,1,1),"买",IF(L834&lt;OFFSET(L834,-ROW()+1,0,1,1),"卖",M833)))</f>
        <v>卖</v>
      </c>
      <c r="N834" s="4" t="str">
        <f t="shared" ca="1" si="63"/>
        <v/>
      </c>
      <c r="O834" s="3">
        <f ca="1">IF(M833="买",E834/E833-1,0)-IF(N834=1,计算结果!B$17,0)</f>
        <v>0</v>
      </c>
      <c r="P834" s="2">
        <f t="shared" ca="1" si="64"/>
        <v>3.9152921933794884</v>
      </c>
      <c r="Q834" s="3">
        <f ca="1">1-P834/MAX(P$2:P834)</f>
        <v>0.22993935687982137</v>
      </c>
    </row>
    <row r="835" spans="1:17" x14ac:dyDescent="0.15">
      <c r="A835" s="1">
        <v>39612</v>
      </c>
      <c r="B835">
        <v>3087.34</v>
      </c>
      <c r="C835">
        <v>3108.99</v>
      </c>
      <c r="D835" s="21">
        <v>2975.66</v>
      </c>
      <c r="E835" s="21">
        <v>2979.12</v>
      </c>
      <c r="F835" s="42">
        <v>331.93994240000001</v>
      </c>
      <c r="G835" s="3">
        <f t="shared" ref="G835:G898" si="65">E835/E834-1</f>
        <v>-3.4205074838797644E-2</v>
      </c>
      <c r="H835" s="3">
        <f>1-E835/MAX(E$2:E835)</f>
        <v>0.49310556047097254</v>
      </c>
      <c r="I835" s="21">
        <f t="shared" si="61"/>
        <v>105.51000000000022</v>
      </c>
      <c r="J835" s="21">
        <f ca="1">IF(ROW()&gt;计算结果!B$18+1,ABS(E835-OFFSET(E835,-计算结果!B$18,0,1,1))/SUM(OFFSET(I835,0,0,-计算结果!B$18,1)),ABS(E835-OFFSET(E835,-ROW()+2,0,1,1))/SUM(OFFSET(I835,0,0,-ROW()+2,1)))</f>
        <v>0.86999580724912162</v>
      </c>
      <c r="K835" s="21">
        <f ca="1">(计算结果!B$19+计算结果!B$20*'000300'!J835)^计算结果!B$21</f>
        <v>2.1829962265242093</v>
      </c>
      <c r="L835" s="21">
        <f t="shared" ca="1" si="62"/>
        <v>3128.9858024300315</v>
      </c>
      <c r="M835" s="31" t="str">
        <f ca="1">IF(ROW()&gt;计算结果!B$22+1,IF(L835&gt;OFFSET(L835,-计算结果!B$22,0,1,1),"买",IF(L835&lt;OFFSET(L835,-计算结果!B$22,0,1,1),"卖",M834)),IF(L835&gt;OFFSET(L835,-ROW()+1,0,1,1),"买",IF(L835&lt;OFFSET(L835,-ROW()+1,0,1,1),"卖",M834)))</f>
        <v>卖</v>
      </c>
      <c r="N835" s="4" t="str">
        <f t="shared" ca="1" si="63"/>
        <v/>
      </c>
      <c r="O835" s="3">
        <f ca="1">IF(M834="买",E835/E834-1,0)-IF(N835=1,计算结果!B$17,0)</f>
        <v>0</v>
      </c>
      <c r="P835" s="2">
        <f t="shared" ca="1" si="64"/>
        <v>3.9152921933794884</v>
      </c>
      <c r="Q835" s="3">
        <f ca="1">1-P835/MAX(P$2:P835)</f>
        <v>0.22993935687982137</v>
      </c>
    </row>
    <row r="836" spans="1:17" x14ac:dyDescent="0.15">
      <c r="A836" s="1">
        <v>39615</v>
      </c>
      <c r="B836">
        <v>2981.08</v>
      </c>
      <c r="C836">
        <v>3012.99</v>
      </c>
      <c r="D836" s="21">
        <v>2900.07</v>
      </c>
      <c r="E836" s="21">
        <v>2952.24</v>
      </c>
      <c r="F836" s="42">
        <v>337.31835904000002</v>
      </c>
      <c r="G836" s="3">
        <f t="shared" si="65"/>
        <v>-9.0227986788045111E-3</v>
      </c>
      <c r="H836" s="3">
        <f>1-E836/MAX(E$2:E836)</f>
        <v>0.49767916695024839</v>
      </c>
      <c r="I836" s="21">
        <f t="shared" ref="I836:I899" si="66">ABS(E836-E835)</f>
        <v>26.880000000000109</v>
      </c>
      <c r="J836" s="21">
        <f ca="1">IF(ROW()&gt;计算结果!B$18+1,ABS(E836-OFFSET(E836,-计算结果!B$18,0,1,1))/SUM(OFFSET(I836,0,0,-计算结果!B$18,1)),ABS(E836-OFFSET(E836,-ROW()+2,0,1,1))/SUM(OFFSET(I836,0,0,-ROW()+2,1)))</f>
        <v>0.95785435044834255</v>
      </c>
      <c r="K836" s="21">
        <f ca="1">(计算结果!B$19+计算结果!B$20*'000300'!J836)^计算结果!B$21</f>
        <v>2.2620689154035083</v>
      </c>
      <c r="L836" s="21">
        <f t="shared" ref="L836:L899" ca="1" si="67">K836*E836+(1-K836)*L835</f>
        <v>2729.174616825007</v>
      </c>
      <c r="M836" s="31" t="str">
        <f ca="1">IF(ROW()&gt;计算结果!B$22+1,IF(L836&gt;OFFSET(L836,-计算结果!B$22,0,1,1),"买",IF(L836&lt;OFFSET(L836,-计算结果!B$22,0,1,1),"卖",M835)),IF(L836&gt;OFFSET(L836,-ROW()+1,0,1,1),"买",IF(L836&lt;OFFSET(L836,-ROW()+1,0,1,1),"卖",M835)))</f>
        <v>卖</v>
      </c>
      <c r="N836" s="4" t="str">
        <f t="shared" ref="N836:N899" ca="1" si="68">IF(M835&lt;&gt;M836,1,"")</f>
        <v/>
      </c>
      <c r="O836" s="3">
        <f ca="1">IF(M835="买",E836/E835-1,0)-IF(N836=1,计算结果!B$17,0)</f>
        <v>0</v>
      </c>
      <c r="P836" s="2">
        <f t="shared" ref="P836:P899" ca="1" si="69">IFERROR(P835*(1+O836),P835)</f>
        <v>3.9152921933794884</v>
      </c>
      <c r="Q836" s="3">
        <f ca="1">1-P836/MAX(P$2:P836)</f>
        <v>0.22993935687982137</v>
      </c>
    </row>
    <row r="837" spans="1:17" x14ac:dyDescent="0.15">
      <c r="A837" s="1">
        <v>39616</v>
      </c>
      <c r="B837">
        <v>2950.4</v>
      </c>
      <c r="C837">
        <v>2977.89</v>
      </c>
      <c r="D837" s="21">
        <v>2820.64</v>
      </c>
      <c r="E837" s="21">
        <v>2842.68</v>
      </c>
      <c r="F837" s="42">
        <v>320.31256575999998</v>
      </c>
      <c r="G837" s="3">
        <f t="shared" si="65"/>
        <v>-3.7110803999674813E-2</v>
      </c>
      <c r="H837" s="3">
        <f>1-E837/MAX(E$2:E837)</f>
        <v>0.51632069693051119</v>
      </c>
      <c r="I837" s="21">
        <f t="shared" si="66"/>
        <v>109.55999999999995</v>
      </c>
      <c r="J837" s="21">
        <f ca="1">IF(ROW()&gt;计算结果!B$18+1,ABS(E837-OFFSET(E837,-计算结果!B$18,0,1,1))/SUM(OFFSET(I837,0,0,-计算结果!B$18,1)),ABS(E837-OFFSET(E837,-ROW()+2,0,1,1))/SUM(OFFSET(I837,0,0,-ROW()+2,1)))</f>
        <v>1</v>
      </c>
      <c r="K837" s="21">
        <f ca="1">(计算结果!B$19+计算结果!B$20*'000300'!J837)^计算结果!B$21</f>
        <v>2.2999999999999998</v>
      </c>
      <c r="L837" s="21">
        <f t="shared" ca="1" si="67"/>
        <v>2990.2369981274901</v>
      </c>
      <c r="M837" s="31" t="str">
        <f ca="1">IF(ROW()&gt;计算结果!B$22+1,IF(L837&gt;OFFSET(L837,-计算结果!B$22,0,1,1),"买",IF(L837&lt;OFFSET(L837,-计算结果!B$22,0,1,1),"卖",M836)),IF(L837&gt;OFFSET(L837,-ROW()+1,0,1,1),"买",IF(L837&lt;OFFSET(L837,-ROW()+1,0,1,1),"卖",M836)))</f>
        <v>卖</v>
      </c>
      <c r="N837" s="4" t="str">
        <f t="shared" ca="1" si="68"/>
        <v/>
      </c>
      <c r="O837" s="3">
        <f ca="1">IF(M836="买",E837/E836-1,0)-IF(N837=1,计算结果!B$17,0)</f>
        <v>0</v>
      </c>
      <c r="P837" s="2">
        <f t="shared" ca="1" si="69"/>
        <v>3.9152921933794884</v>
      </c>
      <c r="Q837" s="3">
        <f ca="1">1-P837/MAX(P$2:P837)</f>
        <v>0.22993935687982137</v>
      </c>
    </row>
    <row r="838" spans="1:17" x14ac:dyDescent="0.15">
      <c r="A838" s="1">
        <v>39617</v>
      </c>
      <c r="B838">
        <v>2820.24</v>
      </c>
      <c r="C838">
        <v>3007.18</v>
      </c>
      <c r="D838" s="21">
        <v>2759.11</v>
      </c>
      <c r="E838" s="21">
        <v>2991.27</v>
      </c>
      <c r="F838" s="42">
        <v>528.26656767999998</v>
      </c>
      <c r="G838" s="3">
        <f t="shared" si="65"/>
        <v>5.2271096289417063E-2</v>
      </c>
      <c r="H838" s="3">
        <f>1-E838/MAX(E$2:E838)</f>
        <v>0.49103824950656771</v>
      </c>
      <c r="I838" s="21">
        <f t="shared" si="66"/>
        <v>148.59000000000015</v>
      </c>
      <c r="J838" s="21">
        <f ca="1">IF(ROW()&gt;计算结果!B$18+1,ABS(E838-OFFSET(E838,-计算结果!B$18,0,1,1))/SUM(OFFSET(I838,0,0,-计算结果!B$18,1)),ABS(E838-OFFSET(E838,-ROW()+2,0,1,1))/SUM(OFFSET(I838,0,0,-ROW()+2,1)))</f>
        <v>0.6769852829286318</v>
      </c>
      <c r="K838" s="21">
        <f ca="1">(计算结果!B$19+计算结果!B$20*'000300'!J838)^计算结果!B$21</f>
        <v>2.0092867546357684</v>
      </c>
      <c r="L838" s="21">
        <f t="shared" ca="1" si="67"/>
        <v>2992.312595107438</v>
      </c>
      <c r="M838" s="31" t="str">
        <f ca="1">IF(ROW()&gt;计算结果!B$22+1,IF(L838&gt;OFFSET(L838,-计算结果!B$22,0,1,1),"买",IF(L838&lt;OFFSET(L838,-计算结果!B$22,0,1,1),"卖",M837)),IF(L838&gt;OFFSET(L838,-ROW()+1,0,1,1),"买",IF(L838&lt;OFFSET(L838,-ROW()+1,0,1,1),"卖",M837)))</f>
        <v>卖</v>
      </c>
      <c r="N838" s="4" t="str">
        <f t="shared" ca="1" si="68"/>
        <v/>
      </c>
      <c r="O838" s="3">
        <f ca="1">IF(M837="买",E838/E837-1,0)-IF(N838=1,计算结果!B$17,0)</f>
        <v>0</v>
      </c>
      <c r="P838" s="2">
        <f t="shared" ca="1" si="69"/>
        <v>3.9152921933794884</v>
      </c>
      <c r="Q838" s="3">
        <f ca="1">1-P838/MAX(P$2:P838)</f>
        <v>0.22993935687982137</v>
      </c>
    </row>
    <row r="839" spans="1:17" x14ac:dyDescent="0.15">
      <c r="A839" s="1">
        <v>39618</v>
      </c>
      <c r="B839">
        <v>2967.4</v>
      </c>
      <c r="C839">
        <v>2967.4</v>
      </c>
      <c r="D839" s="21">
        <v>2768.23</v>
      </c>
      <c r="E839" s="21">
        <v>2773.08</v>
      </c>
      <c r="F839" s="42">
        <v>452.64912384000002</v>
      </c>
      <c r="G839" s="3">
        <f t="shared" si="65"/>
        <v>-7.294226198236875E-2</v>
      </c>
      <c r="H839" s="3">
        <f>1-E839/MAX(E$2:E839)</f>
        <v>0.52816307085006464</v>
      </c>
      <c r="I839" s="21">
        <f t="shared" si="66"/>
        <v>218.19000000000005</v>
      </c>
      <c r="J839" s="21">
        <f ca="1">IF(ROW()&gt;计算结果!B$18+1,ABS(E839-OFFSET(E839,-计算结果!B$18,0,1,1))/SUM(OFFSET(I839,0,0,-计算结果!B$18,1)),ABS(E839-OFFSET(E839,-ROW()+2,0,1,1))/SUM(OFFSET(I839,0,0,-ROW()+2,1)))</f>
        <v>0.72252618998711493</v>
      </c>
      <c r="K839" s="21">
        <f ca="1">(计算结果!B$19+计算结果!B$20*'000300'!J839)^计算结果!B$21</f>
        <v>2.0502735709884035</v>
      </c>
      <c r="L839" s="21">
        <f t="shared" ca="1" si="67"/>
        <v>2542.825799459456</v>
      </c>
      <c r="M839" s="31" t="str">
        <f ca="1">IF(ROW()&gt;计算结果!B$22+1,IF(L839&gt;OFFSET(L839,-计算结果!B$22,0,1,1),"买",IF(L839&lt;OFFSET(L839,-计算结果!B$22,0,1,1),"卖",M838)),IF(L839&gt;OFFSET(L839,-ROW()+1,0,1,1),"买",IF(L839&lt;OFFSET(L839,-ROW()+1,0,1,1),"卖",M838)))</f>
        <v>卖</v>
      </c>
      <c r="N839" s="4" t="str">
        <f t="shared" ca="1" si="68"/>
        <v/>
      </c>
      <c r="O839" s="3">
        <f ca="1">IF(M838="买",E839/E838-1,0)-IF(N839=1,计算结果!B$17,0)</f>
        <v>0</v>
      </c>
      <c r="P839" s="2">
        <f t="shared" ca="1" si="69"/>
        <v>3.9152921933794884</v>
      </c>
      <c r="Q839" s="3">
        <f ca="1">1-P839/MAX(P$2:P839)</f>
        <v>0.22993935687982137</v>
      </c>
    </row>
    <row r="840" spans="1:17" x14ac:dyDescent="0.15">
      <c r="A840" s="1">
        <v>39619</v>
      </c>
      <c r="B840">
        <v>2795.47</v>
      </c>
      <c r="C840">
        <v>2946.94</v>
      </c>
      <c r="D840" s="21">
        <v>2691.87</v>
      </c>
      <c r="E840" s="21">
        <v>2849.67</v>
      </c>
      <c r="F840" s="42">
        <v>652.59569151999995</v>
      </c>
      <c r="G840" s="3">
        <f t="shared" si="65"/>
        <v>2.7619109437881484E-2</v>
      </c>
      <c r="H840" s="3">
        <f>1-E840/MAX(E$2:E840)</f>
        <v>0.51513135506703867</v>
      </c>
      <c r="I840" s="21">
        <f t="shared" si="66"/>
        <v>76.590000000000146</v>
      </c>
      <c r="J840" s="21">
        <f ca="1">IF(ROW()&gt;计算结果!B$18+1,ABS(E840-OFFSET(E840,-计算结果!B$18,0,1,1))/SUM(OFFSET(I840,0,0,-计算结果!B$18,1)),ABS(E840-OFFSET(E840,-ROW()+2,0,1,1))/SUM(OFFSET(I840,0,0,-ROW()+2,1)))</f>
        <v>0.5953020677012657</v>
      </c>
      <c r="K840" s="21">
        <f ca="1">(计算结果!B$19+计算结果!B$20*'000300'!J840)^计算结果!B$21</f>
        <v>1.9357718609311392</v>
      </c>
      <c r="L840" s="21">
        <f t="shared" ca="1" si="67"/>
        <v>3136.8061685557532</v>
      </c>
      <c r="M840" s="31" t="str">
        <f ca="1">IF(ROW()&gt;计算结果!B$22+1,IF(L840&gt;OFFSET(L840,-计算结果!B$22,0,1,1),"买",IF(L840&lt;OFFSET(L840,-计算结果!B$22,0,1,1),"卖",M839)),IF(L840&gt;OFFSET(L840,-ROW()+1,0,1,1),"买",IF(L840&lt;OFFSET(L840,-ROW()+1,0,1,1),"卖",M839)))</f>
        <v>卖</v>
      </c>
      <c r="N840" s="4" t="str">
        <f t="shared" ca="1" si="68"/>
        <v/>
      </c>
      <c r="O840" s="3">
        <f ca="1">IF(M839="买",E840/E839-1,0)-IF(N840=1,计算结果!B$17,0)</f>
        <v>0</v>
      </c>
      <c r="P840" s="2">
        <f t="shared" ca="1" si="69"/>
        <v>3.9152921933794884</v>
      </c>
      <c r="Q840" s="3">
        <f ca="1">1-P840/MAX(P$2:P840)</f>
        <v>0.22993935687982137</v>
      </c>
    </row>
    <row r="841" spans="1:17" x14ac:dyDescent="0.15">
      <c r="A841" s="1">
        <v>39622</v>
      </c>
      <c r="B841">
        <v>2798.43</v>
      </c>
      <c r="C841">
        <v>2845.48</v>
      </c>
      <c r="D841" s="21">
        <v>2771.36</v>
      </c>
      <c r="E841" s="21">
        <v>2789.94</v>
      </c>
      <c r="F841" s="42">
        <v>323.82380031999998</v>
      </c>
      <c r="G841" s="3">
        <f t="shared" si="65"/>
        <v>-2.0960321721462449E-2</v>
      </c>
      <c r="H841" s="3">
        <f>1-E841/MAX(E$2:E841)</f>
        <v>0.52529435785748313</v>
      </c>
      <c r="I841" s="21">
        <f t="shared" si="66"/>
        <v>59.730000000000018</v>
      </c>
      <c r="J841" s="21">
        <f ca="1">IF(ROW()&gt;计算结果!B$18+1,ABS(E841-OFFSET(E841,-计算结果!B$18,0,1,1))/SUM(OFFSET(I841,0,0,-计算结果!B$18,1)),ABS(E841-OFFSET(E841,-ROW()+2,0,1,1))/SUM(OFFSET(I841,0,0,-ROW()+2,1)))</f>
        <v>0.60835536385139799</v>
      </c>
      <c r="K841" s="21">
        <f ca="1">(计算结果!B$19+计算结果!B$20*'000300'!J841)^计算结果!B$21</f>
        <v>1.947519827466258</v>
      </c>
      <c r="L841" s="21">
        <f t="shared" ca="1" si="67"/>
        <v>2461.277427816171</v>
      </c>
      <c r="M841" s="31" t="str">
        <f ca="1">IF(ROW()&gt;计算结果!B$22+1,IF(L841&gt;OFFSET(L841,-计算结果!B$22,0,1,1),"买",IF(L841&lt;OFFSET(L841,-计算结果!B$22,0,1,1),"卖",M840)),IF(L841&gt;OFFSET(L841,-ROW()+1,0,1,1),"买",IF(L841&lt;OFFSET(L841,-ROW()+1,0,1,1),"卖",M840)))</f>
        <v>卖</v>
      </c>
      <c r="N841" s="4" t="str">
        <f t="shared" ca="1" si="68"/>
        <v/>
      </c>
      <c r="O841" s="3">
        <f ca="1">IF(M840="买",E841/E840-1,0)-IF(N841=1,计算结果!B$17,0)</f>
        <v>0</v>
      </c>
      <c r="P841" s="2">
        <f t="shared" ca="1" si="69"/>
        <v>3.9152921933794884</v>
      </c>
      <c r="Q841" s="3">
        <f ca="1">1-P841/MAX(P$2:P841)</f>
        <v>0.22993935687982137</v>
      </c>
    </row>
    <row r="842" spans="1:17" x14ac:dyDescent="0.15">
      <c r="A842" s="1">
        <v>39623</v>
      </c>
      <c r="B842">
        <v>2775.69</v>
      </c>
      <c r="C842">
        <v>2865.9</v>
      </c>
      <c r="D842" s="21">
        <v>2770.99</v>
      </c>
      <c r="E842" s="21">
        <v>2851.92</v>
      </c>
      <c r="F842" s="42">
        <v>388.85761023999999</v>
      </c>
      <c r="G842" s="3">
        <f t="shared" si="65"/>
        <v>2.2215531516806886E-2</v>
      </c>
      <c r="H842" s="3">
        <f>1-E842/MAX(E$2:E842)</f>
        <v>0.51474851970325997</v>
      </c>
      <c r="I842" s="21">
        <f t="shared" si="66"/>
        <v>61.980000000000018</v>
      </c>
      <c r="J842" s="21">
        <f ca="1">IF(ROW()&gt;计算结果!B$18+1,ABS(E842-OFFSET(E842,-计算结果!B$18,0,1,1))/SUM(OFFSET(I842,0,0,-计算结果!B$18,1)),ABS(E842-OFFSET(E842,-ROW()+2,0,1,1))/SUM(OFFSET(I842,0,0,-ROW()+2,1)))</f>
        <v>0.38176024801929004</v>
      </c>
      <c r="K842" s="21">
        <f ca="1">(计算结果!B$19+计算结果!B$20*'000300'!J842)^计算结果!B$21</f>
        <v>1.7435842232173608</v>
      </c>
      <c r="L842" s="21">
        <f t="shared" ca="1" si="67"/>
        <v>3142.3956535929447</v>
      </c>
      <c r="M842" s="31" t="str">
        <f ca="1">IF(ROW()&gt;计算结果!B$22+1,IF(L842&gt;OFFSET(L842,-计算结果!B$22,0,1,1),"买",IF(L842&lt;OFFSET(L842,-计算结果!B$22,0,1,1),"卖",M841)),IF(L842&gt;OFFSET(L842,-ROW()+1,0,1,1),"买",IF(L842&lt;OFFSET(L842,-ROW()+1,0,1,1),"卖",M841)))</f>
        <v>卖</v>
      </c>
      <c r="N842" s="4" t="str">
        <f t="shared" ca="1" si="68"/>
        <v/>
      </c>
      <c r="O842" s="3">
        <f ca="1">IF(M841="买",E842/E841-1,0)-IF(N842=1,计算结果!B$17,0)</f>
        <v>0</v>
      </c>
      <c r="P842" s="2">
        <f t="shared" ca="1" si="69"/>
        <v>3.9152921933794884</v>
      </c>
      <c r="Q842" s="3">
        <f ca="1">1-P842/MAX(P$2:P842)</f>
        <v>0.22993935687982137</v>
      </c>
    </row>
    <row r="843" spans="1:17" x14ac:dyDescent="0.15">
      <c r="A843" s="1">
        <v>39624</v>
      </c>
      <c r="B843">
        <v>2844.92</v>
      </c>
      <c r="C843">
        <v>2973.17</v>
      </c>
      <c r="D843" s="21">
        <v>2834.95</v>
      </c>
      <c r="E843" s="21">
        <v>2969.54</v>
      </c>
      <c r="F843" s="42">
        <v>516.19344383999999</v>
      </c>
      <c r="G843" s="3">
        <f t="shared" si="65"/>
        <v>4.1242391090914099E-2</v>
      </c>
      <c r="H843" s="3">
        <f>1-E843/MAX(E$2:E843)</f>
        <v>0.49473558837541687</v>
      </c>
      <c r="I843" s="21">
        <f t="shared" si="66"/>
        <v>117.61999999999989</v>
      </c>
      <c r="J843" s="21">
        <f ca="1">IF(ROW()&gt;计算结果!B$18+1,ABS(E843-OFFSET(E843,-计算结果!B$18,0,1,1))/SUM(OFFSET(I843,0,0,-计算结果!B$18,1)),ABS(E843-OFFSET(E843,-ROW()+2,0,1,1))/SUM(OFFSET(I843,0,0,-ROW()+2,1)))</f>
        <v>0.17418802023828966</v>
      </c>
      <c r="K843" s="21">
        <f ca="1">(计算结果!B$19+计算结果!B$20*'000300'!J843)^计算结果!B$21</f>
        <v>1.5567692182144606</v>
      </c>
      <c r="L843" s="21">
        <f t="shared" ca="1" si="67"/>
        <v>2873.2992928851063</v>
      </c>
      <c r="M843" s="31" t="str">
        <f ca="1">IF(ROW()&gt;计算结果!B$22+1,IF(L843&gt;OFFSET(L843,-计算结果!B$22,0,1,1),"买",IF(L843&lt;OFFSET(L843,-计算结果!B$22,0,1,1),"卖",M842)),IF(L843&gt;OFFSET(L843,-ROW()+1,0,1,1),"买",IF(L843&lt;OFFSET(L843,-ROW()+1,0,1,1),"卖",M842)))</f>
        <v>卖</v>
      </c>
      <c r="N843" s="4" t="str">
        <f t="shared" ca="1" si="68"/>
        <v/>
      </c>
      <c r="O843" s="3">
        <f ca="1">IF(M842="买",E843/E842-1,0)-IF(N843=1,计算结果!B$17,0)</f>
        <v>0</v>
      </c>
      <c r="P843" s="2">
        <f t="shared" ca="1" si="69"/>
        <v>3.9152921933794884</v>
      </c>
      <c r="Q843" s="3">
        <f ca="1">1-P843/MAX(P$2:P843)</f>
        <v>0.22993935687982137</v>
      </c>
    </row>
    <row r="844" spans="1:17" x14ac:dyDescent="0.15">
      <c r="A844" s="1">
        <v>39625</v>
      </c>
      <c r="B844">
        <v>2964.52</v>
      </c>
      <c r="C844">
        <v>3010.28</v>
      </c>
      <c r="D844" s="21">
        <v>2922.79</v>
      </c>
      <c r="E844" s="21">
        <v>2980.91</v>
      </c>
      <c r="F844" s="42">
        <v>525.08561408000003</v>
      </c>
      <c r="G844" s="3">
        <f t="shared" si="65"/>
        <v>3.8288758528257638E-3</v>
      </c>
      <c r="H844" s="3">
        <f>1-E844/MAX(E$2:E844)</f>
        <v>0.49280099367045538</v>
      </c>
      <c r="I844" s="21">
        <f t="shared" si="66"/>
        <v>11.369999999999891</v>
      </c>
      <c r="J844" s="21">
        <f ca="1">IF(ROW()&gt;计算结果!B$18+1,ABS(E844-OFFSET(E844,-计算结果!B$18,0,1,1))/SUM(OFFSET(I844,0,0,-计算结果!B$18,1)),ABS(E844-OFFSET(E844,-ROW()+2,0,1,1))/SUM(OFFSET(I844,0,0,-ROW()+2,1)))</f>
        <v>0.11080959808551122</v>
      </c>
      <c r="K844" s="21">
        <f ca="1">(计算结果!B$19+计算结果!B$20*'000300'!J844)^计算结果!B$21</f>
        <v>1.4997286382769599</v>
      </c>
      <c r="L844" s="21">
        <f t="shared" ca="1" si="67"/>
        <v>3034.6861521305464</v>
      </c>
      <c r="M844" s="31" t="str">
        <f ca="1">IF(ROW()&gt;计算结果!B$22+1,IF(L844&gt;OFFSET(L844,-计算结果!B$22,0,1,1),"买",IF(L844&lt;OFFSET(L844,-计算结果!B$22,0,1,1),"卖",M843)),IF(L844&gt;OFFSET(L844,-ROW()+1,0,1,1),"买",IF(L844&lt;OFFSET(L844,-ROW()+1,0,1,1),"卖",M843)))</f>
        <v>卖</v>
      </c>
      <c r="N844" s="4" t="str">
        <f t="shared" ca="1" si="68"/>
        <v/>
      </c>
      <c r="O844" s="3">
        <f ca="1">IF(M843="买",E844/E843-1,0)-IF(N844=1,计算结果!B$17,0)</f>
        <v>0</v>
      </c>
      <c r="P844" s="2">
        <f t="shared" ca="1" si="69"/>
        <v>3.9152921933794884</v>
      </c>
      <c r="Q844" s="3">
        <f ca="1">1-P844/MAX(P$2:P844)</f>
        <v>0.22993935687982137</v>
      </c>
    </row>
    <row r="845" spans="1:17" x14ac:dyDescent="0.15">
      <c r="A845" s="1">
        <v>39626</v>
      </c>
      <c r="B845">
        <v>2886.18</v>
      </c>
      <c r="C845">
        <v>2899.84</v>
      </c>
      <c r="D845" s="21">
        <v>2787.25</v>
      </c>
      <c r="E845" s="21">
        <v>2816.02</v>
      </c>
      <c r="F845" s="42">
        <v>493.24843007999999</v>
      </c>
      <c r="G845" s="3">
        <f t="shared" si="65"/>
        <v>-5.5315323173124931E-2</v>
      </c>
      <c r="H845" s="3">
        <f>1-E845/MAX(E$2:E845)</f>
        <v>0.52085687061866193</v>
      </c>
      <c r="I845" s="21">
        <f t="shared" si="66"/>
        <v>164.88999999999987</v>
      </c>
      <c r="J845" s="21">
        <f ca="1">IF(ROW()&gt;计算结果!B$18+1,ABS(E845-OFFSET(E845,-计算结果!B$18,0,1,1))/SUM(OFFSET(I845,0,0,-计算结果!B$18,1)),ABS(E845-OFFSET(E845,-ROW()+2,0,1,1))/SUM(OFFSET(I845,0,0,-ROW()+2,1)))</f>
        <v>0.16385372714486629</v>
      </c>
      <c r="K845" s="21">
        <f ca="1">(计算结果!B$19+计算结果!B$20*'000300'!J845)^计算结果!B$21</f>
        <v>1.5474683544303796</v>
      </c>
      <c r="L845" s="21">
        <f t="shared" ca="1" si="67"/>
        <v>2696.3072015234666</v>
      </c>
      <c r="M845" s="31" t="str">
        <f ca="1">IF(ROW()&gt;计算结果!B$22+1,IF(L845&gt;OFFSET(L845,-计算结果!B$22,0,1,1),"买",IF(L845&lt;OFFSET(L845,-计算结果!B$22,0,1,1),"卖",M844)),IF(L845&gt;OFFSET(L845,-ROW()+1,0,1,1),"买",IF(L845&lt;OFFSET(L845,-ROW()+1,0,1,1),"卖",M844)))</f>
        <v>卖</v>
      </c>
      <c r="N845" s="4" t="str">
        <f t="shared" ca="1" si="68"/>
        <v/>
      </c>
      <c r="O845" s="3">
        <f ca="1">IF(M844="买",E845/E844-1,0)-IF(N845=1,计算结果!B$17,0)</f>
        <v>0</v>
      </c>
      <c r="P845" s="2">
        <f t="shared" ca="1" si="69"/>
        <v>3.9152921933794884</v>
      </c>
      <c r="Q845" s="3">
        <f ca="1">1-P845/MAX(P$2:P845)</f>
        <v>0.22993935687982137</v>
      </c>
    </row>
    <row r="846" spans="1:17" x14ac:dyDescent="0.15">
      <c r="A846" s="1">
        <v>39629</v>
      </c>
      <c r="B846">
        <v>2782.84</v>
      </c>
      <c r="C846">
        <v>2834.27</v>
      </c>
      <c r="D846" s="21">
        <v>2747.61</v>
      </c>
      <c r="E846" s="21">
        <v>2791.82</v>
      </c>
      <c r="F846" s="42">
        <v>315.02446592000001</v>
      </c>
      <c r="G846" s="3">
        <f t="shared" si="65"/>
        <v>-8.5936889652771242E-3</v>
      </c>
      <c r="H846" s="3">
        <f>1-E846/MAX(E$2:E846)</f>
        <v>0.52497447764241478</v>
      </c>
      <c r="I846" s="21">
        <f t="shared" si="66"/>
        <v>24.199999999999818</v>
      </c>
      <c r="J846" s="21">
        <f ca="1">IF(ROW()&gt;计算结果!B$18+1,ABS(E846-OFFSET(E846,-计算结果!B$18,0,1,1))/SUM(OFFSET(I846,0,0,-计算结果!B$18,1)),ABS(E846-OFFSET(E846,-ROW()+2,0,1,1))/SUM(OFFSET(I846,0,0,-ROW()+2,1)))</f>
        <v>0.16159642195180882</v>
      </c>
      <c r="K846" s="21">
        <f ca="1">(计算结果!B$19+计算结果!B$20*'000300'!J846)^计算结果!B$21</f>
        <v>1.5454367797566277</v>
      </c>
      <c r="L846" s="21">
        <f t="shared" ca="1" si="67"/>
        <v>2843.9161932265843</v>
      </c>
      <c r="M846" s="31" t="str">
        <f ca="1">IF(ROW()&gt;计算结果!B$22+1,IF(L846&gt;OFFSET(L846,-计算结果!B$22,0,1,1),"买",IF(L846&lt;OFFSET(L846,-计算结果!B$22,0,1,1),"卖",M845)),IF(L846&gt;OFFSET(L846,-ROW()+1,0,1,1),"买",IF(L846&lt;OFFSET(L846,-ROW()+1,0,1,1),"卖",M845)))</f>
        <v>卖</v>
      </c>
      <c r="N846" s="4" t="str">
        <f t="shared" ca="1" si="68"/>
        <v/>
      </c>
      <c r="O846" s="3">
        <f ca="1">IF(M845="买",E846/E845-1,0)-IF(N846=1,计算结果!B$17,0)</f>
        <v>0</v>
      </c>
      <c r="P846" s="2">
        <f t="shared" ca="1" si="69"/>
        <v>3.9152921933794884</v>
      </c>
      <c r="Q846" s="3">
        <f ca="1">1-P846/MAX(P$2:P846)</f>
        <v>0.22993935687982137</v>
      </c>
    </row>
    <row r="847" spans="1:17" x14ac:dyDescent="0.15">
      <c r="A847" s="1">
        <v>39630</v>
      </c>
      <c r="B847">
        <v>2799.2</v>
      </c>
      <c r="C847">
        <v>2809.38</v>
      </c>
      <c r="D847" s="21">
        <v>2690.18</v>
      </c>
      <c r="E847" s="21">
        <v>2698.35</v>
      </c>
      <c r="F847" s="42">
        <v>352.42553343999998</v>
      </c>
      <c r="G847" s="3">
        <f t="shared" si="65"/>
        <v>-3.347995214591204E-2</v>
      </c>
      <c r="H847" s="3">
        <f>1-E847/MAX(E$2:E847)</f>
        <v>0.54087830939903347</v>
      </c>
      <c r="I847" s="21">
        <f t="shared" si="66"/>
        <v>93.470000000000255</v>
      </c>
      <c r="J847" s="21">
        <f ca="1">IF(ROW()&gt;计算结果!B$18+1,ABS(E847-OFFSET(E847,-计算结果!B$18,0,1,1))/SUM(OFFSET(I847,0,0,-计算结果!B$18,1)),ABS(E847-OFFSET(E847,-ROW()+2,0,1,1))/SUM(OFFSET(I847,0,0,-ROW()+2,1)))</f>
        <v>0.14778370519029715</v>
      </c>
      <c r="K847" s="21">
        <f ca="1">(计算结果!B$19+计算结果!B$20*'000300'!J847)^计算结果!B$21</f>
        <v>1.5330053346712673</v>
      </c>
      <c r="L847" s="21">
        <f t="shared" ca="1" si="67"/>
        <v>2620.7624424624423</v>
      </c>
      <c r="M847" s="31" t="str">
        <f ca="1">IF(ROW()&gt;计算结果!B$22+1,IF(L847&gt;OFFSET(L847,-计算结果!B$22,0,1,1),"买",IF(L847&lt;OFFSET(L847,-计算结果!B$22,0,1,1),"卖",M846)),IF(L847&gt;OFFSET(L847,-ROW()+1,0,1,1),"买",IF(L847&lt;OFFSET(L847,-ROW()+1,0,1,1),"卖",M846)))</f>
        <v>卖</v>
      </c>
      <c r="N847" s="4" t="str">
        <f t="shared" ca="1" si="68"/>
        <v/>
      </c>
      <c r="O847" s="3">
        <f ca="1">IF(M846="买",E847/E846-1,0)-IF(N847=1,计算结果!B$17,0)</f>
        <v>0</v>
      </c>
      <c r="P847" s="2">
        <f t="shared" ca="1" si="69"/>
        <v>3.9152921933794884</v>
      </c>
      <c r="Q847" s="3">
        <f ca="1">1-P847/MAX(P$2:P847)</f>
        <v>0.22993935687982137</v>
      </c>
    </row>
    <row r="848" spans="1:17" x14ac:dyDescent="0.15">
      <c r="A848" s="1">
        <v>39631</v>
      </c>
      <c r="B848">
        <v>2702.63</v>
      </c>
      <c r="C848">
        <v>2745.94</v>
      </c>
      <c r="D848" s="21">
        <v>2670.06</v>
      </c>
      <c r="E848" s="21">
        <v>2699.6</v>
      </c>
      <c r="F848" s="42">
        <v>351.26247424000002</v>
      </c>
      <c r="G848" s="3">
        <f t="shared" si="65"/>
        <v>4.6324605777603445E-4</v>
      </c>
      <c r="H848" s="3">
        <f>1-E848/MAX(E$2:E848)</f>
        <v>0.54066562308582311</v>
      </c>
      <c r="I848" s="21">
        <f t="shared" si="66"/>
        <v>1.25</v>
      </c>
      <c r="J848" s="21">
        <f ca="1">IF(ROW()&gt;计算结果!B$18+1,ABS(E848-OFFSET(E848,-计算结果!B$18,0,1,1))/SUM(OFFSET(I848,0,0,-计算结果!B$18,1)),ABS(E848-OFFSET(E848,-ROW()+2,0,1,1))/SUM(OFFSET(I848,0,0,-ROW()+2,1)))</f>
        <v>0.3517104993428114</v>
      </c>
      <c r="K848" s="21">
        <f ca="1">(计算结果!B$19+计算结果!B$20*'000300'!J848)^计算结果!B$21</f>
        <v>1.7165394494085302</v>
      </c>
      <c r="L848" s="21">
        <f t="shared" ca="1" si="67"/>
        <v>2756.0902200706741</v>
      </c>
      <c r="M848" s="31" t="str">
        <f ca="1">IF(ROW()&gt;计算结果!B$22+1,IF(L848&gt;OFFSET(L848,-计算结果!B$22,0,1,1),"买",IF(L848&lt;OFFSET(L848,-计算结果!B$22,0,1,1),"卖",M847)),IF(L848&gt;OFFSET(L848,-ROW()+1,0,1,1),"买",IF(L848&lt;OFFSET(L848,-ROW()+1,0,1,1),"卖",M847)))</f>
        <v>卖</v>
      </c>
      <c r="N848" s="4" t="str">
        <f t="shared" ca="1" si="68"/>
        <v/>
      </c>
      <c r="O848" s="3">
        <f ca="1">IF(M847="买",E848/E847-1,0)-IF(N848=1,计算结果!B$17,0)</f>
        <v>0</v>
      </c>
      <c r="P848" s="2">
        <f t="shared" ca="1" si="69"/>
        <v>3.9152921933794884</v>
      </c>
      <c r="Q848" s="3">
        <f ca="1">1-P848/MAX(P$2:P848)</f>
        <v>0.22993935687982137</v>
      </c>
    </row>
    <row r="849" spans="1:17" x14ac:dyDescent="0.15">
      <c r="A849" s="1">
        <v>39632</v>
      </c>
      <c r="B849">
        <v>2654.48</v>
      </c>
      <c r="C849">
        <v>2807.68</v>
      </c>
      <c r="D849" s="21">
        <v>2617.2600000000002</v>
      </c>
      <c r="E849" s="21">
        <v>2760.61</v>
      </c>
      <c r="F849" s="42">
        <v>588.08143872000005</v>
      </c>
      <c r="G849" s="3">
        <f t="shared" si="65"/>
        <v>2.2599644391761764E-2</v>
      </c>
      <c r="H849" s="3">
        <f>1-E849/MAX(E$2:E849)</f>
        <v>0.53028482951065126</v>
      </c>
      <c r="I849" s="21">
        <f t="shared" si="66"/>
        <v>61.010000000000218</v>
      </c>
      <c r="J849" s="21">
        <f ca="1">IF(ROW()&gt;计算结果!B$18+1,ABS(E849-OFFSET(E849,-计算结果!B$18,0,1,1))/SUM(OFFSET(I849,0,0,-计算结果!B$18,1)),ABS(E849-OFFSET(E849,-ROW()+2,0,1,1))/SUM(OFFSET(I849,0,0,-ROW()+2,1)))</f>
        <v>1.855351058606448E-2</v>
      </c>
      <c r="K849" s="21">
        <f ca="1">(计算结果!B$19+计算结果!B$20*'000300'!J849)^计算结果!B$21</f>
        <v>1.4166981595274579</v>
      </c>
      <c r="L849" s="21">
        <f t="shared" ca="1" si="67"/>
        <v>2762.4933839780197</v>
      </c>
      <c r="M849" s="31" t="str">
        <f ca="1">IF(ROW()&gt;计算结果!B$22+1,IF(L849&gt;OFFSET(L849,-计算结果!B$22,0,1,1),"买",IF(L849&lt;OFFSET(L849,-计算结果!B$22,0,1,1),"卖",M848)),IF(L849&gt;OFFSET(L849,-ROW()+1,0,1,1),"买",IF(L849&lt;OFFSET(L849,-ROW()+1,0,1,1),"卖",M848)))</f>
        <v>卖</v>
      </c>
      <c r="N849" s="4" t="str">
        <f t="shared" ca="1" si="68"/>
        <v/>
      </c>
      <c r="O849" s="3">
        <f ca="1">IF(M848="买",E849/E848-1,0)-IF(N849=1,计算结果!B$17,0)</f>
        <v>0</v>
      </c>
      <c r="P849" s="2">
        <f t="shared" ca="1" si="69"/>
        <v>3.9152921933794884</v>
      </c>
      <c r="Q849" s="3">
        <f ca="1">1-P849/MAX(P$2:P849)</f>
        <v>0.22993935687982137</v>
      </c>
    </row>
    <row r="850" spans="1:17" x14ac:dyDescent="0.15">
      <c r="A850" s="1">
        <v>39633</v>
      </c>
      <c r="B850">
        <v>2751.21</v>
      </c>
      <c r="C850">
        <v>2783.85</v>
      </c>
      <c r="D850" s="21">
        <v>2716.02</v>
      </c>
      <c r="E850" s="21">
        <v>2741.85</v>
      </c>
      <c r="F850" s="42">
        <v>473.63588096000001</v>
      </c>
      <c r="G850" s="3">
        <f t="shared" si="65"/>
        <v>-6.7955995232938937E-3</v>
      </c>
      <c r="H850" s="3">
        <f>1-E850/MAX(E$2:E850)</f>
        <v>0.53347682569931254</v>
      </c>
      <c r="I850" s="21">
        <f t="shared" si="66"/>
        <v>18.760000000000218</v>
      </c>
      <c r="J850" s="21">
        <f ca="1">IF(ROW()&gt;计算结果!B$18+1,ABS(E850-OFFSET(E850,-计算结果!B$18,0,1,1))/SUM(OFFSET(I850,0,0,-计算结果!B$18,1)),ABS(E850-OFFSET(E850,-ROW()+2,0,1,1))/SUM(OFFSET(I850,0,0,-ROW()+2,1)))</f>
        <v>0.17552256300058627</v>
      </c>
      <c r="K850" s="21">
        <f ca="1">(计算结果!B$19+计算结果!B$20*'000300'!J850)^计算结果!B$21</f>
        <v>1.5579703067005275</v>
      </c>
      <c r="L850" s="21">
        <f t="shared" ca="1" si="67"/>
        <v>2730.3316047104472</v>
      </c>
      <c r="M850" s="31" t="str">
        <f ca="1">IF(ROW()&gt;计算结果!B$22+1,IF(L850&gt;OFFSET(L850,-计算结果!B$22,0,1,1),"买",IF(L850&lt;OFFSET(L850,-计算结果!B$22,0,1,1),"卖",M849)),IF(L850&gt;OFFSET(L850,-ROW()+1,0,1,1),"买",IF(L850&lt;OFFSET(L850,-ROW()+1,0,1,1),"卖",M849)))</f>
        <v>卖</v>
      </c>
      <c r="N850" s="4" t="str">
        <f t="shared" ca="1" si="68"/>
        <v/>
      </c>
      <c r="O850" s="3">
        <f ca="1">IF(M849="买",E850/E849-1,0)-IF(N850=1,计算结果!B$17,0)</f>
        <v>0</v>
      </c>
      <c r="P850" s="2">
        <f t="shared" ca="1" si="69"/>
        <v>3.9152921933794884</v>
      </c>
      <c r="Q850" s="3">
        <f ca="1">1-P850/MAX(P$2:P850)</f>
        <v>0.22993935687982137</v>
      </c>
    </row>
    <row r="851" spans="1:17" x14ac:dyDescent="0.15">
      <c r="A851" s="1">
        <v>39636</v>
      </c>
      <c r="B851">
        <v>2747.61</v>
      </c>
      <c r="C851">
        <v>2890.99</v>
      </c>
      <c r="D851" s="21">
        <v>2747.61</v>
      </c>
      <c r="E851" s="21">
        <v>2882.76</v>
      </c>
      <c r="F851" s="42">
        <v>632.84781055999997</v>
      </c>
      <c r="G851" s="3">
        <f t="shared" si="65"/>
        <v>5.1392308113135332E-2</v>
      </c>
      <c r="H851" s="3">
        <f>1-E851/MAX(E$2:E851)</f>
        <v>0.50950112298373362</v>
      </c>
      <c r="I851" s="21">
        <f t="shared" si="66"/>
        <v>140.91000000000031</v>
      </c>
      <c r="J851" s="21">
        <f ca="1">IF(ROW()&gt;计算结果!B$18+1,ABS(E851-OFFSET(E851,-计算结果!B$18,0,1,1))/SUM(OFFSET(I851,0,0,-计算结果!B$18,1)),ABS(E851-OFFSET(E851,-ROW()+2,0,1,1))/SUM(OFFSET(I851,0,0,-ROW()+2,1)))</f>
        <v>0.13346561987749131</v>
      </c>
      <c r="K851" s="21">
        <f ca="1">(计算结果!B$19+计算结果!B$20*'000300'!J851)^计算结果!B$21</f>
        <v>1.5201190578897421</v>
      </c>
      <c r="L851" s="21">
        <f t="shared" ca="1" si="67"/>
        <v>2962.0409133536477</v>
      </c>
      <c r="M851" s="31" t="str">
        <f ca="1">IF(ROW()&gt;计算结果!B$22+1,IF(L851&gt;OFFSET(L851,-计算结果!B$22,0,1,1),"买",IF(L851&lt;OFFSET(L851,-计算结果!B$22,0,1,1),"卖",M850)),IF(L851&gt;OFFSET(L851,-ROW()+1,0,1,1),"买",IF(L851&lt;OFFSET(L851,-ROW()+1,0,1,1),"卖",M850)))</f>
        <v>卖</v>
      </c>
      <c r="N851" s="4" t="str">
        <f t="shared" ca="1" si="68"/>
        <v/>
      </c>
      <c r="O851" s="3">
        <f ca="1">IF(M850="买",E851/E850-1,0)-IF(N851=1,计算结果!B$17,0)</f>
        <v>0</v>
      </c>
      <c r="P851" s="2">
        <f t="shared" ca="1" si="69"/>
        <v>3.9152921933794884</v>
      </c>
      <c r="Q851" s="3">
        <f ca="1">1-P851/MAX(P$2:P851)</f>
        <v>0.22993935687982137</v>
      </c>
    </row>
    <row r="852" spans="1:17" x14ac:dyDescent="0.15">
      <c r="A852" s="1">
        <v>39637</v>
      </c>
      <c r="B852">
        <v>2900.57</v>
      </c>
      <c r="C852">
        <v>2939.14</v>
      </c>
      <c r="D852" s="21">
        <v>2841.07</v>
      </c>
      <c r="E852" s="21">
        <v>2901.84</v>
      </c>
      <c r="F852" s="42">
        <v>678.87149055999998</v>
      </c>
      <c r="G852" s="3">
        <f t="shared" si="65"/>
        <v>6.6186571202597744E-3</v>
      </c>
      <c r="H852" s="3">
        <f>1-E852/MAX(E$2:E852)</f>
        <v>0.50625467909889066</v>
      </c>
      <c r="I852" s="21">
        <f t="shared" si="66"/>
        <v>19.079999999999927</v>
      </c>
      <c r="J852" s="21">
        <f ca="1">IF(ROW()&gt;计算结果!B$18+1,ABS(E852-OFFSET(E852,-计算结果!B$18,0,1,1))/SUM(OFFSET(I852,0,0,-计算结果!B$18,1)),ABS(E852-OFFSET(E852,-ROW()+2,0,1,1))/SUM(OFFSET(I852,0,0,-ROW()+2,1)))</f>
        <v>7.6498712762044938E-2</v>
      </c>
      <c r="K852" s="21">
        <f ca="1">(计算结果!B$19+计算结果!B$20*'000300'!J852)^计算结果!B$21</f>
        <v>1.4688488414858403</v>
      </c>
      <c r="L852" s="21">
        <f t="shared" ca="1" si="67"/>
        <v>2873.6148715177533</v>
      </c>
      <c r="M852" s="31" t="str">
        <f ca="1">IF(ROW()&gt;计算结果!B$22+1,IF(L852&gt;OFFSET(L852,-计算结果!B$22,0,1,1),"买",IF(L852&lt;OFFSET(L852,-计算结果!B$22,0,1,1),"卖",M851)),IF(L852&gt;OFFSET(L852,-ROW()+1,0,1,1),"买",IF(L852&lt;OFFSET(L852,-ROW()+1,0,1,1),"卖",M851)))</f>
        <v>卖</v>
      </c>
      <c r="N852" s="4" t="str">
        <f t="shared" ca="1" si="68"/>
        <v/>
      </c>
      <c r="O852" s="3">
        <f ca="1">IF(M851="买",E852/E851-1,0)-IF(N852=1,计算结果!B$17,0)</f>
        <v>0</v>
      </c>
      <c r="P852" s="2">
        <f t="shared" ca="1" si="69"/>
        <v>3.9152921933794884</v>
      </c>
      <c r="Q852" s="3">
        <f ca="1">1-P852/MAX(P$2:P852)</f>
        <v>0.22993935687982137</v>
      </c>
    </row>
    <row r="853" spans="1:17" x14ac:dyDescent="0.15">
      <c r="A853" s="1">
        <v>39638</v>
      </c>
      <c r="B853">
        <v>2927</v>
      </c>
      <c r="C853">
        <v>3015.27</v>
      </c>
      <c r="D853" s="21">
        <v>2927</v>
      </c>
      <c r="E853" s="21">
        <v>3015.13</v>
      </c>
      <c r="F853" s="42">
        <v>858.46253567999997</v>
      </c>
      <c r="G853" s="3">
        <f t="shared" si="65"/>
        <v>3.9040746560802697E-2</v>
      </c>
      <c r="H853" s="3">
        <f>1-E853/MAX(E$2:E853)</f>
        <v>0.48697849316000819</v>
      </c>
      <c r="I853" s="21">
        <f t="shared" si="66"/>
        <v>113.28999999999996</v>
      </c>
      <c r="J853" s="21">
        <f ca="1">IF(ROW()&gt;计算结果!B$18+1,ABS(E853-OFFSET(E853,-计算结果!B$18,0,1,1))/SUM(OFFSET(I853,0,0,-计算结果!B$18,1)),ABS(E853-OFFSET(E853,-ROW()+2,0,1,1))/SUM(OFFSET(I853,0,0,-ROW()+2,1)))</f>
        <v>7.0329975471669179E-2</v>
      </c>
      <c r="K853" s="21">
        <f ca="1">(计算结果!B$19+计算结果!B$20*'000300'!J853)^计算结果!B$21</f>
        <v>1.4632969779245022</v>
      </c>
      <c r="L853" s="21">
        <f t="shared" ca="1" si="67"/>
        <v>3080.6935313564227</v>
      </c>
      <c r="M853" s="31" t="str">
        <f ca="1">IF(ROW()&gt;计算结果!B$22+1,IF(L853&gt;OFFSET(L853,-计算结果!B$22,0,1,1),"买",IF(L853&lt;OFFSET(L853,-计算结果!B$22,0,1,1),"卖",M852)),IF(L853&gt;OFFSET(L853,-ROW()+1,0,1,1),"买",IF(L853&lt;OFFSET(L853,-ROW()+1,0,1,1),"卖",M852)))</f>
        <v>卖</v>
      </c>
      <c r="N853" s="4" t="str">
        <f t="shared" ca="1" si="68"/>
        <v/>
      </c>
      <c r="O853" s="3">
        <f ca="1">IF(M852="买",E853/E852-1,0)-IF(N853=1,计算结果!B$17,0)</f>
        <v>0</v>
      </c>
      <c r="P853" s="2">
        <f t="shared" ca="1" si="69"/>
        <v>3.9152921933794884</v>
      </c>
      <c r="Q853" s="3">
        <f ca="1">1-P853/MAX(P$2:P853)</f>
        <v>0.22993935687982137</v>
      </c>
    </row>
    <row r="854" spans="1:17" x14ac:dyDescent="0.15">
      <c r="A854" s="1">
        <v>39639</v>
      </c>
      <c r="B854">
        <v>2970.98</v>
      </c>
      <c r="C854">
        <v>3056.91</v>
      </c>
      <c r="D854" s="21">
        <v>2950.2</v>
      </c>
      <c r="E854" s="21">
        <v>2973.73</v>
      </c>
      <c r="F854" s="42">
        <v>776.43546623999998</v>
      </c>
      <c r="G854" s="3">
        <f t="shared" si="65"/>
        <v>-1.3730751244556694E-2</v>
      </c>
      <c r="H854" s="3">
        <f>1-E854/MAX(E$2:E854)</f>
        <v>0.49402266385353566</v>
      </c>
      <c r="I854" s="21">
        <f t="shared" si="66"/>
        <v>41.400000000000091</v>
      </c>
      <c r="J854" s="21">
        <f ca="1">IF(ROW()&gt;计算结果!B$18+1,ABS(E854-OFFSET(E854,-计算结果!B$18,0,1,1))/SUM(OFFSET(I854,0,0,-计算结果!B$18,1)),ABS(E854-OFFSET(E854,-ROW()+2,0,1,1))/SUM(OFFSET(I854,0,0,-ROW()+2,1)))</f>
        <v>1.0585911007577962E-2</v>
      </c>
      <c r="K854" s="21">
        <f ca="1">(计算结果!B$19+计算结果!B$20*'000300'!J854)^计算结果!B$21</f>
        <v>1.4095273199068201</v>
      </c>
      <c r="L854" s="21">
        <f t="shared" ca="1" si="67"/>
        <v>2929.925511675835</v>
      </c>
      <c r="M854" s="31" t="str">
        <f ca="1">IF(ROW()&gt;计算结果!B$22+1,IF(L854&gt;OFFSET(L854,-计算结果!B$22,0,1,1),"买",IF(L854&lt;OFFSET(L854,-计算结果!B$22,0,1,1),"卖",M853)),IF(L854&gt;OFFSET(L854,-ROW()+1,0,1,1),"买",IF(L854&lt;OFFSET(L854,-ROW()+1,0,1,1),"卖",M853)))</f>
        <v>买</v>
      </c>
      <c r="N854" s="4">
        <f t="shared" ca="1" si="68"/>
        <v>1</v>
      </c>
      <c r="O854" s="3">
        <f ca="1">IF(M853="买",E854/E853-1,0)-IF(N854=1,计算结果!B$17,0)</f>
        <v>0</v>
      </c>
      <c r="P854" s="2">
        <f t="shared" ca="1" si="69"/>
        <v>3.9152921933794884</v>
      </c>
      <c r="Q854" s="3">
        <f ca="1">1-P854/MAX(P$2:P854)</f>
        <v>0.22993935687982137</v>
      </c>
    </row>
    <row r="855" spans="1:17" x14ac:dyDescent="0.15">
      <c r="A855" s="1">
        <v>39640</v>
      </c>
      <c r="B855">
        <v>2962.86</v>
      </c>
      <c r="C855">
        <v>2988.2</v>
      </c>
      <c r="D855" s="21">
        <v>2913.87</v>
      </c>
      <c r="E855" s="21">
        <v>2953.5</v>
      </c>
      <c r="F855" s="42">
        <v>550.85359103999997</v>
      </c>
      <c r="G855" s="3">
        <f t="shared" si="65"/>
        <v>-6.8029040968750065E-3</v>
      </c>
      <c r="H855" s="3">
        <f>1-E855/MAX(E$2:E855)</f>
        <v>0.49746477914653231</v>
      </c>
      <c r="I855" s="21">
        <f t="shared" si="66"/>
        <v>20.230000000000018</v>
      </c>
      <c r="J855" s="21">
        <f ca="1">IF(ROW()&gt;计算结果!B$18+1,ABS(E855-OFFSET(E855,-计算结果!B$18,0,1,1))/SUM(OFFSET(I855,0,0,-计算结果!B$18,1)),ABS(E855-OFFSET(E855,-ROW()+2,0,1,1))/SUM(OFFSET(I855,0,0,-ROW()+2,1)))</f>
        <v>0.25764617691154384</v>
      </c>
      <c r="K855" s="21">
        <f ca="1">(计算结果!B$19+计算结果!B$20*'000300'!J855)^计算结果!B$21</f>
        <v>1.6318815592203895</v>
      </c>
      <c r="L855" s="21">
        <f t="shared" ca="1" si="67"/>
        <v>2968.3962844400967</v>
      </c>
      <c r="M855" s="31" t="str">
        <f ca="1">IF(ROW()&gt;计算结果!B$22+1,IF(L855&gt;OFFSET(L855,-计算结果!B$22,0,1,1),"买",IF(L855&lt;OFFSET(L855,-计算结果!B$22,0,1,1),"卖",M854)),IF(L855&gt;OFFSET(L855,-ROW()+1,0,1,1),"买",IF(L855&lt;OFFSET(L855,-ROW()+1,0,1,1),"卖",M854)))</f>
        <v>卖</v>
      </c>
      <c r="N855" s="4">
        <f t="shared" ca="1" si="68"/>
        <v>1</v>
      </c>
      <c r="O855" s="3">
        <f ca="1">IF(M854="买",E855/E854-1,0)-IF(N855=1,计算结果!B$17,0)</f>
        <v>-6.8029040968750065E-3</v>
      </c>
      <c r="P855" s="2">
        <f t="shared" ca="1" si="69"/>
        <v>3.8886568360766844</v>
      </c>
      <c r="Q855" s="3">
        <f ca="1">1-P855/MAX(P$2:P855)</f>
        <v>0.2351780055837458</v>
      </c>
    </row>
    <row r="856" spans="1:17" x14ac:dyDescent="0.15">
      <c r="A856" s="1">
        <v>39643</v>
      </c>
      <c r="B856">
        <v>2927.24</v>
      </c>
      <c r="C856">
        <v>2996.59</v>
      </c>
      <c r="D856" s="21">
        <v>2917.02</v>
      </c>
      <c r="E856" s="21">
        <v>2975.87</v>
      </c>
      <c r="F856" s="42">
        <v>439.20560128</v>
      </c>
      <c r="G856" s="3">
        <f t="shared" si="65"/>
        <v>7.5740646690367619E-3</v>
      </c>
      <c r="H856" s="3">
        <f>1-E856/MAX(E$2:E856)</f>
        <v>0.49365854488531957</v>
      </c>
      <c r="I856" s="21">
        <f t="shared" si="66"/>
        <v>22.369999999999891</v>
      </c>
      <c r="J856" s="21">
        <f ca="1">IF(ROW()&gt;计算结果!B$18+1,ABS(E856-OFFSET(E856,-计算结果!B$18,0,1,1))/SUM(OFFSET(I856,0,0,-计算结果!B$18,1)),ABS(E856-OFFSET(E856,-ROW()+2,0,1,1))/SUM(OFFSET(I856,0,0,-ROW()+2,1)))</f>
        <v>0.34610827989544241</v>
      </c>
      <c r="K856" s="21">
        <f ca="1">(计算结果!B$19+计算结果!B$20*'000300'!J856)^计算结果!B$21</f>
        <v>1.7114974519058981</v>
      </c>
      <c r="L856" s="21">
        <f t="shared" ca="1" si="67"/>
        <v>2981.187529577141</v>
      </c>
      <c r="M856" s="31" t="str">
        <f ca="1">IF(ROW()&gt;计算结果!B$22+1,IF(L856&gt;OFFSET(L856,-计算结果!B$22,0,1,1),"买",IF(L856&lt;OFFSET(L856,-计算结果!B$22,0,1,1),"卖",M855)),IF(L856&gt;OFFSET(L856,-ROW()+1,0,1,1),"买",IF(L856&lt;OFFSET(L856,-ROW()+1,0,1,1),"卖",M855)))</f>
        <v>买</v>
      </c>
      <c r="N856" s="4">
        <f t="shared" ca="1" si="68"/>
        <v>1</v>
      </c>
      <c r="O856" s="3">
        <f ca="1">IF(M855="买",E856/E855-1,0)-IF(N856=1,计算结果!B$17,0)</f>
        <v>0</v>
      </c>
      <c r="P856" s="2">
        <f t="shared" ca="1" si="69"/>
        <v>3.8886568360766844</v>
      </c>
      <c r="Q856" s="3">
        <f ca="1">1-P856/MAX(P$2:P856)</f>
        <v>0.2351780055837458</v>
      </c>
    </row>
    <row r="857" spans="1:17" x14ac:dyDescent="0.15">
      <c r="A857" s="1">
        <v>39644</v>
      </c>
      <c r="B857">
        <v>2987.06</v>
      </c>
      <c r="C857">
        <v>2997.67</v>
      </c>
      <c r="D857" s="21">
        <v>2849.2</v>
      </c>
      <c r="E857" s="21">
        <v>2852.98</v>
      </c>
      <c r="F857" s="42">
        <v>571.18257152000001</v>
      </c>
      <c r="G857" s="3">
        <f t="shared" si="65"/>
        <v>-4.1295486698007644E-2</v>
      </c>
      <c r="H857" s="3">
        <f>1-E857/MAX(E$2:E857)</f>
        <v>0.51456816170965758</v>
      </c>
      <c r="I857" s="21">
        <f t="shared" si="66"/>
        <v>122.88999999999987</v>
      </c>
      <c r="J857" s="21">
        <f ca="1">IF(ROW()&gt;计算结果!B$18+1,ABS(E857-OFFSET(E857,-计算结果!B$18,0,1,1))/SUM(OFFSET(I857,0,0,-计算结果!B$18,1)),ABS(E857-OFFSET(E857,-ROW()+2,0,1,1))/SUM(OFFSET(I857,0,0,-ROW()+2,1)))</f>
        <v>0.27553947860795802</v>
      </c>
      <c r="K857" s="21">
        <f ca="1">(计算结果!B$19+计算结果!B$20*'000300'!J857)^计算结果!B$21</f>
        <v>1.647985530747162</v>
      </c>
      <c r="L857" s="21">
        <f t="shared" ca="1" si="67"/>
        <v>2769.9033759011736</v>
      </c>
      <c r="M857" s="31" t="str">
        <f ca="1">IF(ROW()&gt;计算结果!B$22+1,IF(L857&gt;OFFSET(L857,-计算结果!B$22,0,1,1),"买",IF(L857&lt;OFFSET(L857,-计算结果!B$22,0,1,1),"卖",M856)),IF(L857&gt;OFFSET(L857,-ROW()+1,0,1,1),"买",IF(L857&lt;OFFSET(L857,-ROW()+1,0,1,1),"卖",M856)))</f>
        <v>卖</v>
      </c>
      <c r="N857" s="4">
        <f t="shared" ca="1" si="68"/>
        <v>1</v>
      </c>
      <c r="O857" s="3">
        <f ca="1">IF(M856="买",E857/E856-1,0)-IF(N857=1,计算结果!B$17,0)</f>
        <v>-4.1295486698007644E-2</v>
      </c>
      <c r="P857" s="2">
        <f t="shared" ca="1" si="69"/>
        <v>3.7280728594293633</v>
      </c>
      <c r="Q857" s="3">
        <f ca="1">1-P857/MAX(P$2:P857)</f>
        <v>0.26676170208050598</v>
      </c>
    </row>
    <row r="858" spans="1:17" x14ac:dyDescent="0.15">
      <c r="A858" s="1">
        <v>39645</v>
      </c>
      <c r="B858">
        <v>2818.76</v>
      </c>
      <c r="C858">
        <v>2824.88</v>
      </c>
      <c r="D858" s="21">
        <v>2702.66</v>
      </c>
      <c r="E858" s="21">
        <v>2745.6</v>
      </c>
      <c r="F858" s="42">
        <v>453.61332224</v>
      </c>
      <c r="G858" s="3">
        <f t="shared" si="65"/>
        <v>-3.7637838330447537E-2</v>
      </c>
      <c r="H858" s="3">
        <f>1-E858/MAX(E$2:E858)</f>
        <v>0.53283876675968145</v>
      </c>
      <c r="I858" s="21">
        <f t="shared" si="66"/>
        <v>107.38000000000011</v>
      </c>
      <c r="J858" s="21">
        <f ca="1">IF(ROW()&gt;计算结果!B$18+1,ABS(E858-OFFSET(E858,-计算结果!B$18,0,1,1))/SUM(OFFSET(I858,0,0,-计算结果!B$18,1)),ABS(E858-OFFSET(E858,-ROW()+2,0,1,1))/SUM(OFFSET(I858,0,0,-ROW()+2,1)))</f>
        <v>6.8932446202721265E-2</v>
      </c>
      <c r="K858" s="21">
        <f ca="1">(计算结果!B$19+计算结果!B$20*'000300'!J858)^计算结果!B$21</f>
        <v>1.462039201582449</v>
      </c>
      <c r="L858" s="21">
        <f t="shared" ca="1" si="67"/>
        <v>2734.3708876028631</v>
      </c>
      <c r="M858" s="31" t="str">
        <f ca="1">IF(ROW()&gt;计算结果!B$22+1,IF(L858&gt;OFFSET(L858,-计算结果!B$22,0,1,1),"买",IF(L858&lt;OFFSET(L858,-计算结果!B$22,0,1,1),"卖",M857)),IF(L858&gt;OFFSET(L858,-ROW()+1,0,1,1),"买",IF(L858&lt;OFFSET(L858,-ROW()+1,0,1,1),"卖",M857)))</f>
        <v>卖</v>
      </c>
      <c r="N858" s="4" t="str">
        <f t="shared" ca="1" si="68"/>
        <v/>
      </c>
      <c r="O858" s="3">
        <f ca="1">IF(M857="买",E858/E857-1,0)-IF(N858=1,计算结果!B$17,0)</f>
        <v>0</v>
      </c>
      <c r="P858" s="2">
        <f t="shared" ca="1" si="69"/>
        <v>3.7280728594293633</v>
      </c>
      <c r="Q858" s="3">
        <f ca="1">1-P858/MAX(P$2:P858)</f>
        <v>0.26676170208050598</v>
      </c>
    </row>
    <row r="859" spans="1:17" x14ac:dyDescent="0.15">
      <c r="A859" s="1">
        <v>39646</v>
      </c>
      <c r="B859">
        <v>2790.26</v>
      </c>
      <c r="C859">
        <v>2812.99</v>
      </c>
      <c r="D859" s="21">
        <v>2705.81</v>
      </c>
      <c r="E859" s="21">
        <v>2718.07</v>
      </c>
      <c r="F859" s="42">
        <v>380.54363136000001</v>
      </c>
      <c r="G859" s="3">
        <f t="shared" si="65"/>
        <v>-1.0026952214452156E-2</v>
      </c>
      <c r="H859" s="3">
        <f>1-E859/MAX(E$2:E859)</f>
        <v>0.5375229701218267</v>
      </c>
      <c r="I859" s="21">
        <f t="shared" si="66"/>
        <v>27.529999999999745</v>
      </c>
      <c r="J859" s="21">
        <f ca="1">IF(ROW()&gt;计算结果!B$18+1,ABS(E859-OFFSET(E859,-计算结果!B$18,0,1,1))/SUM(OFFSET(I859,0,0,-计算结果!B$18,1)),ABS(E859-OFFSET(E859,-ROW()+2,0,1,1))/SUM(OFFSET(I859,0,0,-ROW()+2,1)))</f>
        <v>6.7114729269216133E-2</v>
      </c>
      <c r="K859" s="21">
        <f ca="1">(计算结果!B$19+计算结果!B$20*'000300'!J859)^计算结果!B$21</f>
        <v>1.4604032563422944</v>
      </c>
      <c r="L859" s="21">
        <f t="shared" ca="1" si="67"/>
        <v>2710.5650182663721</v>
      </c>
      <c r="M859" s="31" t="str">
        <f ca="1">IF(ROW()&gt;计算结果!B$22+1,IF(L859&gt;OFFSET(L859,-计算结果!B$22,0,1,1),"买",IF(L859&lt;OFFSET(L859,-计算结果!B$22,0,1,1),"卖",M858)),IF(L859&gt;OFFSET(L859,-ROW()+1,0,1,1),"买",IF(L859&lt;OFFSET(L859,-ROW()+1,0,1,1),"卖",M858)))</f>
        <v>买</v>
      </c>
      <c r="N859" s="4">
        <f t="shared" ca="1" si="68"/>
        <v>1</v>
      </c>
      <c r="O859" s="3">
        <f ca="1">IF(M858="买",E859/E858-1,0)-IF(N859=1,计算结果!B$17,0)</f>
        <v>0</v>
      </c>
      <c r="P859" s="2">
        <f t="shared" ca="1" si="69"/>
        <v>3.7280728594293633</v>
      </c>
      <c r="Q859" s="3">
        <f ca="1">1-P859/MAX(P$2:P859)</f>
        <v>0.26676170208050598</v>
      </c>
    </row>
    <row r="860" spans="1:17" x14ac:dyDescent="0.15">
      <c r="A860" s="1">
        <v>39647</v>
      </c>
      <c r="B860">
        <v>2746.54</v>
      </c>
      <c r="C860">
        <v>2818.06</v>
      </c>
      <c r="D860" s="21">
        <v>2690.07</v>
      </c>
      <c r="E860" s="21">
        <v>2815.46</v>
      </c>
      <c r="F860" s="42">
        <v>472.13297663999998</v>
      </c>
      <c r="G860" s="3">
        <f t="shared" si="65"/>
        <v>3.5830570956597807E-2</v>
      </c>
      <c r="H860" s="3">
        <f>1-E860/MAX(E$2:E860)</f>
        <v>0.52095215408698015</v>
      </c>
      <c r="I860" s="21">
        <f t="shared" si="66"/>
        <v>97.389999999999873</v>
      </c>
      <c r="J860" s="21">
        <f ca="1">IF(ROW()&gt;计算结果!B$18+1,ABS(E860-OFFSET(E860,-计算结果!B$18,0,1,1))/SUM(OFFSET(I860,0,0,-计算结果!B$18,1)),ABS(E860-OFFSET(E860,-ROW()+2,0,1,1))/SUM(OFFSET(I860,0,0,-ROW()+2,1)))</f>
        <v>0.1033166308756862</v>
      </c>
      <c r="K860" s="21">
        <f ca="1">(计算结果!B$19+计算结果!B$20*'000300'!J860)^计算结果!B$21</f>
        <v>1.4929849677881175</v>
      </c>
      <c r="L860" s="21">
        <f t="shared" ca="1" si="67"/>
        <v>2867.1716491910884</v>
      </c>
      <c r="M860" s="31" t="str">
        <f ca="1">IF(ROW()&gt;计算结果!B$22+1,IF(L860&gt;OFFSET(L860,-计算结果!B$22,0,1,1),"买",IF(L860&lt;OFFSET(L860,-计算结果!B$22,0,1,1),"卖",M859)),IF(L860&gt;OFFSET(L860,-ROW()+1,0,1,1),"买",IF(L860&lt;OFFSET(L860,-ROW()+1,0,1,1),"卖",M859)))</f>
        <v>卖</v>
      </c>
      <c r="N860" s="4">
        <f t="shared" ca="1" si="68"/>
        <v>1</v>
      </c>
      <c r="O860" s="3">
        <f ca="1">IF(M859="买",E860/E859-1,0)-IF(N860=1,计算结果!B$17,0)</f>
        <v>3.5830570956597807E-2</v>
      </c>
      <c r="P860" s="2">
        <f t="shared" ca="1" si="69"/>
        <v>3.8616518385505136</v>
      </c>
      <c r="Q860" s="3">
        <f ca="1">1-P860/MAX(P$2:P860)</f>
        <v>0.24048935521880643</v>
      </c>
    </row>
    <row r="861" spans="1:17" x14ac:dyDescent="0.15">
      <c r="A861" s="1">
        <v>39650</v>
      </c>
      <c r="B861">
        <v>2792.83</v>
      </c>
      <c r="C861">
        <v>2915.29</v>
      </c>
      <c r="D861" s="21">
        <v>2780.28</v>
      </c>
      <c r="E861" s="21">
        <v>2911.05</v>
      </c>
      <c r="F861" s="42">
        <v>549.38054655999997</v>
      </c>
      <c r="G861" s="3">
        <f t="shared" si="65"/>
        <v>3.3951823147904792E-2</v>
      </c>
      <c r="H861" s="3">
        <f>1-E861/MAX(E$2:E861)</f>
        <v>0.50468760634315657</v>
      </c>
      <c r="I861" s="21">
        <f t="shared" si="66"/>
        <v>95.590000000000146</v>
      </c>
      <c r="J861" s="21">
        <f ca="1">IF(ROW()&gt;计算结果!B$18+1,ABS(E861-OFFSET(E861,-计算结果!B$18,0,1,1))/SUM(OFFSET(I861,0,0,-计算结果!B$18,1)),ABS(E861-OFFSET(E861,-ROW()+2,0,1,1))/SUM(OFFSET(I861,0,0,-ROW()+2,1)))</f>
        <v>4.2404256913737511E-2</v>
      </c>
      <c r="K861" s="21">
        <f ca="1">(计算结果!B$19+计算结果!B$20*'000300'!J861)^计算结果!B$21</f>
        <v>1.4381638312223637</v>
      </c>
      <c r="L861" s="21">
        <f t="shared" ca="1" si="67"/>
        <v>2930.2759062981522</v>
      </c>
      <c r="M861" s="31" t="str">
        <f ca="1">IF(ROW()&gt;计算结果!B$22+1,IF(L861&gt;OFFSET(L861,-计算结果!B$22,0,1,1),"买",IF(L861&lt;OFFSET(L861,-计算结果!B$22,0,1,1),"卖",M860)),IF(L861&gt;OFFSET(L861,-ROW()+1,0,1,1),"买",IF(L861&lt;OFFSET(L861,-ROW()+1,0,1,1),"卖",M860)))</f>
        <v>买</v>
      </c>
      <c r="N861" s="4">
        <f t="shared" ca="1" si="68"/>
        <v>1</v>
      </c>
      <c r="O861" s="3">
        <f ca="1">IF(M860="买",E861/E860-1,0)-IF(N861=1,计算结果!B$17,0)</f>
        <v>0</v>
      </c>
      <c r="P861" s="2">
        <f t="shared" ca="1" si="69"/>
        <v>3.8616518385505136</v>
      </c>
      <c r="Q861" s="3">
        <f ca="1">1-P861/MAX(P$2:P861)</f>
        <v>0.24048935521880643</v>
      </c>
    </row>
    <row r="862" spans="1:17" x14ac:dyDescent="0.15">
      <c r="A862" s="1">
        <v>39651</v>
      </c>
      <c r="B862">
        <v>2905.28</v>
      </c>
      <c r="C862">
        <v>2931.45</v>
      </c>
      <c r="D862" s="21">
        <v>2890.25</v>
      </c>
      <c r="E862" s="21">
        <v>2904.74</v>
      </c>
      <c r="F862" s="42">
        <v>477.81613568</v>
      </c>
      <c r="G862" s="3">
        <f t="shared" si="65"/>
        <v>-2.1676027550198151E-3</v>
      </c>
      <c r="H862" s="3">
        <f>1-E862/MAX(E$2:E862)</f>
        <v>0.50576124685224255</v>
      </c>
      <c r="I862" s="21">
        <f t="shared" si="66"/>
        <v>6.3100000000004002</v>
      </c>
      <c r="J862" s="21">
        <f ca="1">IF(ROW()&gt;计算结果!B$18+1,ABS(E862-OFFSET(E862,-计算结果!B$18,0,1,1))/SUM(OFFSET(I862,0,0,-计算结果!B$18,1)),ABS(E862-OFFSET(E862,-ROW()+2,0,1,1))/SUM(OFFSET(I862,0,0,-ROW()+2,1)))</f>
        <v>4.4316757847116901E-3</v>
      </c>
      <c r="K862" s="21">
        <f ca="1">(计算结果!B$19+计算结果!B$20*'000300'!J862)^计算结果!B$21</f>
        <v>1.4039885082062404</v>
      </c>
      <c r="L862" s="21">
        <f t="shared" ca="1" si="67"/>
        <v>2894.4237873089151</v>
      </c>
      <c r="M862" s="31" t="str">
        <f ca="1">IF(ROW()&gt;计算结果!B$22+1,IF(L862&gt;OFFSET(L862,-计算结果!B$22,0,1,1),"买",IF(L862&lt;OFFSET(L862,-计算结果!B$22,0,1,1),"卖",M861)),IF(L862&gt;OFFSET(L862,-ROW()+1,0,1,1),"买",IF(L862&lt;OFFSET(L862,-ROW()+1,0,1,1),"卖",M861)))</f>
        <v>卖</v>
      </c>
      <c r="N862" s="4">
        <f t="shared" ca="1" si="68"/>
        <v>1</v>
      </c>
      <c r="O862" s="3">
        <f ca="1">IF(M861="买",E862/E861-1,0)-IF(N862=1,计算结果!B$17,0)</f>
        <v>-2.1676027550198151E-3</v>
      </c>
      <c r="P862" s="2">
        <f t="shared" ca="1" si="69"/>
        <v>3.8532813113863442</v>
      </c>
      <c r="Q862" s="3">
        <f ca="1">1-P862/MAX(P$2:P862)</f>
        <v>0.2421356725849011</v>
      </c>
    </row>
    <row r="863" spans="1:17" x14ac:dyDescent="0.15">
      <c r="A863" s="1">
        <v>39652</v>
      </c>
      <c r="B863">
        <v>2923.05</v>
      </c>
      <c r="C863">
        <v>2941.97</v>
      </c>
      <c r="D863" s="21">
        <v>2879.19</v>
      </c>
      <c r="E863" s="21">
        <v>2883.32</v>
      </c>
      <c r="F863" s="42">
        <v>469.49543935999998</v>
      </c>
      <c r="G863" s="3">
        <f t="shared" si="65"/>
        <v>-7.3741539690298508E-3</v>
      </c>
      <c r="H863" s="3">
        <f>1-E863/MAX(E$2:E863)</f>
        <v>0.50940583951541551</v>
      </c>
      <c r="I863" s="21">
        <f t="shared" si="66"/>
        <v>21.419999999999618</v>
      </c>
      <c r="J863" s="21">
        <f ca="1">IF(ROW()&gt;计算结果!B$18+1,ABS(E863-OFFSET(E863,-计算结果!B$18,0,1,1))/SUM(OFFSET(I863,0,0,-计算结果!B$18,1)),ABS(E863-OFFSET(E863,-ROW()+2,0,1,1))/SUM(OFFSET(I863,0,0,-ROW()+2,1)))</f>
        <v>0.2343247231160335</v>
      </c>
      <c r="K863" s="21">
        <f ca="1">(计算结果!B$19+计算结果!B$20*'000300'!J863)^计算结果!B$21</f>
        <v>1.6108922508044301</v>
      </c>
      <c r="L863" s="21">
        <f t="shared" ca="1" si="67"/>
        <v>2876.5367823784036</v>
      </c>
      <c r="M863" s="31" t="str">
        <f ca="1">IF(ROW()&gt;计算结果!B$22+1,IF(L863&gt;OFFSET(L863,-计算结果!B$22,0,1,1),"买",IF(L863&lt;OFFSET(L863,-计算结果!B$22,0,1,1),"卖",M862)),IF(L863&gt;OFFSET(L863,-ROW()+1,0,1,1),"买",IF(L863&lt;OFFSET(L863,-ROW()+1,0,1,1),"卖",M862)))</f>
        <v>买</v>
      </c>
      <c r="N863" s="4">
        <f t="shared" ca="1" si="68"/>
        <v>1</v>
      </c>
      <c r="O863" s="3">
        <f ca="1">IF(M862="买",E863/E862-1,0)-IF(N863=1,计算结果!B$17,0)</f>
        <v>0</v>
      </c>
      <c r="P863" s="2">
        <f t="shared" ca="1" si="69"/>
        <v>3.8532813113863442</v>
      </c>
      <c r="Q863" s="3">
        <f ca="1">1-P863/MAX(P$2:P863)</f>
        <v>0.2421356725849011</v>
      </c>
    </row>
    <row r="864" spans="1:17" x14ac:dyDescent="0.15">
      <c r="A864" s="1">
        <v>39653</v>
      </c>
      <c r="B864">
        <v>2905.04</v>
      </c>
      <c r="C864">
        <v>2979.75</v>
      </c>
      <c r="D864" s="21">
        <v>2902.98</v>
      </c>
      <c r="E864" s="21">
        <v>2977.36</v>
      </c>
      <c r="F864" s="42">
        <v>602.55657984000004</v>
      </c>
      <c r="G864" s="3">
        <f t="shared" si="65"/>
        <v>3.2615179723374466E-2</v>
      </c>
      <c r="H864" s="3">
        <f>1-E864/MAX(E$2:E864)</f>
        <v>0.49340502279997278</v>
      </c>
      <c r="I864" s="21">
        <f t="shared" si="66"/>
        <v>94.039999999999964</v>
      </c>
      <c r="J864" s="21">
        <f ca="1">IF(ROW()&gt;计算结果!B$18+1,ABS(E864-OFFSET(E864,-计算结果!B$18,0,1,1))/SUM(OFFSET(I864,0,0,-计算结果!B$18,1)),ABS(E864-OFFSET(E864,-ROW()+2,0,1,1))/SUM(OFFSET(I864,0,0,-ROW()+2,1)))</f>
        <v>5.9009997561572155E-3</v>
      </c>
      <c r="K864" s="21">
        <f ca="1">(计算结果!B$19+计算结果!B$20*'000300'!J864)^计算结果!B$21</f>
        <v>1.4053108997805415</v>
      </c>
      <c r="L864" s="21">
        <f t="shared" ca="1" si="67"/>
        <v>3018.224749052979</v>
      </c>
      <c r="M864" s="31" t="str">
        <f ca="1">IF(ROW()&gt;计算结果!B$22+1,IF(L864&gt;OFFSET(L864,-计算结果!B$22,0,1,1),"买",IF(L864&lt;OFFSET(L864,-计算结果!B$22,0,1,1),"卖",M863)),IF(L864&gt;OFFSET(L864,-ROW()+1,0,1,1),"买",IF(L864&lt;OFFSET(L864,-ROW()+1,0,1,1),"卖",M863)))</f>
        <v>卖</v>
      </c>
      <c r="N864" s="4">
        <f t="shared" ca="1" si="68"/>
        <v>1</v>
      </c>
      <c r="O864" s="3">
        <f ca="1">IF(M863="买",E864/E863-1,0)-IF(N864=1,计算结果!B$17,0)</f>
        <v>3.2615179723374466E-2</v>
      </c>
      <c r="P864" s="2">
        <f t="shared" ca="1" si="69"/>
        <v>3.9789567738819298</v>
      </c>
      <c r="Q864" s="3">
        <f ca="1">1-P864/MAX(P$2:P864)</f>
        <v>0.21741779134032335</v>
      </c>
    </row>
    <row r="865" spans="1:17" x14ac:dyDescent="0.15">
      <c r="A865" s="1">
        <v>39654</v>
      </c>
      <c r="B865">
        <v>2939.32</v>
      </c>
      <c r="C865">
        <v>2967.72</v>
      </c>
      <c r="D865" s="21">
        <v>2916.68</v>
      </c>
      <c r="E865" s="21">
        <v>2939.2</v>
      </c>
      <c r="F865" s="42">
        <v>477.06185728000003</v>
      </c>
      <c r="G865" s="3">
        <f t="shared" si="65"/>
        <v>-1.2816723540317709E-2</v>
      </c>
      <c r="H865" s="3">
        <f>1-E865/MAX(E$2:E865)</f>
        <v>0.49989791056965904</v>
      </c>
      <c r="I865" s="21">
        <f t="shared" si="66"/>
        <v>38.160000000000309</v>
      </c>
      <c r="J865" s="21">
        <f ca="1">IF(ROW()&gt;计算结果!B$18+1,ABS(E865-OFFSET(E865,-计算结果!B$18,0,1,1))/SUM(OFFSET(I865,0,0,-计算结果!B$18,1)),ABS(E865-OFFSET(E865,-ROW()+2,0,1,1))/SUM(OFFSET(I865,0,0,-ROW()+2,1)))</f>
        <v>2.2587982561445921E-2</v>
      </c>
      <c r="K865" s="21">
        <f ca="1">(计算结果!B$19+计算结果!B$20*'000300'!J865)^计算结果!B$21</f>
        <v>1.4203291843053012</v>
      </c>
      <c r="L865" s="21">
        <f t="shared" ca="1" si="67"/>
        <v>2905.9835916906295</v>
      </c>
      <c r="M865" s="31" t="str">
        <f ca="1">IF(ROW()&gt;计算结果!B$22+1,IF(L865&gt;OFFSET(L865,-计算结果!B$22,0,1,1),"买",IF(L865&lt;OFFSET(L865,-计算结果!B$22,0,1,1),"卖",M864)),IF(L865&gt;OFFSET(L865,-ROW()+1,0,1,1),"买",IF(L865&lt;OFFSET(L865,-ROW()+1,0,1,1),"卖",M864)))</f>
        <v>买</v>
      </c>
      <c r="N865" s="4">
        <f t="shared" ca="1" si="68"/>
        <v>1</v>
      </c>
      <c r="O865" s="3">
        <f ca="1">IF(M864="买",E865/E864-1,0)-IF(N865=1,计算结果!B$17,0)</f>
        <v>0</v>
      </c>
      <c r="P865" s="2">
        <f t="shared" ca="1" si="69"/>
        <v>3.9789567738819298</v>
      </c>
      <c r="Q865" s="3">
        <f ca="1">1-P865/MAX(P$2:P865)</f>
        <v>0.21741779134032335</v>
      </c>
    </row>
    <row r="866" spans="1:17" x14ac:dyDescent="0.15">
      <c r="A866" s="1">
        <v>39657</v>
      </c>
      <c r="B866">
        <v>2959.11</v>
      </c>
      <c r="C866">
        <v>2997.6</v>
      </c>
      <c r="D866" s="21">
        <v>2946.49</v>
      </c>
      <c r="E866" s="21">
        <v>2960.85</v>
      </c>
      <c r="F866" s="42">
        <v>470.89422336000001</v>
      </c>
      <c r="G866" s="3">
        <f t="shared" si="65"/>
        <v>7.3659499183451604E-3</v>
      </c>
      <c r="H866" s="3">
        <f>1-E866/MAX(E$2:E866)</f>
        <v>0.49621418362485537</v>
      </c>
      <c r="I866" s="21">
        <f t="shared" si="66"/>
        <v>21.650000000000091</v>
      </c>
      <c r="J866" s="21">
        <f ca="1">IF(ROW()&gt;计算结果!B$18+1,ABS(E866-OFFSET(E866,-计算结果!B$18,0,1,1))/SUM(OFFSET(I866,0,0,-计算结果!B$18,1)),ABS(E866-OFFSET(E866,-ROW()+2,0,1,1))/SUM(OFFSET(I866,0,0,-ROW()+2,1)))</f>
        <v>2.3752292997659529E-2</v>
      </c>
      <c r="K866" s="21">
        <f ca="1">(计算结果!B$19+计算结果!B$20*'000300'!J866)^计算结果!B$21</f>
        <v>1.4213770636978935</v>
      </c>
      <c r="L866" s="21">
        <f t="shared" ca="1" si="67"/>
        <v>2983.9694460290521</v>
      </c>
      <c r="M866" s="31" t="str">
        <f ca="1">IF(ROW()&gt;计算结果!B$22+1,IF(L866&gt;OFFSET(L866,-计算结果!B$22,0,1,1),"买",IF(L866&lt;OFFSET(L866,-计算结果!B$22,0,1,1),"卖",M865)),IF(L866&gt;OFFSET(L866,-ROW()+1,0,1,1),"买",IF(L866&lt;OFFSET(L866,-ROW()+1,0,1,1),"卖",M865)))</f>
        <v>买</v>
      </c>
      <c r="N866" s="4" t="str">
        <f t="shared" ca="1" si="68"/>
        <v/>
      </c>
      <c r="O866" s="3">
        <f ca="1">IF(M865="买",E866/E865-1,0)-IF(N866=1,计算结果!B$17,0)</f>
        <v>7.3659499183451604E-3</v>
      </c>
      <c r="P866" s="2">
        <f t="shared" ca="1" si="69"/>
        <v>4.0082655702056043</v>
      </c>
      <c r="Q866" s="3">
        <f ca="1">1-P866/MAX(P$2:P866)</f>
        <v>0.21165332998434827</v>
      </c>
    </row>
    <row r="867" spans="1:17" x14ac:dyDescent="0.15">
      <c r="A867" s="1">
        <v>39658</v>
      </c>
      <c r="B867">
        <v>2921.25</v>
      </c>
      <c r="C867">
        <v>2921.25</v>
      </c>
      <c r="D867" s="21">
        <v>2881.05</v>
      </c>
      <c r="E867" s="21">
        <v>2905.63</v>
      </c>
      <c r="F867" s="42">
        <v>421.92023552000001</v>
      </c>
      <c r="G867" s="3">
        <f t="shared" si="65"/>
        <v>-1.8650049816775538E-2</v>
      </c>
      <c r="H867" s="3">
        <f>1-E867/MAX(E$2:E867)</f>
        <v>0.50560981419723672</v>
      </c>
      <c r="I867" s="21">
        <f t="shared" si="66"/>
        <v>55.2199999999998</v>
      </c>
      <c r="J867" s="21">
        <f ca="1">IF(ROW()&gt;计算结果!B$18+1,ABS(E867-OFFSET(E867,-计算结果!B$18,0,1,1))/SUM(OFFSET(I867,0,0,-计算结果!B$18,1)),ABS(E867-OFFSET(E867,-ROW()+2,0,1,1))/SUM(OFFSET(I867,0,0,-ROW()+2,1)))</f>
        <v>9.3236997290548948E-2</v>
      </c>
      <c r="K867" s="21">
        <f ca="1">(计算结果!B$19+计算结果!B$20*'000300'!J867)^计算结果!B$21</f>
        <v>1.4839132975614939</v>
      </c>
      <c r="L867" s="21">
        <f t="shared" ca="1" si="67"/>
        <v>2867.7205003429408</v>
      </c>
      <c r="M867" s="31" t="str">
        <f ca="1">IF(ROW()&gt;计算结果!B$22+1,IF(L867&gt;OFFSET(L867,-计算结果!B$22,0,1,1),"买",IF(L867&lt;OFFSET(L867,-计算结果!B$22,0,1,1),"卖",M866)),IF(L867&gt;OFFSET(L867,-ROW()+1,0,1,1),"买",IF(L867&lt;OFFSET(L867,-ROW()+1,0,1,1),"卖",M866)))</f>
        <v>买</v>
      </c>
      <c r="N867" s="4" t="str">
        <f t="shared" ca="1" si="68"/>
        <v/>
      </c>
      <c r="O867" s="3">
        <f ca="1">IF(M866="买",E867/E866-1,0)-IF(N867=1,计算结果!B$17,0)</f>
        <v>-1.8650049816775538E-2</v>
      </c>
      <c r="P867" s="2">
        <f t="shared" ca="1" si="69"/>
        <v>3.9335112176424034</v>
      </c>
      <c r="Q867" s="3">
        <f ca="1">1-P867/MAX(P$2:P867)</f>
        <v>0.22635603465302923</v>
      </c>
    </row>
    <row r="868" spans="1:17" x14ac:dyDescent="0.15">
      <c r="A868" s="1">
        <v>39659</v>
      </c>
      <c r="B868">
        <v>2940.02</v>
      </c>
      <c r="C868">
        <v>2949.94</v>
      </c>
      <c r="D868" s="21">
        <v>2866.03</v>
      </c>
      <c r="E868" s="21">
        <v>2884.38</v>
      </c>
      <c r="F868" s="42">
        <v>342.23912960000001</v>
      </c>
      <c r="G868" s="3">
        <f t="shared" si="65"/>
        <v>-7.3133881464605421E-3</v>
      </c>
      <c r="H868" s="3">
        <f>1-E868/MAX(E$2:E868)</f>
        <v>0.50922548152181313</v>
      </c>
      <c r="I868" s="21">
        <f t="shared" si="66"/>
        <v>21.25</v>
      </c>
      <c r="J868" s="21">
        <f ca="1">IF(ROW()&gt;计算结果!B$18+1,ABS(E868-OFFSET(E868,-计算结果!B$18,0,1,1))/SUM(OFFSET(I868,0,0,-计算结果!B$18,1)),ABS(E868-OFFSET(E868,-ROW()+2,0,1,1))/SUM(OFFSET(I868,0,0,-ROW()+2,1)))</f>
        <v>0.28999498495486503</v>
      </c>
      <c r="K868" s="21">
        <f ca="1">(计算结果!B$19+计算结果!B$20*'000300'!J868)^计算结果!B$21</f>
        <v>1.6609954864593783</v>
      </c>
      <c r="L868" s="21">
        <f t="shared" ca="1" si="67"/>
        <v>2895.3918540799878</v>
      </c>
      <c r="M868" s="31" t="str">
        <f ca="1">IF(ROW()&gt;计算结果!B$22+1,IF(L868&gt;OFFSET(L868,-计算结果!B$22,0,1,1),"买",IF(L868&lt;OFFSET(L868,-计算结果!B$22,0,1,1),"卖",M867)),IF(L868&gt;OFFSET(L868,-ROW()+1,0,1,1),"买",IF(L868&lt;OFFSET(L868,-ROW()+1,0,1,1),"卖",M867)))</f>
        <v>买</v>
      </c>
      <c r="N868" s="4" t="str">
        <f t="shared" ca="1" si="68"/>
        <v/>
      </c>
      <c r="O868" s="3">
        <f ca="1">IF(M867="买",E868/E867-1,0)-IF(N868=1,计算结果!B$17,0)</f>
        <v>-7.3133881464605421E-3</v>
      </c>
      <c r="P868" s="2">
        <f t="shared" ca="1" si="69"/>
        <v>3.904743923329328</v>
      </c>
      <c r="Q868" s="3">
        <f ca="1">1-P868/MAX(P$2:P868)</f>
        <v>0.23201399325877847</v>
      </c>
    </row>
    <row r="869" spans="1:17" x14ac:dyDescent="0.15">
      <c r="A869" s="1">
        <v>39660</v>
      </c>
      <c r="B869">
        <v>2894.25</v>
      </c>
      <c r="C869">
        <v>2899.07</v>
      </c>
      <c r="D869" s="21">
        <v>2804.7</v>
      </c>
      <c r="E869" s="21">
        <v>2805.21</v>
      </c>
      <c r="F869" s="42">
        <v>311.79208704000001</v>
      </c>
      <c r="G869" s="3">
        <f t="shared" si="65"/>
        <v>-2.7447839743723113E-2</v>
      </c>
      <c r="H869" s="3">
        <f>1-E869/MAX(E$2:E869)</f>
        <v>0.52269618185530531</v>
      </c>
      <c r="I869" s="21">
        <f t="shared" si="66"/>
        <v>79.170000000000073</v>
      </c>
      <c r="J869" s="21">
        <f ca="1">IF(ROW()&gt;计算结果!B$18+1,ABS(E869-OFFSET(E869,-计算结果!B$18,0,1,1))/SUM(OFFSET(I869,0,0,-计算结果!B$18,1)),ABS(E869-OFFSET(E869,-ROW()+2,0,1,1))/SUM(OFFSET(I869,0,0,-ROW()+2,1)))</f>
        <v>0.16435307431158022</v>
      </c>
      <c r="K869" s="21">
        <f ca="1">(计算结果!B$19+计算结果!B$20*'000300'!J869)^计算结果!B$21</f>
        <v>1.547917766880422</v>
      </c>
      <c r="L869" s="21">
        <f t="shared" ca="1" si="67"/>
        <v>2755.7977598993566</v>
      </c>
      <c r="M869" s="31" t="str">
        <f ca="1">IF(ROW()&gt;计算结果!B$22+1,IF(L869&gt;OFFSET(L869,-计算结果!B$22,0,1,1),"买",IF(L869&lt;OFFSET(L869,-计算结果!B$22,0,1,1),"卖",M868)),IF(L869&gt;OFFSET(L869,-ROW()+1,0,1,1),"买",IF(L869&lt;OFFSET(L869,-ROW()+1,0,1,1),"卖",M868)))</f>
        <v>卖</v>
      </c>
      <c r="N869" s="4">
        <f t="shared" ca="1" si="68"/>
        <v>1</v>
      </c>
      <c r="O869" s="3">
        <f ca="1">IF(M868="买",E869/E868-1,0)-IF(N869=1,计算结果!B$17,0)</f>
        <v>-2.7447839743723113E-2</v>
      </c>
      <c r="P869" s="2">
        <f t="shared" ca="1" si="69"/>
        <v>3.7975671378815079</v>
      </c>
      <c r="Q869" s="3">
        <f ca="1">1-P869/MAX(P$2:P869)</f>
        <v>0.25309355009723344</v>
      </c>
    </row>
    <row r="870" spans="1:17" x14ac:dyDescent="0.15">
      <c r="A870" s="1">
        <v>39661</v>
      </c>
      <c r="B870">
        <v>2786.12</v>
      </c>
      <c r="C870">
        <v>2868.68</v>
      </c>
      <c r="D870" s="21">
        <v>2748.75</v>
      </c>
      <c r="E870" s="21">
        <v>2840.79</v>
      </c>
      <c r="F870" s="42">
        <v>397.48407295999999</v>
      </c>
      <c r="G870" s="3">
        <f t="shared" si="65"/>
        <v>1.2683542408589599E-2</v>
      </c>
      <c r="H870" s="3">
        <f>1-E870/MAX(E$2:E870)</f>
        <v>0.51664227863608514</v>
      </c>
      <c r="I870" s="21">
        <f t="shared" si="66"/>
        <v>35.579999999999927</v>
      </c>
      <c r="J870" s="21">
        <f ca="1">IF(ROW()&gt;计算结果!B$18+1,ABS(E870-OFFSET(E870,-计算结果!B$18,0,1,1))/SUM(OFFSET(I870,0,0,-计算结果!B$18,1)),ABS(E870-OFFSET(E870,-ROW()+2,0,1,1))/SUM(OFFSET(I870,0,0,-ROW()+2,1)))</f>
        <v>5.4078865902346139E-2</v>
      </c>
      <c r="K870" s="21">
        <f ca="1">(计算结果!B$19+计算结果!B$20*'000300'!J870)^计算结果!B$21</f>
        <v>1.4486709793121115</v>
      </c>
      <c r="L870" s="21">
        <f t="shared" ca="1" si="67"/>
        <v>2878.9235515998862</v>
      </c>
      <c r="M870" s="31" t="str">
        <f ca="1">IF(ROW()&gt;计算结果!B$22+1,IF(L870&gt;OFFSET(L870,-计算结果!B$22,0,1,1),"买",IF(L870&lt;OFFSET(L870,-计算结果!B$22,0,1,1),"卖",M869)),IF(L870&gt;OFFSET(L870,-ROW()+1,0,1,1),"买",IF(L870&lt;OFFSET(L870,-ROW()+1,0,1,1),"卖",M869)))</f>
        <v>买</v>
      </c>
      <c r="N870" s="4">
        <f t="shared" ca="1" si="68"/>
        <v>1</v>
      </c>
      <c r="O870" s="3">
        <f ca="1">IF(M869="买",E870/E869-1,0)-IF(N870=1,计算结果!B$17,0)</f>
        <v>0</v>
      </c>
      <c r="P870" s="2">
        <f t="shared" ca="1" si="69"/>
        <v>3.7975671378815079</v>
      </c>
      <c r="Q870" s="3">
        <f ca="1">1-P870/MAX(P$2:P870)</f>
        <v>0.25309355009723344</v>
      </c>
    </row>
    <row r="871" spans="1:17" x14ac:dyDescent="0.15">
      <c r="A871" s="1">
        <v>39664</v>
      </c>
      <c r="B871">
        <v>2816.94</v>
      </c>
      <c r="C871">
        <v>2832.9</v>
      </c>
      <c r="D871" s="21">
        <v>2767.53</v>
      </c>
      <c r="E871" s="21">
        <v>2773.15</v>
      </c>
      <c r="F871" s="42">
        <v>274.40273408000002</v>
      </c>
      <c r="G871" s="3">
        <f t="shared" si="65"/>
        <v>-2.3810278126858986E-2</v>
      </c>
      <c r="H871" s="3">
        <f>1-E871/MAX(E$2:E871)</f>
        <v>0.52815116041652477</v>
      </c>
      <c r="I871" s="21">
        <f t="shared" si="66"/>
        <v>67.639999999999873</v>
      </c>
      <c r="J871" s="21">
        <f ca="1">IF(ROW()&gt;计算结果!B$18+1,ABS(E871-OFFSET(E871,-计算结果!B$18,0,1,1))/SUM(OFFSET(I871,0,0,-计算结果!B$18,1)),ABS(E871-OFFSET(E871,-ROW()+2,0,1,1))/SUM(OFFSET(I871,0,0,-ROW()+2,1)))</f>
        <v>0.31309599491417689</v>
      </c>
      <c r="K871" s="21">
        <f ca="1">(计算结果!B$19+计算结果!B$20*'000300'!J871)^计算结果!B$21</f>
        <v>1.6817863954227592</v>
      </c>
      <c r="L871" s="21">
        <f t="shared" ca="1" si="67"/>
        <v>2701.035031523651</v>
      </c>
      <c r="M871" s="31" t="str">
        <f ca="1">IF(ROW()&gt;计算结果!B$22+1,IF(L871&gt;OFFSET(L871,-计算结果!B$22,0,1,1),"买",IF(L871&lt;OFFSET(L871,-计算结果!B$22,0,1,1),"卖",M870)),IF(L871&gt;OFFSET(L871,-ROW()+1,0,1,1),"买",IF(L871&lt;OFFSET(L871,-ROW()+1,0,1,1),"卖",M870)))</f>
        <v>卖</v>
      </c>
      <c r="N871" s="4">
        <f t="shared" ca="1" si="68"/>
        <v>1</v>
      </c>
      <c r="O871" s="3">
        <f ca="1">IF(M870="买",E871/E870-1,0)-IF(N871=1,计算结果!B$17,0)</f>
        <v>-2.3810278126858986E-2</v>
      </c>
      <c r="P871" s="2">
        <f t="shared" ca="1" si="69"/>
        <v>3.7071460081231296</v>
      </c>
      <c r="Q871" s="3">
        <f ca="1">1-P871/MAX(P$2:P871)</f>
        <v>0.27087760040416309</v>
      </c>
    </row>
    <row r="872" spans="1:17" x14ac:dyDescent="0.15">
      <c r="A872" s="1">
        <v>39665</v>
      </c>
      <c r="B872">
        <v>2780.76</v>
      </c>
      <c r="C872">
        <v>2792.74</v>
      </c>
      <c r="D872" s="21">
        <v>2695.37</v>
      </c>
      <c r="E872" s="21">
        <v>2703.08</v>
      </c>
      <c r="F872" s="42">
        <v>347.70821119999999</v>
      </c>
      <c r="G872" s="3">
        <f t="shared" si="65"/>
        <v>-2.5267295313993188E-2</v>
      </c>
      <c r="H872" s="3">
        <f>1-E872/MAX(E$2:E872)</f>
        <v>0.54007350438984547</v>
      </c>
      <c r="I872" s="21">
        <f t="shared" si="66"/>
        <v>70.070000000000164</v>
      </c>
      <c r="J872" s="21">
        <f ca="1">IF(ROW()&gt;计算结果!B$18+1,ABS(E872-OFFSET(E872,-计算结果!B$18,0,1,1))/SUM(OFFSET(I872,0,0,-计算结果!B$18,1)),ABS(E872-OFFSET(E872,-ROW()+2,0,1,1))/SUM(OFFSET(I872,0,0,-ROW()+2,1)))</f>
        <v>0.39996033320111052</v>
      </c>
      <c r="K872" s="21">
        <f ca="1">(计算结果!B$19+计算结果!B$20*'000300'!J872)^计算结果!B$21</f>
        <v>1.7599642998809994</v>
      </c>
      <c r="L872" s="21">
        <f t="shared" ca="1" si="67"/>
        <v>2704.6341030364069</v>
      </c>
      <c r="M872" s="31" t="str">
        <f ca="1">IF(ROW()&gt;计算结果!B$22+1,IF(L872&gt;OFFSET(L872,-计算结果!B$22,0,1,1),"买",IF(L872&lt;OFFSET(L872,-计算结果!B$22,0,1,1),"卖",M871)),IF(L872&gt;OFFSET(L872,-ROW()+1,0,1,1),"买",IF(L872&lt;OFFSET(L872,-ROW()+1,0,1,1),"卖",M871)))</f>
        <v>卖</v>
      </c>
      <c r="N872" s="4" t="str">
        <f t="shared" ca="1" si="68"/>
        <v/>
      </c>
      <c r="O872" s="3">
        <f ca="1">IF(M871="买",E872/E871-1,0)-IF(N872=1,计算结果!B$17,0)</f>
        <v>0</v>
      </c>
      <c r="P872" s="2">
        <f t="shared" ca="1" si="69"/>
        <v>3.7071460081231296</v>
      </c>
      <c r="Q872" s="3">
        <f ca="1">1-P872/MAX(P$2:P872)</f>
        <v>0.27087760040416309</v>
      </c>
    </row>
    <row r="873" spans="1:17" x14ac:dyDescent="0.15">
      <c r="A873" s="1">
        <v>39666</v>
      </c>
      <c r="B873">
        <v>2723.52</v>
      </c>
      <c r="C873">
        <v>2749.1</v>
      </c>
      <c r="D873" s="21">
        <v>2679.66</v>
      </c>
      <c r="E873" s="21">
        <v>2721.69</v>
      </c>
      <c r="F873" s="42">
        <v>317.44600064000002</v>
      </c>
      <c r="G873" s="3">
        <f t="shared" si="65"/>
        <v>6.8847388904509366E-3</v>
      </c>
      <c r="H873" s="3">
        <f>1-E873/MAX(E$2:E873)</f>
        <v>0.53690703055876954</v>
      </c>
      <c r="I873" s="21">
        <f t="shared" si="66"/>
        <v>18.610000000000127</v>
      </c>
      <c r="J873" s="21">
        <f ca="1">IF(ROW()&gt;计算结果!B$18+1,ABS(E873-OFFSET(E873,-计算结果!B$18,0,1,1))/SUM(OFFSET(I873,0,0,-计算结果!B$18,1)),ABS(E873-OFFSET(E873,-ROW()+2,0,1,1))/SUM(OFFSET(I873,0,0,-ROW()+2,1)))</f>
        <v>0.32236382855661261</v>
      </c>
      <c r="K873" s="21">
        <f ca="1">(计算结果!B$19+计算结果!B$20*'000300'!J873)^计算结果!B$21</f>
        <v>1.6901274457009512</v>
      </c>
      <c r="L873" s="21">
        <f t="shared" ca="1" si="67"/>
        <v>2733.4607426056236</v>
      </c>
      <c r="M873" s="31" t="str">
        <f ca="1">IF(ROW()&gt;计算结果!B$22+1,IF(L873&gt;OFFSET(L873,-计算结果!B$22,0,1,1),"买",IF(L873&lt;OFFSET(L873,-计算结果!B$22,0,1,1),"卖",M872)),IF(L873&gt;OFFSET(L873,-ROW()+1,0,1,1),"买",IF(L873&lt;OFFSET(L873,-ROW()+1,0,1,1),"卖",M872)))</f>
        <v>卖</v>
      </c>
      <c r="N873" s="4" t="str">
        <f t="shared" ca="1" si="68"/>
        <v/>
      </c>
      <c r="O873" s="3">
        <f ca="1">IF(M872="买",E873/E872-1,0)-IF(N873=1,计算结果!B$17,0)</f>
        <v>0</v>
      </c>
      <c r="P873" s="2">
        <f t="shared" ca="1" si="69"/>
        <v>3.7071460081231296</v>
      </c>
      <c r="Q873" s="3">
        <f ca="1">1-P873/MAX(P$2:P873)</f>
        <v>0.27087760040416309</v>
      </c>
    </row>
    <row r="874" spans="1:17" x14ac:dyDescent="0.15">
      <c r="A874" s="1">
        <v>39667</v>
      </c>
      <c r="B874">
        <v>2717.66</v>
      </c>
      <c r="C874">
        <v>2747.88</v>
      </c>
      <c r="D874" s="21">
        <v>2683.41</v>
      </c>
      <c r="E874" s="21">
        <v>2720.44</v>
      </c>
      <c r="F874" s="42">
        <v>266.61009408000001</v>
      </c>
      <c r="G874" s="3">
        <f t="shared" si="65"/>
        <v>-4.5927346611851494E-4</v>
      </c>
      <c r="H874" s="3">
        <f>1-E874/MAX(E$2:E874)</f>
        <v>0.5371197168719799</v>
      </c>
      <c r="I874" s="21">
        <f t="shared" si="66"/>
        <v>1.25</v>
      </c>
      <c r="J874" s="21">
        <f ca="1">IF(ROW()&gt;计算结果!B$18+1,ABS(E874-OFFSET(E874,-计算结果!B$18,0,1,1))/SUM(OFFSET(I874,0,0,-计算结果!B$18,1)),ABS(E874-OFFSET(E874,-ROW()+2,0,1,1))/SUM(OFFSET(I874,0,0,-ROW()+2,1)))</f>
        <v>0.62878120411160021</v>
      </c>
      <c r="K874" s="21">
        <f ca="1">(计算结果!B$19+计算结果!B$20*'000300'!J874)^计算结果!B$21</f>
        <v>1.9659030837004401</v>
      </c>
      <c r="L874" s="21">
        <f t="shared" ca="1" si="67"/>
        <v>2707.8632245651588</v>
      </c>
      <c r="M874" s="31" t="str">
        <f ca="1">IF(ROW()&gt;计算结果!B$22+1,IF(L874&gt;OFFSET(L874,-计算结果!B$22,0,1,1),"买",IF(L874&lt;OFFSET(L874,-计算结果!B$22,0,1,1),"卖",M873)),IF(L874&gt;OFFSET(L874,-ROW()+1,0,1,1),"买",IF(L874&lt;OFFSET(L874,-ROW()+1,0,1,1),"卖",M873)))</f>
        <v>卖</v>
      </c>
      <c r="N874" s="4" t="str">
        <f t="shared" ca="1" si="68"/>
        <v/>
      </c>
      <c r="O874" s="3">
        <f ca="1">IF(M873="买",E874/E873-1,0)-IF(N874=1,计算结果!B$17,0)</f>
        <v>0</v>
      </c>
      <c r="P874" s="2">
        <f t="shared" ca="1" si="69"/>
        <v>3.7071460081231296</v>
      </c>
      <c r="Q874" s="3">
        <f ca="1">1-P874/MAX(P$2:P874)</f>
        <v>0.27087760040416309</v>
      </c>
    </row>
    <row r="875" spans="1:17" x14ac:dyDescent="0.15">
      <c r="A875" s="1">
        <v>39668</v>
      </c>
      <c r="B875">
        <v>2719.38</v>
      </c>
      <c r="C875">
        <v>2719.38</v>
      </c>
      <c r="D875" s="21">
        <v>2581.81</v>
      </c>
      <c r="E875" s="21">
        <v>2591.46</v>
      </c>
      <c r="F875" s="42">
        <v>336.17694719999997</v>
      </c>
      <c r="G875" s="3">
        <f t="shared" si="65"/>
        <v>-4.7411448148093727E-2</v>
      </c>
      <c r="H875" s="3">
        <f>1-E875/MAX(E$2:E875)</f>
        <v>0.55906554141427889</v>
      </c>
      <c r="I875" s="21">
        <f t="shared" si="66"/>
        <v>128.98000000000002</v>
      </c>
      <c r="J875" s="21">
        <f ca="1">IF(ROW()&gt;计算结果!B$18+1,ABS(E875-OFFSET(E875,-计算结果!B$18,0,1,1))/SUM(OFFSET(I875,0,0,-计算结果!B$18,1)),ABS(E875-OFFSET(E875,-ROW()+2,0,1,1))/SUM(OFFSET(I875,0,0,-ROW()+2,1)))</f>
        <v>0.6962876937247201</v>
      </c>
      <c r="K875" s="21">
        <f ca="1">(计算结果!B$19+计算结果!B$20*'000300'!J875)^计算结果!B$21</f>
        <v>2.0266589243522479</v>
      </c>
      <c r="L875" s="21">
        <f t="shared" ca="1" si="67"/>
        <v>2471.953590676801</v>
      </c>
      <c r="M875" s="31" t="str">
        <f ca="1">IF(ROW()&gt;计算结果!B$22+1,IF(L875&gt;OFFSET(L875,-计算结果!B$22,0,1,1),"买",IF(L875&lt;OFFSET(L875,-计算结果!B$22,0,1,1),"卖",M874)),IF(L875&gt;OFFSET(L875,-ROW()+1,0,1,1),"买",IF(L875&lt;OFFSET(L875,-ROW()+1,0,1,1),"卖",M874)))</f>
        <v>卖</v>
      </c>
      <c r="N875" s="4" t="str">
        <f t="shared" ca="1" si="68"/>
        <v/>
      </c>
      <c r="O875" s="3">
        <f ca="1">IF(M874="买",E875/E874-1,0)-IF(N875=1,计算结果!B$17,0)</f>
        <v>0</v>
      </c>
      <c r="P875" s="2">
        <f t="shared" ca="1" si="69"/>
        <v>3.7071460081231296</v>
      </c>
      <c r="Q875" s="3">
        <f ca="1">1-P875/MAX(P$2:P875)</f>
        <v>0.27087760040416309</v>
      </c>
    </row>
    <row r="876" spans="1:17" x14ac:dyDescent="0.15">
      <c r="A876" s="1">
        <v>39671</v>
      </c>
      <c r="B876">
        <v>2579.8000000000002</v>
      </c>
      <c r="C876">
        <v>2580.7199999999998</v>
      </c>
      <c r="D876" s="21">
        <v>2442.79</v>
      </c>
      <c r="E876" s="21">
        <v>2456.81</v>
      </c>
      <c r="F876" s="42">
        <v>324.54533120000002</v>
      </c>
      <c r="G876" s="3">
        <f t="shared" si="65"/>
        <v>-5.1959127287320661E-2</v>
      </c>
      <c r="H876" s="3">
        <f>1-E876/MAX(E$2:E876)</f>
        <v>0.58197611107330016</v>
      </c>
      <c r="I876" s="21">
        <f t="shared" si="66"/>
        <v>134.65000000000009</v>
      </c>
      <c r="J876" s="21">
        <f ca="1">IF(ROW()&gt;计算结果!B$18+1,ABS(E876-OFFSET(E876,-计算结果!B$18,0,1,1))/SUM(OFFSET(I876,0,0,-计算结果!B$18,1)),ABS(E876-OFFSET(E876,-ROW()+2,0,1,1))/SUM(OFFSET(I876,0,0,-ROW()+2,1)))</f>
        <v>0.82302994676855734</v>
      </c>
      <c r="K876" s="21">
        <f ca="1">(计算结果!B$19+计算结果!B$20*'000300'!J876)^计算结果!B$21</f>
        <v>2.1407269520917014</v>
      </c>
      <c r="L876" s="21">
        <f t="shared" ca="1" si="67"/>
        <v>2439.5352979635286</v>
      </c>
      <c r="M876" s="31" t="str">
        <f ca="1">IF(ROW()&gt;计算结果!B$22+1,IF(L876&gt;OFFSET(L876,-计算结果!B$22,0,1,1),"买",IF(L876&lt;OFFSET(L876,-计算结果!B$22,0,1,1),"卖",M875)),IF(L876&gt;OFFSET(L876,-ROW()+1,0,1,1),"买",IF(L876&lt;OFFSET(L876,-ROW()+1,0,1,1),"卖",M875)))</f>
        <v>卖</v>
      </c>
      <c r="N876" s="4" t="str">
        <f t="shared" ca="1" si="68"/>
        <v/>
      </c>
      <c r="O876" s="3">
        <f ca="1">IF(M875="买",E876/E875-1,0)-IF(N876=1,计算结果!B$17,0)</f>
        <v>0</v>
      </c>
      <c r="P876" s="2">
        <f t="shared" ca="1" si="69"/>
        <v>3.7071460081231296</v>
      </c>
      <c r="Q876" s="3">
        <f ca="1">1-P876/MAX(P$2:P876)</f>
        <v>0.27087760040416309</v>
      </c>
    </row>
    <row r="877" spans="1:17" x14ac:dyDescent="0.15">
      <c r="A877" s="1">
        <v>39672</v>
      </c>
      <c r="B877">
        <v>2431.38</v>
      </c>
      <c r="C877">
        <v>2474.3200000000002</v>
      </c>
      <c r="D877" s="21">
        <v>2413.6</v>
      </c>
      <c r="E877" s="21">
        <v>2444.16</v>
      </c>
      <c r="F877" s="42">
        <v>244.59630591999999</v>
      </c>
      <c r="G877" s="3">
        <f t="shared" si="65"/>
        <v>-5.1489533175134161E-3</v>
      </c>
      <c r="H877" s="3">
        <f>1-E877/MAX(E$2:E877)</f>
        <v>0.58412849656298915</v>
      </c>
      <c r="I877" s="21">
        <f t="shared" si="66"/>
        <v>12.650000000000091</v>
      </c>
      <c r="J877" s="21">
        <f ca="1">IF(ROW()&gt;计算结果!B$18+1,ABS(E877-OFFSET(E877,-计算结果!B$18,0,1,1))/SUM(OFFSET(I877,0,0,-计算结果!B$18,1)),ABS(E877-OFFSET(E877,-ROW()+2,0,1,1))/SUM(OFFSET(I877,0,0,-ROW()+2,1)))</f>
        <v>0.80980959901728522</v>
      </c>
      <c r="K877" s="21">
        <f ca="1">(计算结果!B$19+计算结果!B$20*'000300'!J877)^计算结果!B$21</f>
        <v>2.1288286391155564</v>
      </c>
      <c r="L877" s="21">
        <f t="shared" ca="1" si="67"/>
        <v>2449.3804961061446</v>
      </c>
      <c r="M877" s="31" t="str">
        <f ca="1">IF(ROW()&gt;计算结果!B$22+1,IF(L877&gt;OFFSET(L877,-计算结果!B$22,0,1,1),"买",IF(L877&lt;OFFSET(L877,-计算结果!B$22,0,1,1),"卖",M876)),IF(L877&gt;OFFSET(L877,-ROW()+1,0,1,1),"买",IF(L877&lt;OFFSET(L877,-ROW()+1,0,1,1),"卖",M876)))</f>
        <v>卖</v>
      </c>
      <c r="N877" s="4" t="str">
        <f t="shared" ca="1" si="68"/>
        <v/>
      </c>
      <c r="O877" s="3">
        <f ca="1">IF(M876="买",E877/E876-1,0)-IF(N877=1,计算结果!B$17,0)</f>
        <v>0</v>
      </c>
      <c r="P877" s="2">
        <f t="shared" ca="1" si="69"/>
        <v>3.7071460081231296</v>
      </c>
      <c r="Q877" s="3">
        <f ca="1">1-P877/MAX(P$2:P877)</f>
        <v>0.27087760040416309</v>
      </c>
    </row>
    <row r="878" spans="1:17" x14ac:dyDescent="0.15">
      <c r="A878" s="1">
        <v>39673</v>
      </c>
      <c r="B878">
        <v>2427.5</v>
      </c>
      <c r="C878">
        <v>2466.09</v>
      </c>
      <c r="D878" s="21">
        <v>2369.58</v>
      </c>
      <c r="E878" s="21">
        <v>2444.67</v>
      </c>
      <c r="F878" s="42">
        <v>274.80614911999999</v>
      </c>
      <c r="G878" s="3">
        <f t="shared" si="65"/>
        <v>2.0866064414781782E-4</v>
      </c>
      <c r="H878" s="3">
        <f>1-E878/MAX(E$2:E878)</f>
        <v>0.58404172054719927</v>
      </c>
      <c r="I878" s="21">
        <f t="shared" si="66"/>
        <v>0.51000000000021828</v>
      </c>
      <c r="J878" s="21">
        <f ca="1">IF(ROW()&gt;计算结果!B$18+1,ABS(E878-OFFSET(E878,-计算结果!B$18,0,1,1))/SUM(OFFSET(I878,0,0,-计算结果!B$18,1)),ABS(E878-OFFSET(E878,-ROW()+2,0,1,1))/SUM(OFFSET(I878,0,0,-ROW()+2,1)))</f>
        <v>0.80076851632641832</v>
      </c>
      <c r="K878" s="21">
        <f ca="1">(计算结果!B$19+计算结果!B$20*'000300'!J878)^计算结果!B$21</f>
        <v>2.1206916646937763</v>
      </c>
      <c r="L878" s="21">
        <f t="shared" ca="1" si="67"/>
        <v>2439.3909862772712</v>
      </c>
      <c r="M878" s="31" t="str">
        <f ca="1">IF(ROW()&gt;计算结果!B$22+1,IF(L878&gt;OFFSET(L878,-计算结果!B$22,0,1,1),"买",IF(L878&lt;OFFSET(L878,-计算结果!B$22,0,1,1),"卖",M877)),IF(L878&gt;OFFSET(L878,-ROW()+1,0,1,1),"买",IF(L878&lt;OFFSET(L878,-ROW()+1,0,1,1),"卖",M877)))</f>
        <v>卖</v>
      </c>
      <c r="N878" s="4" t="str">
        <f t="shared" ca="1" si="68"/>
        <v/>
      </c>
      <c r="O878" s="3">
        <f ca="1">IF(M877="买",E878/E877-1,0)-IF(N878=1,计算结果!B$17,0)</f>
        <v>0</v>
      </c>
      <c r="P878" s="2">
        <f t="shared" ca="1" si="69"/>
        <v>3.7071460081231296</v>
      </c>
      <c r="Q878" s="3">
        <f ca="1">1-P878/MAX(P$2:P878)</f>
        <v>0.27087760040416309</v>
      </c>
    </row>
    <row r="879" spans="1:17" x14ac:dyDescent="0.15">
      <c r="A879" s="1">
        <v>39674</v>
      </c>
      <c r="B879">
        <v>2429.98</v>
      </c>
      <c r="C879">
        <v>2461.2399999999998</v>
      </c>
      <c r="D879" s="21">
        <v>2410.4899999999998</v>
      </c>
      <c r="E879" s="21">
        <v>2443.5100000000002</v>
      </c>
      <c r="F879" s="42">
        <v>211.56177919999999</v>
      </c>
      <c r="G879" s="3">
        <f t="shared" si="65"/>
        <v>-4.7450167098206375E-4</v>
      </c>
      <c r="H879" s="3">
        <f>1-E879/MAX(E$2:E879)</f>
        <v>0.58423909344585856</v>
      </c>
      <c r="I879" s="21">
        <f t="shared" si="66"/>
        <v>1.1599999999998545</v>
      </c>
      <c r="J879" s="21">
        <f ca="1">IF(ROW()&gt;计算结果!B$18+1,ABS(E879-OFFSET(E879,-计算结果!B$18,0,1,1))/SUM(OFFSET(I879,0,0,-计算结果!B$18,1)),ABS(E879-OFFSET(E879,-ROW()+2,0,1,1))/SUM(OFFSET(I879,0,0,-ROW()+2,1)))</f>
        <v>0.76777754192315761</v>
      </c>
      <c r="K879" s="21">
        <f ca="1">(计算结果!B$19+计算结果!B$20*'000300'!J879)^计算结果!B$21</f>
        <v>2.0909997877308419</v>
      </c>
      <c r="L879" s="21">
        <f t="shared" ca="1" si="67"/>
        <v>2448.0038430971576</v>
      </c>
      <c r="M879" s="31" t="str">
        <f ca="1">IF(ROW()&gt;计算结果!B$22+1,IF(L879&gt;OFFSET(L879,-计算结果!B$22,0,1,1),"买",IF(L879&lt;OFFSET(L879,-计算结果!B$22,0,1,1),"卖",M878)),IF(L879&gt;OFFSET(L879,-ROW()+1,0,1,1),"买",IF(L879&lt;OFFSET(L879,-ROW()+1,0,1,1),"卖",M878)))</f>
        <v>卖</v>
      </c>
      <c r="N879" s="4" t="str">
        <f t="shared" ca="1" si="68"/>
        <v/>
      </c>
      <c r="O879" s="3">
        <f ca="1">IF(M878="买",E879/E878-1,0)-IF(N879=1,计算结果!B$17,0)</f>
        <v>0</v>
      </c>
      <c r="P879" s="2">
        <f t="shared" ca="1" si="69"/>
        <v>3.7071460081231296</v>
      </c>
      <c r="Q879" s="3">
        <f ca="1">1-P879/MAX(P$2:P879)</f>
        <v>0.27087760040416309</v>
      </c>
    </row>
    <row r="880" spans="1:17" x14ac:dyDescent="0.15">
      <c r="A880" s="1">
        <v>39675</v>
      </c>
      <c r="B880">
        <v>2440.39</v>
      </c>
      <c r="C880">
        <v>2479.15</v>
      </c>
      <c r="D880" s="21">
        <v>2412.9499999999998</v>
      </c>
      <c r="E880" s="21">
        <v>2447.61</v>
      </c>
      <c r="F880" s="42">
        <v>212.96936959999999</v>
      </c>
      <c r="G880" s="3">
        <f t="shared" si="65"/>
        <v>1.6779141480902648E-3</v>
      </c>
      <c r="H880" s="3">
        <f>1-E880/MAX(E$2:E880)</f>
        <v>0.58354148233852854</v>
      </c>
      <c r="I880" s="21">
        <f t="shared" si="66"/>
        <v>4.0999999999999091</v>
      </c>
      <c r="J880" s="21">
        <f ca="1">IF(ROW()&gt;计算结果!B$18+1,ABS(E880-OFFSET(E880,-计算结果!B$18,0,1,1))/SUM(OFFSET(I880,0,0,-计算结果!B$18,1)),ABS(E880-OFFSET(E880,-ROW()+2,0,1,1))/SUM(OFFSET(I880,0,0,-ROW()+2,1)))</f>
        <v>0.89436331377098299</v>
      </c>
      <c r="K880" s="21">
        <f ca="1">(计算结果!B$19+计算结果!B$20*'000300'!J880)^计算结果!B$21</f>
        <v>2.2049269823938848</v>
      </c>
      <c r="L880" s="21">
        <f t="shared" ca="1" si="67"/>
        <v>2447.1354478254057</v>
      </c>
      <c r="M880" s="31" t="str">
        <f ca="1">IF(ROW()&gt;计算结果!B$22+1,IF(L880&gt;OFFSET(L880,-计算结果!B$22,0,1,1),"买",IF(L880&lt;OFFSET(L880,-计算结果!B$22,0,1,1),"卖",M879)),IF(L880&gt;OFFSET(L880,-ROW()+1,0,1,1),"买",IF(L880&lt;OFFSET(L880,-ROW()+1,0,1,1),"卖",M879)))</f>
        <v>卖</v>
      </c>
      <c r="N880" s="4" t="str">
        <f t="shared" ca="1" si="68"/>
        <v/>
      </c>
      <c r="O880" s="3">
        <f ca="1">IF(M879="买",E880/E879-1,0)-IF(N880=1,计算结果!B$17,0)</f>
        <v>0</v>
      </c>
      <c r="P880" s="2">
        <f t="shared" ca="1" si="69"/>
        <v>3.7071460081231296</v>
      </c>
      <c r="Q880" s="3">
        <f ca="1">1-P880/MAX(P$2:P880)</f>
        <v>0.27087760040416309</v>
      </c>
    </row>
    <row r="881" spans="1:17" x14ac:dyDescent="0.15">
      <c r="A881" s="1">
        <v>39678</v>
      </c>
      <c r="B881">
        <v>2451.31</v>
      </c>
      <c r="C881">
        <v>2452.63</v>
      </c>
      <c r="D881" s="21">
        <v>2312.9499999999998</v>
      </c>
      <c r="E881" s="21">
        <v>2313.4</v>
      </c>
      <c r="F881" s="42">
        <v>226.62871039999999</v>
      </c>
      <c r="G881" s="3">
        <f t="shared" si="65"/>
        <v>-5.4833082067813121E-2</v>
      </c>
      <c r="H881" s="3">
        <f>1-E881/MAX(E$2:E881)</f>
        <v>0.60637718641529981</v>
      </c>
      <c r="I881" s="21">
        <f t="shared" si="66"/>
        <v>134.21000000000004</v>
      </c>
      <c r="J881" s="21">
        <f ca="1">IF(ROW()&gt;计算结果!B$18+1,ABS(E881-OFFSET(E881,-计算结果!B$18,0,1,1))/SUM(OFFSET(I881,0,0,-计算结果!B$18,1)),ABS(E881-OFFSET(E881,-ROW()+2,0,1,1))/SUM(OFFSET(I881,0,0,-ROW()+2,1)))</f>
        <v>0.90825579327920258</v>
      </c>
      <c r="K881" s="21">
        <f ca="1">(计算结果!B$19+计算结果!B$20*'000300'!J881)^计算结果!B$21</f>
        <v>2.2174302139512823</v>
      </c>
      <c r="L881" s="21">
        <f t="shared" ca="1" si="67"/>
        <v>2150.5864251410458</v>
      </c>
      <c r="M881" s="31" t="str">
        <f ca="1">IF(ROW()&gt;计算结果!B$22+1,IF(L881&gt;OFFSET(L881,-计算结果!B$22,0,1,1),"买",IF(L881&lt;OFFSET(L881,-计算结果!B$22,0,1,1),"卖",M880)),IF(L881&gt;OFFSET(L881,-ROW()+1,0,1,1),"买",IF(L881&lt;OFFSET(L881,-ROW()+1,0,1,1),"卖",M880)))</f>
        <v>卖</v>
      </c>
      <c r="N881" s="4" t="str">
        <f t="shared" ca="1" si="68"/>
        <v/>
      </c>
      <c r="O881" s="3">
        <f ca="1">IF(M880="买",E881/E880-1,0)-IF(N881=1,计算结果!B$17,0)</f>
        <v>0</v>
      </c>
      <c r="P881" s="2">
        <f t="shared" ca="1" si="69"/>
        <v>3.7071460081231296</v>
      </c>
      <c r="Q881" s="3">
        <f ca="1">1-P881/MAX(P$2:P881)</f>
        <v>0.27087760040416309</v>
      </c>
    </row>
    <row r="882" spans="1:17" x14ac:dyDescent="0.15">
      <c r="A882" s="1">
        <v>39679</v>
      </c>
      <c r="B882">
        <v>2285.5100000000002</v>
      </c>
      <c r="C882">
        <v>2356.19</v>
      </c>
      <c r="D882" s="21">
        <v>2273.89</v>
      </c>
      <c r="E882" s="21">
        <v>2348.4699999999998</v>
      </c>
      <c r="F882" s="42">
        <v>184.07577599999999</v>
      </c>
      <c r="G882" s="3">
        <f t="shared" si="65"/>
        <v>1.5159505489755309E-2</v>
      </c>
      <c r="H882" s="3">
        <f>1-E882/MAX(E$2:E882)</f>
        <v>0.60041005921186963</v>
      </c>
      <c r="I882" s="21">
        <f t="shared" si="66"/>
        <v>35.069999999999709</v>
      </c>
      <c r="J882" s="21">
        <f ca="1">IF(ROW()&gt;计算结果!B$18+1,ABS(E882-OFFSET(E882,-计算结果!B$18,0,1,1))/SUM(OFFSET(I882,0,0,-计算结果!B$18,1)),ABS(E882-OFFSET(E882,-ROW()+2,0,1,1))/SUM(OFFSET(I882,0,0,-ROW()+2,1)))</f>
        <v>0.75258388335915472</v>
      </c>
      <c r="K882" s="21">
        <f ca="1">(计算结果!B$19+计算结果!B$20*'000300'!J882)^计算结果!B$21</f>
        <v>2.0773254950232394</v>
      </c>
      <c r="L882" s="21">
        <f t="shared" ca="1" si="67"/>
        <v>2561.6550202418907</v>
      </c>
      <c r="M882" s="31" t="str">
        <f ca="1">IF(ROW()&gt;计算结果!B$22+1,IF(L882&gt;OFFSET(L882,-计算结果!B$22,0,1,1),"买",IF(L882&lt;OFFSET(L882,-计算结果!B$22,0,1,1),"卖",M881)),IF(L882&gt;OFFSET(L882,-ROW()+1,0,1,1),"买",IF(L882&lt;OFFSET(L882,-ROW()+1,0,1,1),"卖",M881)))</f>
        <v>卖</v>
      </c>
      <c r="N882" s="4" t="str">
        <f t="shared" ca="1" si="68"/>
        <v/>
      </c>
      <c r="O882" s="3">
        <f ca="1">IF(M881="买",E882/E881-1,0)-IF(N882=1,计算结果!B$17,0)</f>
        <v>0</v>
      </c>
      <c r="P882" s="2">
        <f t="shared" ca="1" si="69"/>
        <v>3.7071460081231296</v>
      </c>
      <c r="Q882" s="3">
        <f ca="1">1-P882/MAX(P$2:P882)</f>
        <v>0.27087760040416309</v>
      </c>
    </row>
    <row r="883" spans="1:17" x14ac:dyDescent="0.15">
      <c r="A883" s="1">
        <v>39680</v>
      </c>
      <c r="B883">
        <v>2332.39</v>
      </c>
      <c r="C883">
        <v>2533.3000000000002</v>
      </c>
      <c r="D883" s="21">
        <v>2312.1799999999998</v>
      </c>
      <c r="E883" s="21">
        <v>2532.94</v>
      </c>
      <c r="F883" s="42">
        <v>445.64422655999999</v>
      </c>
      <c r="G883" s="3">
        <f t="shared" si="65"/>
        <v>7.8549012761500059E-2</v>
      </c>
      <c r="H883" s="3">
        <f>1-E883/MAX(E$2:E883)</f>
        <v>0.56902266385353562</v>
      </c>
      <c r="I883" s="21">
        <f t="shared" si="66"/>
        <v>184.47000000000025</v>
      </c>
      <c r="J883" s="21">
        <f ca="1">IF(ROW()&gt;计算结果!B$18+1,ABS(E883-OFFSET(E883,-计算结果!B$18,0,1,1))/SUM(OFFSET(I883,0,0,-计算结果!B$18,1)),ABS(E883-OFFSET(E883,-ROW()+2,0,1,1))/SUM(OFFSET(I883,0,0,-ROW()+2,1)))</f>
        <v>0.29628757554352081</v>
      </c>
      <c r="K883" s="21">
        <f ca="1">(计算结果!B$19+计算结果!B$20*'000300'!J883)^计算结果!B$21</f>
        <v>1.6666588179891686</v>
      </c>
      <c r="L883" s="21">
        <f t="shared" ca="1" si="67"/>
        <v>2513.7968785470066</v>
      </c>
      <c r="M883" s="31" t="str">
        <f ca="1">IF(ROW()&gt;计算结果!B$22+1,IF(L883&gt;OFFSET(L883,-计算结果!B$22,0,1,1),"买",IF(L883&lt;OFFSET(L883,-计算结果!B$22,0,1,1),"卖",M882)),IF(L883&gt;OFFSET(L883,-ROW()+1,0,1,1),"买",IF(L883&lt;OFFSET(L883,-ROW()+1,0,1,1),"卖",M882)))</f>
        <v>卖</v>
      </c>
      <c r="N883" s="4" t="str">
        <f t="shared" ca="1" si="68"/>
        <v/>
      </c>
      <c r="O883" s="3">
        <f ca="1">IF(M882="买",E883/E882-1,0)-IF(N883=1,计算结果!B$17,0)</f>
        <v>0</v>
      </c>
      <c r="P883" s="2">
        <f t="shared" ca="1" si="69"/>
        <v>3.7071460081231296</v>
      </c>
      <c r="Q883" s="3">
        <f ca="1">1-P883/MAX(P$2:P883)</f>
        <v>0.27087760040416309</v>
      </c>
    </row>
    <row r="884" spans="1:17" x14ac:dyDescent="0.15">
      <c r="A884" s="1">
        <v>39681</v>
      </c>
      <c r="B884">
        <v>2494.2600000000002</v>
      </c>
      <c r="C884">
        <v>2535.86</v>
      </c>
      <c r="D884" s="21">
        <v>2438.86</v>
      </c>
      <c r="E884" s="21">
        <v>2443.98</v>
      </c>
      <c r="F884" s="42">
        <v>396.51328000000001</v>
      </c>
      <c r="G884" s="3">
        <f t="shared" si="65"/>
        <v>-3.5121242508705297E-2</v>
      </c>
      <c r="H884" s="3">
        <f>1-E884/MAX(E$2:E884)</f>
        <v>0.58415912339209153</v>
      </c>
      <c r="I884" s="21">
        <f t="shared" si="66"/>
        <v>88.960000000000036</v>
      </c>
      <c r="J884" s="21">
        <f ca="1">IF(ROW()&gt;计算结果!B$18+1,ABS(E884-OFFSET(E884,-计算结果!B$18,0,1,1))/SUM(OFFSET(I884,0,0,-计算结果!B$18,1)),ABS(E884-OFFSET(E884,-ROW()+2,0,1,1))/SUM(OFFSET(I884,0,0,-ROW()+2,1)))</f>
        <v>0.38145041117059436</v>
      </c>
      <c r="K884" s="21">
        <f ca="1">(计算结果!B$19+计算结果!B$20*'000300'!J884)^计算结果!B$21</f>
        <v>1.7433053700535348</v>
      </c>
      <c r="L884" s="21">
        <f t="shared" ca="1" si="67"/>
        <v>2392.0847392556343</v>
      </c>
      <c r="M884" s="31" t="str">
        <f ca="1">IF(ROW()&gt;计算结果!B$22+1,IF(L884&gt;OFFSET(L884,-计算结果!B$22,0,1,1),"买",IF(L884&lt;OFFSET(L884,-计算结果!B$22,0,1,1),"卖",M883)),IF(L884&gt;OFFSET(L884,-ROW()+1,0,1,1),"买",IF(L884&lt;OFFSET(L884,-ROW()+1,0,1,1),"卖",M883)))</f>
        <v>卖</v>
      </c>
      <c r="N884" s="4" t="str">
        <f t="shared" ca="1" si="68"/>
        <v/>
      </c>
      <c r="O884" s="3">
        <f ca="1">IF(M883="买",E884/E883-1,0)-IF(N884=1,计算结果!B$17,0)</f>
        <v>0</v>
      </c>
      <c r="P884" s="2">
        <f t="shared" ca="1" si="69"/>
        <v>3.7071460081231296</v>
      </c>
      <c r="Q884" s="3">
        <f ca="1">1-P884/MAX(P$2:P884)</f>
        <v>0.27087760040416309</v>
      </c>
    </row>
    <row r="885" spans="1:17" x14ac:dyDescent="0.15">
      <c r="A885" s="1">
        <v>39682</v>
      </c>
      <c r="B885">
        <v>2421.25</v>
      </c>
      <c r="C885">
        <v>2437.4299999999998</v>
      </c>
      <c r="D885" s="21">
        <v>2362.63</v>
      </c>
      <c r="E885" s="21">
        <v>2404.9299999999998</v>
      </c>
      <c r="F885" s="42">
        <v>261.83849984</v>
      </c>
      <c r="G885" s="3">
        <f t="shared" si="65"/>
        <v>-1.5978035826807124E-2</v>
      </c>
      <c r="H885" s="3">
        <f>1-E885/MAX(E$2:E885)</f>
        <v>0.59080344381678351</v>
      </c>
      <c r="I885" s="21">
        <f t="shared" si="66"/>
        <v>39.050000000000182</v>
      </c>
      <c r="J885" s="21">
        <f ca="1">IF(ROW()&gt;计算结果!B$18+1,ABS(E885-OFFSET(E885,-计算结果!B$18,0,1,1))/SUM(OFFSET(I885,0,0,-计算结果!B$18,1)),ABS(E885-OFFSET(E885,-ROW()+2,0,1,1))/SUM(OFFSET(I885,0,0,-ROW()+2,1)))</f>
        <v>0.29382669376053444</v>
      </c>
      <c r="K885" s="21">
        <f ca="1">(计算结果!B$19+计算结果!B$20*'000300'!J885)^计算结果!B$21</f>
        <v>1.6644440243844809</v>
      </c>
      <c r="L885" s="21">
        <f t="shared" ca="1" si="67"/>
        <v>2413.4649567432539</v>
      </c>
      <c r="M885" s="31" t="str">
        <f ca="1">IF(ROW()&gt;计算结果!B$22+1,IF(L885&gt;OFFSET(L885,-计算结果!B$22,0,1,1),"买",IF(L885&lt;OFFSET(L885,-计算结果!B$22,0,1,1),"卖",M884)),IF(L885&gt;OFFSET(L885,-ROW()+1,0,1,1),"买",IF(L885&lt;OFFSET(L885,-ROW()+1,0,1,1),"卖",M884)))</f>
        <v>卖</v>
      </c>
      <c r="N885" s="4" t="str">
        <f t="shared" ca="1" si="68"/>
        <v/>
      </c>
      <c r="O885" s="3">
        <f ca="1">IF(M884="买",E885/E884-1,0)-IF(N885=1,计算结果!B$17,0)</f>
        <v>0</v>
      </c>
      <c r="P885" s="2">
        <f t="shared" ca="1" si="69"/>
        <v>3.7071460081231296</v>
      </c>
      <c r="Q885" s="3">
        <f ca="1">1-P885/MAX(P$2:P885)</f>
        <v>0.27087760040416309</v>
      </c>
    </row>
    <row r="886" spans="1:17" x14ac:dyDescent="0.15">
      <c r="A886" s="1">
        <v>39685</v>
      </c>
      <c r="B886">
        <v>2408.0300000000002</v>
      </c>
      <c r="C886">
        <v>2439.91</v>
      </c>
      <c r="D886" s="21">
        <v>2373.7600000000002</v>
      </c>
      <c r="E886" s="21">
        <v>2400.5500000000002</v>
      </c>
      <c r="F886" s="42">
        <v>189.65202944000001</v>
      </c>
      <c r="G886" s="3">
        <f t="shared" si="65"/>
        <v>-1.8212588308181843E-3</v>
      </c>
      <c r="H886" s="3">
        <f>1-E886/MAX(E$2:E886)</f>
        <v>0.59154869665827259</v>
      </c>
      <c r="I886" s="21">
        <f t="shared" si="66"/>
        <v>4.3799999999996544</v>
      </c>
      <c r="J886" s="21">
        <f ca="1">IF(ROW()&gt;计算结果!B$18+1,ABS(E886-OFFSET(E886,-计算结果!B$18,0,1,1))/SUM(OFFSET(I886,0,0,-计算结果!B$18,1)),ABS(E886-OFFSET(E886,-ROW()+2,0,1,1))/SUM(OFFSET(I886,0,0,-ROW()+2,1)))</f>
        <v>0.11150309180275839</v>
      </c>
      <c r="K886" s="21">
        <f ca="1">(计算结果!B$19+计算结果!B$20*'000300'!J886)^计算结果!B$21</f>
        <v>1.5003527826224825</v>
      </c>
      <c r="L886" s="21">
        <f t="shared" ca="1" si="67"/>
        <v>2394.087965456064</v>
      </c>
      <c r="M886" s="31" t="str">
        <f ca="1">IF(ROW()&gt;计算结果!B$22+1,IF(L886&gt;OFFSET(L886,-计算结果!B$22,0,1,1),"买",IF(L886&lt;OFFSET(L886,-计算结果!B$22,0,1,1),"卖",M885)),IF(L886&gt;OFFSET(L886,-ROW()+1,0,1,1),"买",IF(L886&lt;OFFSET(L886,-ROW()+1,0,1,1),"卖",M885)))</f>
        <v>卖</v>
      </c>
      <c r="N886" s="4" t="str">
        <f t="shared" ca="1" si="68"/>
        <v/>
      </c>
      <c r="O886" s="3">
        <f ca="1">IF(M885="买",E886/E885-1,0)-IF(N886=1,计算结果!B$17,0)</f>
        <v>0</v>
      </c>
      <c r="P886" s="2">
        <f t="shared" ca="1" si="69"/>
        <v>3.7071460081231296</v>
      </c>
      <c r="Q886" s="3">
        <f ca="1">1-P886/MAX(P$2:P886)</f>
        <v>0.27087760040416309</v>
      </c>
    </row>
    <row r="887" spans="1:17" x14ac:dyDescent="0.15">
      <c r="A887" s="1">
        <v>39686</v>
      </c>
      <c r="B887">
        <v>2370.5300000000002</v>
      </c>
      <c r="C887">
        <v>2390.66</v>
      </c>
      <c r="D887" s="21">
        <v>2306.94</v>
      </c>
      <c r="E887" s="21">
        <v>2331.5300000000002</v>
      </c>
      <c r="F887" s="42">
        <v>222.6289664</v>
      </c>
      <c r="G887" s="3">
        <f t="shared" si="65"/>
        <v>-2.8751744391910194E-2</v>
      </c>
      <c r="H887" s="3">
        <f>1-E887/MAX(E$2:E887)</f>
        <v>0.60329238412849651</v>
      </c>
      <c r="I887" s="21">
        <f t="shared" si="66"/>
        <v>69.019999999999982</v>
      </c>
      <c r="J887" s="21">
        <f ca="1">IF(ROW()&gt;计算结果!B$18+1,ABS(E887-OFFSET(E887,-计算结果!B$18,0,1,1))/SUM(OFFSET(I887,0,0,-计算结果!B$18,1)),ABS(E887-OFFSET(E887,-ROW()+2,0,1,1))/SUM(OFFSET(I887,0,0,-ROW()+2,1)))</f>
        <v>0.20079154261672524</v>
      </c>
      <c r="K887" s="21">
        <f ca="1">(计算结果!B$19+计算结果!B$20*'000300'!J887)^计算结果!B$21</f>
        <v>1.5807123883550527</v>
      </c>
      <c r="L887" s="21">
        <f t="shared" ca="1" si="67"/>
        <v>2295.2018144693766</v>
      </c>
      <c r="M887" s="31" t="str">
        <f ca="1">IF(ROW()&gt;计算结果!B$22+1,IF(L887&gt;OFFSET(L887,-计算结果!B$22,0,1,1),"买",IF(L887&lt;OFFSET(L887,-计算结果!B$22,0,1,1),"卖",M886)),IF(L887&gt;OFFSET(L887,-ROW()+1,0,1,1),"买",IF(L887&lt;OFFSET(L887,-ROW()+1,0,1,1),"卖",M886)))</f>
        <v>卖</v>
      </c>
      <c r="N887" s="4" t="str">
        <f t="shared" ca="1" si="68"/>
        <v/>
      </c>
      <c r="O887" s="3">
        <f ca="1">IF(M886="买",E887/E886-1,0)-IF(N887=1,计算结果!B$17,0)</f>
        <v>0</v>
      </c>
      <c r="P887" s="2">
        <f t="shared" ca="1" si="69"/>
        <v>3.7071460081231296</v>
      </c>
      <c r="Q887" s="3">
        <f ca="1">1-P887/MAX(P$2:P887)</f>
        <v>0.27087760040416309</v>
      </c>
    </row>
    <row r="888" spans="1:17" x14ac:dyDescent="0.15">
      <c r="A888" s="1">
        <v>39687</v>
      </c>
      <c r="B888">
        <v>2322.54</v>
      </c>
      <c r="C888">
        <v>2367.7199999999998</v>
      </c>
      <c r="D888" s="21">
        <v>2291.35</v>
      </c>
      <c r="E888" s="21">
        <v>2325.29</v>
      </c>
      <c r="F888" s="42">
        <v>235.79971584</v>
      </c>
      <c r="G888" s="3">
        <f t="shared" si="65"/>
        <v>-2.6763541537103697E-3</v>
      </c>
      <c r="H888" s="3">
        <f>1-E888/MAX(E$2:E888)</f>
        <v>0.60435411420404272</v>
      </c>
      <c r="I888" s="21">
        <f t="shared" si="66"/>
        <v>6.2400000000002365</v>
      </c>
      <c r="J888" s="21">
        <f ca="1">IF(ROW()&gt;计算结果!B$18+1,ABS(E888-OFFSET(E888,-计算结果!B$18,0,1,1))/SUM(OFFSET(I888,0,0,-计算结果!B$18,1)),ABS(E888-OFFSET(E888,-ROW()+2,0,1,1))/SUM(OFFSET(I888,0,0,-ROW()+2,1)))</f>
        <v>0.21067306674196193</v>
      </c>
      <c r="K888" s="21">
        <f ca="1">(计算结果!B$19+计算结果!B$20*'000300'!J888)^计算结果!B$21</f>
        <v>1.5896057600677658</v>
      </c>
      <c r="L888" s="21">
        <f t="shared" ca="1" si="67"/>
        <v>2343.0301674988432</v>
      </c>
      <c r="M888" s="31" t="str">
        <f ca="1">IF(ROW()&gt;计算结果!B$22+1,IF(L888&gt;OFFSET(L888,-计算结果!B$22,0,1,1),"买",IF(L888&lt;OFFSET(L888,-计算结果!B$22,0,1,1),"卖",M887)),IF(L888&gt;OFFSET(L888,-ROW()+1,0,1,1),"买",IF(L888&lt;OFFSET(L888,-ROW()+1,0,1,1),"卖",M887)))</f>
        <v>卖</v>
      </c>
      <c r="N888" s="4" t="str">
        <f t="shared" ca="1" si="68"/>
        <v/>
      </c>
      <c r="O888" s="3">
        <f ca="1">IF(M887="买",E888/E887-1,0)-IF(N888=1,计算结果!B$17,0)</f>
        <v>0</v>
      </c>
      <c r="P888" s="2">
        <f t="shared" ca="1" si="69"/>
        <v>3.7071460081231296</v>
      </c>
      <c r="Q888" s="3">
        <f ca="1">1-P888/MAX(P$2:P888)</f>
        <v>0.27087760040416309</v>
      </c>
    </row>
    <row r="889" spans="1:17" x14ac:dyDescent="0.15">
      <c r="A889" s="1">
        <v>39688</v>
      </c>
      <c r="B889">
        <v>2325.2600000000002</v>
      </c>
      <c r="C889">
        <v>2363.56</v>
      </c>
      <c r="D889" s="21">
        <v>2316.6799999999998</v>
      </c>
      <c r="E889" s="21">
        <v>2335.86</v>
      </c>
      <c r="F889" s="42">
        <v>217.11091712000001</v>
      </c>
      <c r="G889" s="3">
        <f t="shared" si="65"/>
        <v>4.5456695723975482E-3</v>
      </c>
      <c r="H889" s="3">
        <f>1-E889/MAX(E$2:E889)</f>
        <v>0.60255563873953588</v>
      </c>
      <c r="I889" s="21">
        <f t="shared" si="66"/>
        <v>10.570000000000164</v>
      </c>
      <c r="J889" s="21">
        <f ca="1">IF(ROW()&gt;计算结果!B$18+1,ABS(E889-OFFSET(E889,-计算结果!B$18,0,1,1))/SUM(OFFSET(I889,0,0,-计算结果!B$18,1)),ABS(E889-OFFSET(E889,-ROW()+2,0,1,1))/SUM(OFFSET(I889,0,0,-ROW()+2,1)))</f>
        <v>0.18686965125765975</v>
      </c>
      <c r="K889" s="21">
        <f ca="1">(计算结果!B$19+计算结果!B$20*'000300'!J889)^计算结果!B$21</f>
        <v>1.5681826861318937</v>
      </c>
      <c r="L889" s="21">
        <f t="shared" ca="1" si="67"/>
        <v>2331.786034970492</v>
      </c>
      <c r="M889" s="31" t="str">
        <f ca="1">IF(ROW()&gt;计算结果!B$22+1,IF(L889&gt;OFFSET(L889,-计算结果!B$22,0,1,1),"买",IF(L889&lt;OFFSET(L889,-计算结果!B$22,0,1,1),"卖",M888)),IF(L889&gt;OFFSET(L889,-ROW()+1,0,1,1),"买",IF(L889&lt;OFFSET(L889,-ROW()+1,0,1,1),"卖",M888)))</f>
        <v>卖</v>
      </c>
      <c r="N889" s="4" t="str">
        <f t="shared" ca="1" si="68"/>
        <v/>
      </c>
      <c r="O889" s="3">
        <f ca="1">IF(M888="买",E889/E888-1,0)-IF(N889=1,计算结果!B$17,0)</f>
        <v>0</v>
      </c>
      <c r="P889" s="2">
        <f t="shared" ca="1" si="69"/>
        <v>3.7071460081231296</v>
      </c>
      <c r="Q889" s="3">
        <f ca="1">1-P889/MAX(P$2:P889)</f>
        <v>0.27087760040416309</v>
      </c>
    </row>
    <row r="890" spans="1:17" x14ac:dyDescent="0.15">
      <c r="A890" s="1">
        <v>39689</v>
      </c>
      <c r="B890">
        <v>2347.4</v>
      </c>
      <c r="C890">
        <v>2418.0500000000002</v>
      </c>
      <c r="D890" s="21">
        <v>2339.52</v>
      </c>
      <c r="E890" s="21">
        <v>2391.64</v>
      </c>
      <c r="F890" s="42">
        <v>290.00900608000001</v>
      </c>
      <c r="G890" s="3">
        <f t="shared" si="65"/>
        <v>2.3879855813276452E-2</v>
      </c>
      <c r="H890" s="3">
        <f>1-E890/MAX(E$2:E890)</f>
        <v>0.5930647246988362</v>
      </c>
      <c r="I890" s="21">
        <f t="shared" si="66"/>
        <v>55.779999999999745</v>
      </c>
      <c r="J890" s="21">
        <f ca="1">IF(ROW()&gt;计算结果!B$18+1,ABS(E890-OFFSET(E890,-计算结果!B$18,0,1,1))/SUM(OFFSET(I890,0,0,-计算结果!B$18,1)),ABS(E890-OFFSET(E890,-ROW()+2,0,1,1))/SUM(OFFSET(I890,0,0,-ROW()+2,1)))</f>
        <v>8.9159697331740742E-2</v>
      </c>
      <c r="K890" s="21">
        <f ca="1">(计算结果!B$19+计算结果!B$20*'000300'!J890)^计算结果!B$21</f>
        <v>1.4802437275985665</v>
      </c>
      <c r="L890" s="21">
        <f t="shared" ca="1" si="67"/>
        <v>2420.3844912773247</v>
      </c>
      <c r="M890" s="31" t="str">
        <f ca="1">IF(ROW()&gt;计算结果!B$22+1,IF(L890&gt;OFFSET(L890,-计算结果!B$22,0,1,1),"买",IF(L890&lt;OFFSET(L890,-计算结果!B$22,0,1,1),"卖",M889)),IF(L890&gt;OFFSET(L890,-ROW()+1,0,1,1),"买",IF(L890&lt;OFFSET(L890,-ROW()+1,0,1,1),"卖",M889)))</f>
        <v>卖</v>
      </c>
      <c r="N890" s="4" t="str">
        <f t="shared" ca="1" si="68"/>
        <v/>
      </c>
      <c r="O890" s="3">
        <f ca="1">IF(M889="买",E890/E889-1,0)-IF(N890=1,计算结果!B$17,0)</f>
        <v>0</v>
      </c>
      <c r="P890" s="2">
        <f t="shared" ca="1" si="69"/>
        <v>3.7071460081231296</v>
      </c>
      <c r="Q890" s="3">
        <f ca="1">1-P890/MAX(P$2:P890)</f>
        <v>0.27087760040416309</v>
      </c>
    </row>
    <row r="891" spans="1:17" x14ac:dyDescent="0.15">
      <c r="A891" s="1">
        <v>39692</v>
      </c>
      <c r="B891">
        <v>2372.64</v>
      </c>
      <c r="C891">
        <v>2372.64</v>
      </c>
      <c r="D891" s="21">
        <v>2297.02</v>
      </c>
      <c r="E891" s="21">
        <v>2309.17</v>
      </c>
      <c r="F891" s="42">
        <v>213.84882175999999</v>
      </c>
      <c r="G891" s="3">
        <f t="shared" si="65"/>
        <v>-3.4482614440300319E-2</v>
      </c>
      <c r="H891" s="3">
        <f>1-E891/MAX(E$2:E891)</f>
        <v>0.60709691689920375</v>
      </c>
      <c r="I891" s="21">
        <f t="shared" si="66"/>
        <v>82.4699999999998</v>
      </c>
      <c r="J891" s="21">
        <f ca="1">IF(ROW()&gt;计算结果!B$18+1,ABS(E891-OFFSET(E891,-计算结果!B$18,0,1,1))/SUM(OFFSET(I891,0,0,-计算结果!B$18,1)),ABS(E891-OFFSET(E891,-ROW()+2,0,1,1))/SUM(OFFSET(I891,0,0,-ROW()+2,1)))</f>
        <v>7.3436225065537401E-3</v>
      </c>
      <c r="K891" s="21">
        <f ca="1">(计算结果!B$19+计算结果!B$20*'000300'!J891)^计算结果!B$21</f>
        <v>1.4066092602558984</v>
      </c>
      <c r="L891" s="21">
        <f t="shared" ca="1" si="67"/>
        <v>2263.9491579719911</v>
      </c>
      <c r="M891" s="31" t="str">
        <f ca="1">IF(ROW()&gt;计算结果!B$22+1,IF(L891&gt;OFFSET(L891,-计算结果!B$22,0,1,1),"买",IF(L891&lt;OFFSET(L891,-计算结果!B$22,0,1,1),"卖",M890)),IF(L891&gt;OFFSET(L891,-ROW()+1,0,1,1),"买",IF(L891&lt;OFFSET(L891,-ROW()+1,0,1,1),"卖",M890)))</f>
        <v>卖</v>
      </c>
      <c r="N891" s="4" t="str">
        <f t="shared" ca="1" si="68"/>
        <v/>
      </c>
      <c r="O891" s="3">
        <f ca="1">IF(M890="买",E891/E890-1,0)-IF(N891=1,计算结果!B$17,0)</f>
        <v>0</v>
      </c>
      <c r="P891" s="2">
        <f t="shared" ca="1" si="69"/>
        <v>3.7071460081231296</v>
      </c>
      <c r="Q891" s="3">
        <f ca="1">1-P891/MAX(P$2:P891)</f>
        <v>0.27087760040416309</v>
      </c>
    </row>
    <row r="892" spans="1:17" x14ac:dyDescent="0.15">
      <c r="A892" s="1">
        <v>39693</v>
      </c>
      <c r="B892">
        <v>2292.69</v>
      </c>
      <c r="C892">
        <v>2309.21</v>
      </c>
      <c r="D892" s="21">
        <v>2268</v>
      </c>
      <c r="E892" s="21">
        <v>2285.41</v>
      </c>
      <c r="F892" s="42">
        <v>186.45028864</v>
      </c>
      <c r="G892" s="3">
        <f t="shared" si="65"/>
        <v>-1.0289411346934285E-2</v>
      </c>
      <c r="H892" s="3">
        <f>1-E892/MAX(E$2:E892)</f>
        <v>0.61113965834070649</v>
      </c>
      <c r="I892" s="21">
        <f t="shared" si="66"/>
        <v>23.760000000000218</v>
      </c>
      <c r="J892" s="21">
        <f ca="1">IF(ROW()&gt;计算结果!B$18+1,ABS(E892-OFFSET(E892,-计算结果!B$18,0,1,1))/SUM(OFFSET(I892,0,0,-计算结果!B$18,1)),ABS(E892-OFFSET(E892,-ROW()+2,0,1,1))/SUM(OFFSET(I892,0,0,-ROW()+2,1)))</f>
        <v>0.11166991322826264</v>
      </c>
      <c r="K892" s="21">
        <f ca="1">(计算结果!B$19+计算结果!B$20*'000300'!J892)^计算结果!B$21</f>
        <v>1.5005029219054362</v>
      </c>
      <c r="L892" s="21">
        <f t="shared" ca="1" si="67"/>
        <v>2296.1512141415692</v>
      </c>
      <c r="M892" s="31" t="str">
        <f ca="1">IF(ROW()&gt;计算结果!B$22+1,IF(L892&gt;OFFSET(L892,-计算结果!B$22,0,1,1),"买",IF(L892&lt;OFFSET(L892,-计算结果!B$22,0,1,1),"卖",M891)),IF(L892&gt;OFFSET(L892,-ROW()+1,0,1,1),"买",IF(L892&lt;OFFSET(L892,-ROW()+1,0,1,1),"卖",M891)))</f>
        <v>卖</v>
      </c>
      <c r="N892" s="4" t="str">
        <f t="shared" ca="1" si="68"/>
        <v/>
      </c>
      <c r="O892" s="3">
        <f ca="1">IF(M891="买",E892/E891-1,0)-IF(N892=1,计算结果!B$17,0)</f>
        <v>0</v>
      </c>
      <c r="P892" s="2">
        <f t="shared" ca="1" si="69"/>
        <v>3.7071460081231296</v>
      </c>
      <c r="Q892" s="3">
        <f ca="1">1-P892/MAX(P$2:P892)</f>
        <v>0.27087760040416309</v>
      </c>
    </row>
    <row r="893" spans="1:17" x14ac:dyDescent="0.15">
      <c r="A893" s="1">
        <v>39694</v>
      </c>
      <c r="B893">
        <v>2279.6</v>
      </c>
      <c r="C893">
        <v>2296.0300000000002</v>
      </c>
      <c r="D893" s="21">
        <v>2219.56</v>
      </c>
      <c r="E893" s="21">
        <v>2245.96</v>
      </c>
      <c r="F893" s="42">
        <v>240.66625536000001</v>
      </c>
      <c r="G893" s="3">
        <f t="shared" si="65"/>
        <v>-1.7261672960212748E-2</v>
      </c>
      <c r="H893" s="3">
        <f>1-E893/MAX(E$2:E893)</f>
        <v>0.61785203838562586</v>
      </c>
      <c r="I893" s="21">
        <f t="shared" si="66"/>
        <v>39.449999999999818</v>
      </c>
      <c r="J893" s="21">
        <f ca="1">IF(ROW()&gt;计算结果!B$18+1,ABS(E893-OFFSET(E893,-计算结果!B$18,0,1,1))/SUM(OFFSET(I893,0,0,-计算结果!B$18,1)),ABS(E893-OFFSET(E893,-ROW()+2,0,1,1))/SUM(OFFSET(I893,0,0,-ROW()+2,1)))</f>
        <v>0.68380670987419012</v>
      </c>
      <c r="K893" s="21">
        <f ca="1">(计算结果!B$19+计算结果!B$20*'000300'!J893)^计算结果!B$21</f>
        <v>2.0154260388867709</v>
      </c>
      <c r="L893" s="21">
        <f t="shared" ca="1" si="67"/>
        <v>2194.9945342373089</v>
      </c>
      <c r="M893" s="31" t="str">
        <f ca="1">IF(ROW()&gt;计算结果!B$22+1,IF(L893&gt;OFFSET(L893,-计算结果!B$22,0,1,1),"买",IF(L893&lt;OFFSET(L893,-计算结果!B$22,0,1,1),"卖",M892)),IF(L893&gt;OFFSET(L893,-ROW()+1,0,1,1),"买",IF(L893&lt;OFFSET(L893,-ROW()+1,0,1,1),"卖",M892)))</f>
        <v>卖</v>
      </c>
      <c r="N893" s="4" t="str">
        <f t="shared" ca="1" si="68"/>
        <v/>
      </c>
      <c r="O893" s="3">
        <f ca="1">IF(M892="买",E893/E892-1,0)-IF(N893=1,计算结果!B$17,0)</f>
        <v>0</v>
      </c>
      <c r="P893" s="2">
        <f t="shared" ca="1" si="69"/>
        <v>3.7071460081231296</v>
      </c>
      <c r="Q893" s="3">
        <f ca="1">1-P893/MAX(P$2:P893)</f>
        <v>0.27087760040416309</v>
      </c>
    </row>
    <row r="894" spans="1:17" x14ac:dyDescent="0.15">
      <c r="A894" s="1">
        <v>39695</v>
      </c>
      <c r="B894">
        <v>2238.65</v>
      </c>
      <c r="C894">
        <v>2270.41</v>
      </c>
      <c r="D894" s="21">
        <v>2216.11</v>
      </c>
      <c r="E894" s="21">
        <v>2251.15</v>
      </c>
      <c r="F894" s="42">
        <v>185.48580351999999</v>
      </c>
      <c r="G894" s="3">
        <f t="shared" si="65"/>
        <v>2.3108158649307597E-3</v>
      </c>
      <c r="H894" s="3">
        <f>1-E894/MAX(E$2:E894)</f>
        <v>0.61696896481317631</v>
      </c>
      <c r="I894" s="21">
        <f t="shared" si="66"/>
        <v>5.1900000000000546</v>
      </c>
      <c r="J894" s="21">
        <f ca="1">IF(ROW()&gt;计算结果!B$18+1,ABS(E894-OFFSET(E894,-计算结果!B$18,0,1,1))/SUM(OFFSET(I894,0,0,-计算结果!B$18,1)),ABS(E894-OFFSET(E894,-ROW()+2,0,1,1))/SUM(OFFSET(I894,0,0,-ROW()+2,1)))</f>
        <v>0.57405257360602546</v>
      </c>
      <c r="K894" s="21">
        <f ca="1">(计算结果!B$19+计算结果!B$20*'000300'!J894)^计算结果!B$21</f>
        <v>1.9166473162454229</v>
      </c>
      <c r="L894" s="21">
        <f t="shared" ca="1" si="67"/>
        <v>2302.6247569838829</v>
      </c>
      <c r="M894" s="31" t="str">
        <f ca="1">IF(ROW()&gt;计算结果!B$22+1,IF(L894&gt;OFFSET(L894,-计算结果!B$22,0,1,1),"买",IF(L894&lt;OFFSET(L894,-计算结果!B$22,0,1,1),"卖",M893)),IF(L894&gt;OFFSET(L894,-ROW()+1,0,1,1),"买",IF(L894&lt;OFFSET(L894,-ROW()+1,0,1,1),"卖",M893)))</f>
        <v>卖</v>
      </c>
      <c r="N894" s="4" t="str">
        <f t="shared" ca="1" si="68"/>
        <v/>
      </c>
      <c r="O894" s="3">
        <f ca="1">IF(M893="买",E894/E893-1,0)-IF(N894=1,计算结果!B$17,0)</f>
        <v>0</v>
      </c>
      <c r="P894" s="2">
        <f t="shared" ca="1" si="69"/>
        <v>3.7071460081231296</v>
      </c>
      <c r="Q894" s="3">
        <f ca="1">1-P894/MAX(P$2:P894)</f>
        <v>0.27087760040416309</v>
      </c>
    </row>
    <row r="895" spans="1:17" x14ac:dyDescent="0.15">
      <c r="A895" s="1">
        <v>39696</v>
      </c>
      <c r="B895">
        <v>2193.04</v>
      </c>
      <c r="C895">
        <v>2221.09</v>
      </c>
      <c r="D895" s="21">
        <v>2172.94</v>
      </c>
      <c r="E895" s="21">
        <v>2183.4299999999998</v>
      </c>
      <c r="F895" s="42">
        <v>197.09566975999999</v>
      </c>
      <c r="G895" s="3">
        <f t="shared" si="65"/>
        <v>-3.008240232769932E-2</v>
      </c>
      <c r="H895" s="3">
        <f>1-E895/MAX(E$2:E895)</f>
        <v>0.62849145851766153</v>
      </c>
      <c r="I895" s="21">
        <f t="shared" si="66"/>
        <v>67.720000000000255</v>
      </c>
      <c r="J895" s="21">
        <f ca="1">IF(ROW()&gt;计算结果!B$18+1,ABS(E895-OFFSET(E895,-计算结果!B$18,0,1,1))/SUM(OFFSET(I895,0,0,-计算结果!B$18,1)),ABS(E895-OFFSET(E895,-ROW()+2,0,1,1))/SUM(OFFSET(I895,0,0,-ROW()+2,1)))</f>
        <v>0.60754841187119435</v>
      </c>
      <c r="K895" s="21">
        <f ca="1">(计算结果!B$19+计算结果!B$20*'000300'!J895)^计算结果!B$21</f>
        <v>1.9467935706840749</v>
      </c>
      <c r="L895" s="21">
        <f t="shared" ca="1" si="67"/>
        <v>2070.5771704284089</v>
      </c>
      <c r="M895" s="31" t="str">
        <f ca="1">IF(ROW()&gt;计算结果!B$22+1,IF(L895&gt;OFFSET(L895,-计算结果!B$22,0,1,1),"买",IF(L895&lt;OFFSET(L895,-计算结果!B$22,0,1,1),"卖",M894)),IF(L895&gt;OFFSET(L895,-ROW()+1,0,1,1),"买",IF(L895&lt;OFFSET(L895,-ROW()+1,0,1,1),"卖",M894)))</f>
        <v>卖</v>
      </c>
      <c r="N895" s="4" t="str">
        <f t="shared" ca="1" si="68"/>
        <v/>
      </c>
      <c r="O895" s="3">
        <f ca="1">IF(M894="买",E895/E894-1,0)-IF(N895=1,计算结果!B$17,0)</f>
        <v>0</v>
      </c>
      <c r="P895" s="2">
        <f t="shared" ca="1" si="69"/>
        <v>3.7071460081231296</v>
      </c>
      <c r="Q895" s="3">
        <f ca="1">1-P895/MAX(P$2:P895)</f>
        <v>0.27087760040416309</v>
      </c>
    </row>
    <row r="896" spans="1:17" x14ac:dyDescent="0.15">
      <c r="A896" s="1">
        <v>39699</v>
      </c>
      <c r="B896">
        <v>2189.8200000000002</v>
      </c>
      <c r="C896">
        <v>2198.7600000000002</v>
      </c>
      <c r="D896" s="21">
        <v>2119.12</v>
      </c>
      <c r="E896" s="21">
        <v>2126.52</v>
      </c>
      <c r="F896" s="42">
        <v>201.14130943999999</v>
      </c>
      <c r="G896" s="3">
        <f t="shared" si="65"/>
        <v>-2.606449485442619E-2</v>
      </c>
      <c r="H896" s="3">
        <f>1-E896/MAX(E$2:E896)</f>
        <v>0.63817464098550336</v>
      </c>
      <c r="I896" s="21">
        <f t="shared" si="66"/>
        <v>56.909999999999854</v>
      </c>
      <c r="J896" s="21">
        <f ca="1">IF(ROW()&gt;计算结果!B$18+1,ABS(E896-OFFSET(E896,-计算结果!B$18,0,1,1))/SUM(OFFSET(I896,0,0,-计算结果!B$18,1)),ABS(E896-OFFSET(E896,-ROW()+2,0,1,1))/SUM(OFFSET(I896,0,0,-ROW()+2,1)))</f>
        <v>0.65697298074848387</v>
      </c>
      <c r="K896" s="21">
        <f ca="1">(计算结果!B$19+计算结果!B$20*'000300'!J896)^计算结果!B$21</f>
        <v>1.9912756826736353</v>
      </c>
      <c r="L896" s="21">
        <f t="shared" ca="1" si="67"/>
        <v>2181.9747665742743</v>
      </c>
      <c r="M896" s="31" t="str">
        <f ca="1">IF(ROW()&gt;计算结果!B$22+1,IF(L896&gt;OFFSET(L896,-计算结果!B$22,0,1,1),"买",IF(L896&lt;OFFSET(L896,-计算结果!B$22,0,1,1),"卖",M895)),IF(L896&gt;OFFSET(L896,-ROW()+1,0,1,1),"买",IF(L896&lt;OFFSET(L896,-ROW()+1,0,1,1),"卖",M895)))</f>
        <v>卖</v>
      </c>
      <c r="N896" s="4" t="str">
        <f t="shared" ca="1" si="68"/>
        <v/>
      </c>
      <c r="O896" s="3">
        <f ca="1">IF(M895="买",E896/E895-1,0)-IF(N896=1,计算结果!B$17,0)</f>
        <v>0</v>
      </c>
      <c r="P896" s="2">
        <f t="shared" ca="1" si="69"/>
        <v>3.7071460081231296</v>
      </c>
      <c r="Q896" s="3">
        <f ca="1">1-P896/MAX(P$2:P896)</f>
        <v>0.27087760040416309</v>
      </c>
    </row>
    <row r="897" spans="1:17" x14ac:dyDescent="0.15">
      <c r="A897" s="1">
        <v>39700</v>
      </c>
      <c r="B897">
        <v>2135.2199999999998</v>
      </c>
      <c r="C897">
        <v>2150.9899999999998</v>
      </c>
      <c r="D897" s="21">
        <v>2111.4</v>
      </c>
      <c r="E897" s="21">
        <v>2139.15</v>
      </c>
      <c r="F897" s="42">
        <v>154.80632320000001</v>
      </c>
      <c r="G897" s="3">
        <f t="shared" si="65"/>
        <v>5.9392810789460349E-3</v>
      </c>
      <c r="H897" s="3">
        <f>1-E897/MAX(E$2:E897)</f>
        <v>0.63602565847682568</v>
      </c>
      <c r="I897" s="21">
        <f t="shared" si="66"/>
        <v>12.630000000000109</v>
      </c>
      <c r="J897" s="21">
        <f ca="1">IF(ROW()&gt;计算结果!B$18+1,ABS(E897-OFFSET(E897,-计算结果!B$18,0,1,1))/SUM(OFFSET(I897,0,0,-计算结果!B$18,1)),ABS(E897-OFFSET(E897,-ROW()+2,0,1,1))/SUM(OFFSET(I897,0,0,-ROW()+2,1)))</f>
        <v>0.53332224440008869</v>
      </c>
      <c r="K897" s="21">
        <f ca="1">(计算结果!B$19+计算结果!B$20*'000300'!J897)^计算结果!B$21</f>
        <v>1.8799900199600796</v>
      </c>
      <c r="L897" s="21">
        <f t="shared" ca="1" si="67"/>
        <v>2101.4646328075187</v>
      </c>
      <c r="M897" s="31" t="str">
        <f ca="1">IF(ROW()&gt;计算结果!B$22+1,IF(L897&gt;OFFSET(L897,-计算结果!B$22,0,1,1),"买",IF(L897&lt;OFFSET(L897,-计算结果!B$22,0,1,1),"卖",M896)),IF(L897&gt;OFFSET(L897,-ROW()+1,0,1,1),"买",IF(L897&lt;OFFSET(L897,-ROW()+1,0,1,1),"卖",M896)))</f>
        <v>卖</v>
      </c>
      <c r="N897" s="4" t="str">
        <f t="shared" ca="1" si="68"/>
        <v/>
      </c>
      <c r="O897" s="3">
        <f ca="1">IF(M896="买",E897/E896-1,0)-IF(N897=1,计算结果!B$17,0)</f>
        <v>0</v>
      </c>
      <c r="P897" s="2">
        <f t="shared" ca="1" si="69"/>
        <v>3.7071460081231296</v>
      </c>
      <c r="Q897" s="3">
        <f ca="1">1-P897/MAX(P$2:P897)</f>
        <v>0.27087760040416309</v>
      </c>
    </row>
    <row r="898" spans="1:17" x14ac:dyDescent="0.15">
      <c r="A898" s="1">
        <v>39701</v>
      </c>
      <c r="B898">
        <v>2124.9699999999998</v>
      </c>
      <c r="C898">
        <v>2181.25</v>
      </c>
      <c r="D898" s="21">
        <v>2099.23</v>
      </c>
      <c r="E898" s="21">
        <v>2143.1799999999998</v>
      </c>
      <c r="F898" s="42">
        <v>203.07095552000001</v>
      </c>
      <c r="G898" s="3">
        <f t="shared" si="65"/>
        <v>1.8839258584015806E-3</v>
      </c>
      <c r="H898" s="3">
        <f>1-E898/MAX(E$2:E898)</f>
        <v>0.63533995780303543</v>
      </c>
      <c r="I898" s="21">
        <f t="shared" si="66"/>
        <v>4.0299999999997453</v>
      </c>
      <c r="J898" s="21">
        <f ca="1">IF(ROW()&gt;计算结果!B$18+1,ABS(E898-OFFSET(E898,-计算结果!B$18,0,1,1))/SUM(OFFSET(I898,0,0,-计算结果!B$18,1)),ABS(E898-OFFSET(E898,-ROW()+2,0,1,1))/SUM(OFFSET(I898,0,0,-ROW()+2,1)))</f>
        <v>0.50796351566204634</v>
      </c>
      <c r="K898" s="21">
        <f ca="1">(计算结果!B$19+计算结果!B$20*'000300'!J898)^计算结果!B$21</f>
        <v>1.8571671640958416</v>
      </c>
      <c r="L898" s="21">
        <f t="shared" ca="1" si="67"/>
        <v>2178.9370429955957</v>
      </c>
      <c r="M898" s="31" t="str">
        <f ca="1">IF(ROW()&gt;计算结果!B$22+1,IF(L898&gt;OFFSET(L898,-计算结果!B$22,0,1,1),"买",IF(L898&lt;OFFSET(L898,-计算结果!B$22,0,1,1),"卖",M897)),IF(L898&gt;OFFSET(L898,-ROW()+1,0,1,1),"买",IF(L898&lt;OFFSET(L898,-ROW()+1,0,1,1),"卖",M897)))</f>
        <v>卖</v>
      </c>
      <c r="N898" s="4" t="str">
        <f t="shared" ca="1" si="68"/>
        <v/>
      </c>
      <c r="O898" s="3">
        <f ca="1">IF(M897="买",E898/E897-1,0)-IF(N898=1,计算结果!B$17,0)</f>
        <v>0</v>
      </c>
      <c r="P898" s="2">
        <f t="shared" ca="1" si="69"/>
        <v>3.7071460081231296</v>
      </c>
      <c r="Q898" s="3">
        <f ca="1">1-P898/MAX(P$2:P898)</f>
        <v>0.27087760040416309</v>
      </c>
    </row>
    <row r="899" spans="1:17" x14ac:dyDescent="0.15">
      <c r="A899" s="1">
        <v>39702</v>
      </c>
      <c r="B899">
        <v>2135.4499999999998</v>
      </c>
      <c r="C899">
        <v>2142</v>
      </c>
      <c r="D899" s="21">
        <v>2067.25</v>
      </c>
      <c r="E899" s="21">
        <v>2072.13</v>
      </c>
      <c r="F899" s="42">
        <v>206.78010879999999</v>
      </c>
      <c r="G899" s="3">
        <f t="shared" ref="G899:G962" si="70">E899/E898-1</f>
        <v>-3.3151671814779737E-2</v>
      </c>
      <c r="H899" s="3">
        <f>1-E899/MAX(E$2:E899)</f>
        <v>0.64742904784591304</v>
      </c>
      <c r="I899" s="21">
        <f t="shared" si="66"/>
        <v>71.049999999999727</v>
      </c>
      <c r="J899" s="21">
        <f ca="1">IF(ROW()&gt;计算结果!B$18+1,ABS(E899-OFFSET(E899,-计算结果!B$18,0,1,1))/SUM(OFFSET(I899,0,0,-计算结果!B$18,1)),ABS(E899-OFFSET(E899,-ROW()+2,0,1,1))/SUM(OFFSET(I899,0,0,-ROW()+2,1)))</f>
        <v>0.62944223012482503</v>
      </c>
      <c r="K899" s="21">
        <f ca="1">(计算结果!B$19+计算结果!B$20*'000300'!J899)^计算结果!B$21</f>
        <v>1.9664980071123423</v>
      </c>
      <c r="L899" s="21">
        <f t="shared" ca="1" si="67"/>
        <v>1968.9012057991945</v>
      </c>
      <c r="M899" s="31" t="str">
        <f ca="1">IF(ROW()&gt;计算结果!B$22+1,IF(L899&gt;OFFSET(L899,-计算结果!B$22,0,1,1),"买",IF(L899&lt;OFFSET(L899,-计算结果!B$22,0,1,1),"卖",M898)),IF(L899&gt;OFFSET(L899,-ROW()+1,0,1,1),"买",IF(L899&lt;OFFSET(L899,-ROW()+1,0,1,1),"卖",M898)))</f>
        <v>卖</v>
      </c>
      <c r="N899" s="4" t="str">
        <f t="shared" ca="1" si="68"/>
        <v/>
      </c>
      <c r="O899" s="3">
        <f ca="1">IF(M898="买",E899/E898-1,0)-IF(N899=1,计算结果!B$17,0)</f>
        <v>0</v>
      </c>
      <c r="P899" s="2">
        <f t="shared" ca="1" si="69"/>
        <v>3.7071460081231296</v>
      </c>
      <c r="Q899" s="3">
        <f ca="1">1-P899/MAX(P$2:P899)</f>
        <v>0.27087760040416309</v>
      </c>
    </row>
    <row r="900" spans="1:17" x14ac:dyDescent="0.15">
      <c r="A900" s="1">
        <v>39703</v>
      </c>
      <c r="B900">
        <v>2071.06</v>
      </c>
      <c r="C900">
        <v>2102.98</v>
      </c>
      <c r="D900" s="21">
        <v>2066.44</v>
      </c>
      <c r="E900" s="21">
        <v>2077.85</v>
      </c>
      <c r="F900" s="42">
        <v>176.52324351999999</v>
      </c>
      <c r="G900" s="3">
        <f t="shared" si="70"/>
        <v>2.7604445667017696E-3</v>
      </c>
      <c r="H900" s="3">
        <f>1-E900/MAX(E$2:E900)</f>
        <v>0.6464557952766623</v>
      </c>
      <c r="I900" s="21">
        <f t="shared" ref="I900:I963" si="71">ABS(E900-E899)</f>
        <v>5.7199999999997999</v>
      </c>
      <c r="J900" s="21">
        <f ca="1">IF(ROW()&gt;计算结果!B$18+1,ABS(E900-OFFSET(E900,-计算结果!B$18,0,1,1))/SUM(OFFSET(I900,0,0,-计算结果!B$18,1)),ABS(E900-OFFSET(E900,-ROW()+2,0,1,1))/SUM(OFFSET(I900,0,0,-ROW()+2,1)))</f>
        <v>0.85054075298837306</v>
      </c>
      <c r="K900" s="21">
        <f ca="1">(计算结果!B$19+计算结果!B$20*'000300'!J900)^计算结果!B$21</f>
        <v>2.1654866776895356</v>
      </c>
      <c r="L900" s="21">
        <f t="shared" ref="L900:L963" ca="1" si="72">K900*E900+(1-K900)*L899</f>
        <v>2204.8283681913781</v>
      </c>
      <c r="M900" s="31" t="str">
        <f ca="1">IF(ROW()&gt;计算结果!B$22+1,IF(L900&gt;OFFSET(L900,-计算结果!B$22,0,1,1),"买",IF(L900&lt;OFFSET(L900,-计算结果!B$22,0,1,1),"卖",M899)),IF(L900&gt;OFFSET(L900,-ROW()+1,0,1,1),"买",IF(L900&lt;OFFSET(L900,-ROW()+1,0,1,1),"卖",M899)))</f>
        <v>卖</v>
      </c>
      <c r="N900" s="4" t="str">
        <f t="shared" ref="N900:N963" ca="1" si="73">IF(M899&lt;&gt;M900,1,"")</f>
        <v/>
      </c>
      <c r="O900" s="3">
        <f ca="1">IF(M899="买",E900/E899-1,0)-IF(N900=1,计算结果!B$17,0)</f>
        <v>0</v>
      </c>
      <c r="P900" s="2">
        <f t="shared" ref="P900:P963" ca="1" si="74">IFERROR(P899*(1+O900),P899)</f>
        <v>3.7071460081231296</v>
      </c>
      <c r="Q900" s="3">
        <f ca="1">1-P900/MAX(P$2:P900)</f>
        <v>0.27087760040416309</v>
      </c>
    </row>
    <row r="901" spans="1:17" x14ac:dyDescent="0.15">
      <c r="A901" s="1">
        <v>39707</v>
      </c>
      <c r="B901">
        <v>2050.3200000000002</v>
      </c>
      <c r="C901">
        <v>2050.3200000000002</v>
      </c>
      <c r="D901" s="21">
        <v>1987.3</v>
      </c>
      <c r="E901" s="21">
        <v>2000.65</v>
      </c>
      <c r="F901" s="42">
        <v>287.69300479999998</v>
      </c>
      <c r="G901" s="3">
        <f t="shared" si="70"/>
        <v>-3.7153788772047891E-2</v>
      </c>
      <c r="H901" s="3">
        <f>1-E901/MAX(E$2:E901)</f>
        <v>0.65959130198053495</v>
      </c>
      <c r="I901" s="21">
        <f t="shared" si="71"/>
        <v>77.199999999999818</v>
      </c>
      <c r="J901" s="21">
        <f ca="1">IF(ROW()&gt;计算结果!B$18+1,ABS(E901-OFFSET(E901,-计算结果!B$18,0,1,1))/SUM(OFFSET(I901,0,0,-计算结果!B$18,1)),ABS(E901-OFFSET(E901,-ROW()+2,0,1,1))/SUM(OFFSET(I901,0,0,-ROW()+2,1)))</f>
        <v>0.84837485563438508</v>
      </c>
      <c r="K901" s="21">
        <f ca="1">(计算结果!B$19+计算结果!B$20*'000300'!J901)^计算结果!B$21</f>
        <v>2.1635373700709466</v>
      </c>
      <c r="L901" s="21">
        <f t="shared" ca="1" si="72"/>
        <v>1763.0808384492266</v>
      </c>
      <c r="M901" s="31" t="str">
        <f ca="1">IF(ROW()&gt;计算结果!B$22+1,IF(L901&gt;OFFSET(L901,-计算结果!B$22,0,1,1),"买",IF(L901&lt;OFFSET(L901,-计算结果!B$22,0,1,1),"卖",M900)),IF(L901&gt;OFFSET(L901,-ROW()+1,0,1,1),"买",IF(L901&lt;OFFSET(L901,-ROW()+1,0,1,1),"卖",M900)))</f>
        <v>卖</v>
      </c>
      <c r="N901" s="4" t="str">
        <f t="shared" ca="1" si="73"/>
        <v/>
      </c>
      <c r="O901" s="3">
        <f ca="1">IF(M900="买",E901/E900-1,0)-IF(N901=1,计算结果!B$17,0)</f>
        <v>0</v>
      </c>
      <c r="P901" s="2">
        <f t="shared" ca="1" si="74"/>
        <v>3.7071460081231296</v>
      </c>
      <c r="Q901" s="3">
        <f ca="1">1-P901/MAX(P$2:P901)</f>
        <v>0.27087760040416309</v>
      </c>
    </row>
    <row r="902" spans="1:17" x14ac:dyDescent="0.15">
      <c r="A902" s="1">
        <v>39708</v>
      </c>
      <c r="B902">
        <v>1981.25</v>
      </c>
      <c r="C902">
        <v>2003.91</v>
      </c>
      <c r="D902" s="21">
        <v>1923.55</v>
      </c>
      <c r="E902" s="21">
        <v>1929.14</v>
      </c>
      <c r="F902" s="42">
        <v>269.88615679999998</v>
      </c>
      <c r="G902" s="3">
        <f t="shared" si="70"/>
        <v>-3.5743383400394846E-2</v>
      </c>
      <c r="H902" s="3">
        <f>1-E902/MAX(E$2:E902)</f>
        <v>0.67175866058667388</v>
      </c>
      <c r="I902" s="21">
        <f t="shared" si="71"/>
        <v>71.509999999999991</v>
      </c>
      <c r="J902" s="21">
        <f ca="1">IF(ROW()&gt;计算结果!B$18+1,ABS(E902-OFFSET(E902,-计算结果!B$18,0,1,1))/SUM(OFFSET(I902,0,0,-计算结果!B$18,1)),ABS(E902-OFFSET(E902,-ROW()+2,0,1,1))/SUM(OFFSET(I902,0,0,-ROW()+2,1)))</f>
        <v>0.86597311684208078</v>
      </c>
      <c r="K902" s="21">
        <f ca="1">(计算结果!B$19+计算结果!B$20*'000300'!J902)^计算结果!B$21</f>
        <v>2.1793758051578727</v>
      </c>
      <c r="L902" s="21">
        <f t="shared" ca="1" si="72"/>
        <v>2124.9861573577846</v>
      </c>
      <c r="M902" s="31" t="str">
        <f ca="1">IF(ROW()&gt;计算结果!B$22+1,IF(L902&gt;OFFSET(L902,-计算结果!B$22,0,1,1),"买",IF(L902&lt;OFFSET(L902,-计算结果!B$22,0,1,1),"卖",M901)),IF(L902&gt;OFFSET(L902,-ROW()+1,0,1,1),"买",IF(L902&lt;OFFSET(L902,-ROW()+1,0,1,1),"卖",M901)))</f>
        <v>卖</v>
      </c>
      <c r="N902" s="4" t="str">
        <f t="shared" ca="1" si="73"/>
        <v/>
      </c>
      <c r="O902" s="3">
        <f ca="1">IF(M901="买",E902/E901-1,0)-IF(N902=1,计算结果!B$17,0)</f>
        <v>0</v>
      </c>
      <c r="P902" s="2">
        <f t="shared" ca="1" si="74"/>
        <v>3.7071460081231296</v>
      </c>
      <c r="Q902" s="3">
        <f ca="1">1-P902/MAX(P$2:P902)</f>
        <v>0.27087760040416309</v>
      </c>
    </row>
    <row r="903" spans="1:17" x14ac:dyDescent="0.15">
      <c r="A903" s="1">
        <v>39709</v>
      </c>
      <c r="B903">
        <v>1876.96</v>
      </c>
      <c r="C903">
        <v>1936.73</v>
      </c>
      <c r="D903" s="21">
        <v>1804.77</v>
      </c>
      <c r="E903" s="21">
        <v>1895.99</v>
      </c>
      <c r="F903" s="42">
        <v>368.44924928</v>
      </c>
      <c r="G903" s="3">
        <f t="shared" si="70"/>
        <v>-1.7183822843339525E-2</v>
      </c>
      <c r="H903" s="3">
        <f>1-E903/MAX(E$2:E903)</f>
        <v>0.67739910161301298</v>
      </c>
      <c r="I903" s="21">
        <f t="shared" si="71"/>
        <v>33.150000000000091</v>
      </c>
      <c r="J903" s="21">
        <f ca="1">IF(ROW()&gt;计算结果!B$18+1,ABS(E903-OFFSET(E903,-计算结果!B$18,0,1,1))/SUM(OFFSET(I903,0,0,-计算结果!B$18,1)),ABS(E903-OFFSET(E903,-ROW()+2,0,1,1))/SUM(OFFSET(I903,0,0,-ROW()+2,1)))</f>
        <v>0.86388882032040804</v>
      </c>
      <c r="K903" s="21">
        <f ca="1">(计算结果!B$19+计算结果!B$20*'000300'!J903)^计算结果!B$21</f>
        <v>2.1774999382883671</v>
      </c>
      <c r="L903" s="21">
        <f t="shared" ca="1" si="72"/>
        <v>1626.347038842935</v>
      </c>
      <c r="M903" s="31" t="str">
        <f ca="1">IF(ROW()&gt;计算结果!B$22+1,IF(L903&gt;OFFSET(L903,-计算结果!B$22,0,1,1),"买",IF(L903&lt;OFFSET(L903,-计算结果!B$22,0,1,1),"卖",M902)),IF(L903&gt;OFFSET(L903,-ROW()+1,0,1,1),"买",IF(L903&lt;OFFSET(L903,-ROW()+1,0,1,1),"卖",M902)))</f>
        <v>卖</v>
      </c>
      <c r="N903" s="4" t="str">
        <f t="shared" ca="1" si="73"/>
        <v/>
      </c>
      <c r="O903" s="3">
        <f ca="1">IF(M902="买",E903/E902-1,0)-IF(N903=1,计算结果!B$17,0)</f>
        <v>0</v>
      </c>
      <c r="P903" s="2">
        <f t="shared" ca="1" si="74"/>
        <v>3.7071460081231296</v>
      </c>
      <c r="Q903" s="3">
        <f ca="1">1-P903/MAX(P$2:P903)</f>
        <v>0.27087760040416309</v>
      </c>
    </row>
    <row r="904" spans="1:17" x14ac:dyDescent="0.15">
      <c r="A904" s="1">
        <v>39710</v>
      </c>
      <c r="B904">
        <v>2065.7800000000002</v>
      </c>
      <c r="C904">
        <v>2073.11</v>
      </c>
      <c r="D904" s="21">
        <v>2046.22</v>
      </c>
      <c r="E904" s="21">
        <v>2073.11</v>
      </c>
      <c r="F904" s="42">
        <v>321.04720384000001</v>
      </c>
      <c r="G904" s="3">
        <f t="shared" si="70"/>
        <v>9.3418214231087759E-2</v>
      </c>
      <c r="H904" s="3">
        <f>1-E904/MAX(E$2:E904)</f>
        <v>0.64726230177635613</v>
      </c>
      <c r="I904" s="21">
        <f t="shared" si="71"/>
        <v>177.12000000000012</v>
      </c>
      <c r="J904" s="21">
        <f ca="1">IF(ROW()&gt;计算结果!B$18+1,ABS(E904-OFFSET(E904,-计算结果!B$18,0,1,1))/SUM(OFFSET(I904,0,0,-计算结果!B$18,1)),ABS(E904-OFFSET(E904,-ROW()+2,0,1,1))/SUM(OFFSET(I904,0,0,-ROW()+2,1)))</f>
        <v>0.30854013586579804</v>
      </c>
      <c r="K904" s="21">
        <f ca="1">(计算结果!B$19+计算结果!B$20*'000300'!J904)^计算结果!B$21</f>
        <v>1.6776861222792181</v>
      </c>
      <c r="L904" s="21">
        <f t="shared" ca="1" si="72"/>
        <v>2375.8750587245127</v>
      </c>
      <c r="M904" s="31" t="str">
        <f ca="1">IF(ROW()&gt;计算结果!B$22+1,IF(L904&gt;OFFSET(L904,-计算结果!B$22,0,1,1),"买",IF(L904&lt;OFFSET(L904,-计算结果!B$22,0,1,1),"卖",M903)),IF(L904&gt;OFFSET(L904,-ROW()+1,0,1,1),"买",IF(L904&lt;OFFSET(L904,-ROW()+1,0,1,1),"卖",M903)))</f>
        <v>卖</v>
      </c>
      <c r="N904" s="4" t="str">
        <f t="shared" ca="1" si="73"/>
        <v/>
      </c>
      <c r="O904" s="3">
        <f ca="1">IF(M903="买",E904/E903-1,0)-IF(N904=1,计算结果!B$17,0)</f>
        <v>0</v>
      </c>
      <c r="P904" s="2">
        <f t="shared" ca="1" si="74"/>
        <v>3.7071460081231296</v>
      </c>
      <c r="Q904" s="3">
        <f ca="1">1-P904/MAX(P$2:P904)</f>
        <v>0.27087760040416309</v>
      </c>
    </row>
    <row r="905" spans="1:17" x14ac:dyDescent="0.15">
      <c r="A905" s="1">
        <v>39713</v>
      </c>
      <c r="B905">
        <v>2228.37</v>
      </c>
      <c r="C905">
        <v>2258.42</v>
      </c>
      <c r="D905" s="21">
        <v>2130.31</v>
      </c>
      <c r="E905" s="21">
        <v>2207.61</v>
      </c>
      <c r="F905" s="42">
        <v>984.15575039999999</v>
      </c>
      <c r="G905" s="3">
        <f t="shared" si="70"/>
        <v>6.4878371142872204E-2</v>
      </c>
      <c r="H905" s="3">
        <f>1-E905/MAX(E$2:E905)</f>
        <v>0.62437725447491998</v>
      </c>
      <c r="I905" s="21">
        <f t="shared" si="71"/>
        <v>134.5</v>
      </c>
      <c r="J905" s="21">
        <f ca="1">IF(ROW()&gt;计算结果!B$18+1,ABS(E905-OFFSET(E905,-计算结果!B$18,0,1,1))/SUM(OFFSET(I905,0,0,-计算结果!B$18,1)),ABS(E905-OFFSET(E905,-ROW()+2,0,1,1))/SUM(OFFSET(I905,0,0,-ROW()+2,1)))</f>
        <v>3.7557081171756573E-2</v>
      </c>
      <c r="K905" s="21">
        <f ca="1">(计算结果!B$19+计算结果!B$20*'000300'!J905)^计算结果!B$21</f>
        <v>1.4338013730545809</v>
      </c>
      <c r="L905" s="21">
        <f t="shared" ca="1" si="72"/>
        <v>2134.6163864881964</v>
      </c>
      <c r="M905" s="31" t="str">
        <f ca="1">IF(ROW()&gt;计算结果!B$22+1,IF(L905&gt;OFFSET(L905,-计算结果!B$22,0,1,1),"买",IF(L905&lt;OFFSET(L905,-计算结果!B$22,0,1,1),"卖",M904)),IF(L905&gt;OFFSET(L905,-ROW()+1,0,1,1),"买",IF(L905&lt;OFFSET(L905,-ROW()+1,0,1,1),"卖",M904)))</f>
        <v>卖</v>
      </c>
      <c r="N905" s="4" t="str">
        <f t="shared" ca="1" si="73"/>
        <v/>
      </c>
      <c r="O905" s="3">
        <f ca="1">IF(M904="买",E905/E904-1,0)-IF(N905=1,计算结果!B$17,0)</f>
        <v>0</v>
      </c>
      <c r="P905" s="2">
        <f t="shared" ca="1" si="74"/>
        <v>3.7071460081231296</v>
      </c>
      <c r="Q905" s="3">
        <f ca="1">1-P905/MAX(P$2:P905)</f>
        <v>0.27087760040416309</v>
      </c>
    </row>
    <row r="906" spans="1:17" x14ac:dyDescent="0.15">
      <c r="A906" s="1">
        <v>39714</v>
      </c>
      <c r="B906">
        <v>2141.6</v>
      </c>
      <c r="C906">
        <v>2180.37</v>
      </c>
      <c r="D906" s="21">
        <v>2118.92</v>
      </c>
      <c r="E906" s="21">
        <v>2123.48</v>
      </c>
      <c r="F906" s="42">
        <v>695.16681215999995</v>
      </c>
      <c r="G906" s="3">
        <f t="shared" si="70"/>
        <v>-3.8109086296945649E-2</v>
      </c>
      <c r="H906" s="3">
        <f>1-E906/MAX(E$2:E906)</f>
        <v>0.63869189409923099</v>
      </c>
      <c r="I906" s="21">
        <f t="shared" si="71"/>
        <v>84.130000000000109</v>
      </c>
      <c r="J906" s="21">
        <f ca="1">IF(ROW()&gt;计算结果!B$18+1,ABS(E906-OFFSET(E906,-计算结果!B$18,0,1,1))/SUM(OFFSET(I906,0,0,-计算结果!B$18,1)),ABS(E906-OFFSET(E906,-ROW()+2,0,1,1))/SUM(OFFSET(I906,0,0,-ROW()+2,1)))</f>
        <v>4.5302813543156382E-3</v>
      </c>
      <c r="K906" s="21">
        <f ca="1">(计算结果!B$19+计算结果!B$20*'000300'!J906)^计算结果!B$21</f>
        <v>1.4040772532188839</v>
      </c>
      <c r="L906" s="21">
        <f t="shared" ca="1" si="72"/>
        <v>2118.9800395370657</v>
      </c>
      <c r="M906" s="31" t="str">
        <f ca="1">IF(ROW()&gt;计算结果!B$22+1,IF(L906&gt;OFFSET(L906,-计算结果!B$22,0,1,1),"买",IF(L906&lt;OFFSET(L906,-计算结果!B$22,0,1,1),"卖",M905)),IF(L906&gt;OFFSET(L906,-ROW()+1,0,1,1),"买",IF(L906&lt;OFFSET(L906,-ROW()+1,0,1,1),"卖",M905)))</f>
        <v>卖</v>
      </c>
      <c r="N906" s="4" t="str">
        <f t="shared" ca="1" si="73"/>
        <v/>
      </c>
      <c r="O906" s="3">
        <f ca="1">IF(M905="买",E906/E905-1,0)-IF(N906=1,计算结果!B$17,0)</f>
        <v>0</v>
      </c>
      <c r="P906" s="2">
        <f t="shared" ca="1" si="74"/>
        <v>3.7071460081231296</v>
      </c>
      <c r="Q906" s="3">
        <f ca="1">1-P906/MAX(P$2:P906)</f>
        <v>0.27087760040416309</v>
      </c>
    </row>
    <row r="907" spans="1:17" x14ac:dyDescent="0.15">
      <c r="A907" s="1">
        <v>39715</v>
      </c>
      <c r="B907">
        <v>2072.65</v>
      </c>
      <c r="C907">
        <v>2139.2199999999998</v>
      </c>
      <c r="D907" s="21">
        <v>2050.9699999999998</v>
      </c>
      <c r="E907" s="21">
        <v>2138.85</v>
      </c>
      <c r="F907" s="42">
        <v>401.83635967999999</v>
      </c>
      <c r="G907" s="3">
        <f t="shared" si="70"/>
        <v>7.2381185600993714E-3</v>
      </c>
      <c r="H907" s="3">
        <f>1-E907/MAX(E$2:E907)</f>
        <v>0.63607670319199627</v>
      </c>
      <c r="I907" s="21">
        <f t="shared" si="71"/>
        <v>15.369999999999891</v>
      </c>
      <c r="J907" s="21">
        <f ca="1">IF(ROW()&gt;计算结果!B$18+1,ABS(E907-OFFSET(E907,-计算结果!B$18,0,1,1))/SUM(OFFSET(I907,0,0,-计算结果!B$18,1)),ABS(E907-OFFSET(E907,-ROW()+2,0,1,1))/SUM(OFFSET(I907,0,0,-ROW()+2,1)))</f>
        <v>4.4524919113090656E-4</v>
      </c>
      <c r="K907" s="21">
        <f ca="1">(计算结果!B$19+计算结果!B$20*'000300'!J907)^计算结果!B$21</f>
        <v>1.4004007242720178</v>
      </c>
      <c r="L907" s="21">
        <f t="shared" ca="1" si="72"/>
        <v>2146.8059465606152</v>
      </c>
      <c r="M907" s="31" t="str">
        <f ca="1">IF(ROW()&gt;计算结果!B$22+1,IF(L907&gt;OFFSET(L907,-计算结果!B$22,0,1,1),"买",IF(L907&lt;OFFSET(L907,-计算结果!B$22,0,1,1),"卖",M906)),IF(L907&gt;OFFSET(L907,-ROW()+1,0,1,1),"买",IF(L907&lt;OFFSET(L907,-ROW()+1,0,1,1),"卖",M906)))</f>
        <v>卖</v>
      </c>
      <c r="N907" s="4" t="str">
        <f t="shared" ca="1" si="73"/>
        <v/>
      </c>
      <c r="O907" s="3">
        <f ca="1">IF(M906="买",E907/E906-1,0)-IF(N907=1,计算结果!B$17,0)</f>
        <v>0</v>
      </c>
      <c r="P907" s="2">
        <f t="shared" ca="1" si="74"/>
        <v>3.7071460081231296</v>
      </c>
      <c r="Q907" s="3">
        <f ca="1">1-P907/MAX(P$2:P907)</f>
        <v>0.27087760040416309</v>
      </c>
    </row>
    <row r="908" spans="1:17" x14ac:dyDescent="0.15">
      <c r="A908" s="1">
        <v>39716</v>
      </c>
      <c r="B908">
        <v>2143.73</v>
      </c>
      <c r="C908">
        <v>2256.27</v>
      </c>
      <c r="D908" s="21">
        <v>2139.62</v>
      </c>
      <c r="E908" s="21">
        <v>2223.5300000000002</v>
      </c>
      <c r="F908" s="42">
        <v>717.58274559999995</v>
      </c>
      <c r="G908" s="3">
        <f t="shared" si="70"/>
        <v>3.9591369193725745E-2</v>
      </c>
      <c r="H908" s="3">
        <f>1-E908/MAX(E$2:E908)</f>
        <v>0.62166848158987276</v>
      </c>
      <c r="I908" s="21">
        <f t="shared" si="71"/>
        <v>84.680000000000291</v>
      </c>
      <c r="J908" s="21">
        <f ca="1">IF(ROW()&gt;计算结果!B$18+1,ABS(E908-OFFSET(E908,-计算结果!B$18,0,1,1))/SUM(OFFSET(I908,0,0,-计算结果!B$18,1)),ABS(E908-OFFSET(E908,-ROW()+2,0,1,1))/SUM(OFFSET(I908,0,0,-ROW()+2,1)))</f>
        <v>0.10650424824039391</v>
      </c>
      <c r="K908" s="21">
        <f ca="1">(计算结果!B$19+计算结果!B$20*'000300'!J908)^计算结果!B$21</f>
        <v>1.4958538234163545</v>
      </c>
      <c r="L908" s="21">
        <f t="shared" ca="1" si="72"/>
        <v>2261.57391524592</v>
      </c>
      <c r="M908" s="31" t="str">
        <f ca="1">IF(ROW()&gt;计算结果!B$22+1,IF(L908&gt;OFFSET(L908,-计算结果!B$22,0,1,1),"买",IF(L908&lt;OFFSET(L908,-计算结果!B$22,0,1,1),"卖",M907)),IF(L908&gt;OFFSET(L908,-ROW()+1,0,1,1),"买",IF(L908&lt;OFFSET(L908,-ROW()+1,0,1,1),"卖",M907)))</f>
        <v>卖</v>
      </c>
      <c r="N908" s="4" t="str">
        <f t="shared" ca="1" si="73"/>
        <v/>
      </c>
      <c r="O908" s="3">
        <f ca="1">IF(M907="买",E908/E907-1,0)-IF(N908=1,计算结果!B$17,0)</f>
        <v>0</v>
      </c>
      <c r="P908" s="2">
        <f t="shared" ca="1" si="74"/>
        <v>3.7071460081231296</v>
      </c>
      <c r="Q908" s="3">
        <f ca="1">1-P908/MAX(P$2:P908)</f>
        <v>0.27087760040416309</v>
      </c>
    </row>
    <row r="909" spans="1:17" x14ac:dyDescent="0.15">
      <c r="A909" s="1">
        <v>39717</v>
      </c>
      <c r="B909">
        <v>2234.46</v>
      </c>
      <c r="C909">
        <v>2257.16</v>
      </c>
      <c r="D909" s="21">
        <v>2192.13</v>
      </c>
      <c r="E909" s="21">
        <v>2243.66</v>
      </c>
      <c r="F909" s="42">
        <v>595.18095359999995</v>
      </c>
      <c r="G909" s="3">
        <f t="shared" si="70"/>
        <v>9.053172208155269E-3</v>
      </c>
      <c r="H909" s="3">
        <f>1-E909/MAX(E$2:E909)</f>
        <v>0.6182433812019329</v>
      </c>
      <c r="I909" s="21">
        <f t="shared" si="71"/>
        <v>20.129999999999654</v>
      </c>
      <c r="J909" s="21">
        <f ca="1">IF(ROW()&gt;计算结果!B$18+1,ABS(E909-OFFSET(E909,-计算结果!B$18,0,1,1))/SUM(OFFSET(I909,0,0,-计算结果!B$18,1)),ABS(E909-OFFSET(E909,-ROW()+2,0,1,1))/SUM(OFFSET(I909,0,0,-ROW()+2,1)))</f>
        <v>0.24382027263294026</v>
      </c>
      <c r="K909" s="21">
        <f ca="1">(计算结果!B$19+计算结果!B$20*'000300'!J909)^计算结果!B$21</f>
        <v>1.6194382453696461</v>
      </c>
      <c r="L909" s="21">
        <f t="shared" ca="1" si="72"/>
        <v>2232.5634357723666</v>
      </c>
      <c r="M909" s="31" t="str">
        <f ca="1">IF(ROW()&gt;计算结果!B$22+1,IF(L909&gt;OFFSET(L909,-计算结果!B$22,0,1,1),"买",IF(L909&lt;OFFSET(L909,-计算结果!B$22,0,1,1),"卖",M908)),IF(L909&gt;OFFSET(L909,-ROW()+1,0,1,1),"买",IF(L909&lt;OFFSET(L909,-ROW()+1,0,1,1),"卖",M908)))</f>
        <v>卖</v>
      </c>
      <c r="N909" s="4" t="str">
        <f t="shared" ca="1" si="73"/>
        <v/>
      </c>
      <c r="O909" s="3">
        <f ca="1">IF(M908="买",E909/E908-1,0)-IF(N909=1,计算结果!B$17,0)</f>
        <v>0</v>
      </c>
      <c r="P909" s="2">
        <f t="shared" ca="1" si="74"/>
        <v>3.7071460081231296</v>
      </c>
      <c r="Q909" s="3">
        <f ca="1">1-P909/MAX(P$2:P909)</f>
        <v>0.27087760040416309</v>
      </c>
    </row>
    <row r="910" spans="1:17" x14ac:dyDescent="0.15">
      <c r="A910" s="1">
        <v>39727</v>
      </c>
      <c r="B910">
        <v>2206.56</v>
      </c>
      <c r="C910">
        <v>2206.56</v>
      </c>
      <c r="D910" s="21">
        <v>2128.27</v>
      </c>
      <c r="E910" s="21">
        <v>2128.6999999999998</v>
      </c>
      <c r="F910" s="42">
        <v>418.27344384000003</v>
      </c>
      <c r="G910" s="3">
        <f t="shared" si="70"/>
        <v>-5.1237709813429899E-2</v>
      </c>
      <c r="H910" s="3">
        <f>1-E910/MAX(E$2:E910)</f>
        <v>0.63780371605526442</v>
      </c>
      <c r="I910" s="21">
        <f t="shared" si="71"/>
        <v>114.96000000000004</v>
      </c>
      <c r="J910" s="21">
        <f ca="1">IF(ROW()&gt;计算结果!B$18+1,ABS(E910-OFFSET(E910,-计算结果!B$18,0,1,1))/SUM(OFFSET(I910,0,0,-计算结果!B$18,1)),ABS(E910-OFFSET(E910,-ROW()+2,0,1,1))/SUM(OFFSET(I910,0,0,-ROW()+2,1)))</f>
        <v>6.2565364503229665E-2</v>
      </c>
      <c r="K910" s="21">
        <f ca="1">(计算结果!B$19+计算结果!B$20*'000300'!J910)^计算结果!B$21</f>
        <v>1.4563088280529066</v>
      </c>
      <c r="L910" s="21">
        <f t="shared" ca="1" si="72"/>
        <v>2081.3061973451631</v>
      </c>
      <c r="M910" s="31" t="str">
        <f ca="1">IF(ROW()&gt;计算结果!B$22+1,IF(L910&gt;OFFSET(L910,-计算结果!B$22,0,1,1),"买",IF(L910&lt;OFFSET(L910,-计算结果!B$22,0,1,1),"卖",M909)),IF(L910&gt;OFFSET(L910,-ROW()+1,0,1,1),"买",IF(L910&lt;OFFSET(L910,-ROW()+1,0,1,1),"卖",M909)))</f>
        <v>卖</v>
      </c>
      <c r="N910" s="4" t="str">
        <f t="shared" ca="1" si="73"/>
        <v/>
      </c>
      <c r="O910" s="3">
        <f ca="1">IF(M909="买",E910/E909-1,0)-IF(N910=1,计算结果!B$17,0)</f>
        <v>0</v>
      </c>
      <c r="P910" s="2">
        <f t="shared" ca="1" si="74"/>
        <v>3.7071460081231296</v>
      </c>
      <c r="Q910" s="3">
        <f ca="1">1-P910/MAX(P$2:P910)</f>
        <v>0.27087760040416309</v>
      </c>
    </row>
    <row r="911" spans="1:17" x14ac:dyDescent="0.15">
      <c r="A911" s="1">
        <v>39728</v>
      </c>
      <c r="B911">
        <v>2043.92</v>
      </c>
      <c r="C911">
        <v>2136.12</v>
      </c>
      <c r="D911" s="21">
        <v>2024.65</v>
      </c>
      <c r="E911" s="21">
        <v>2102.4499999999998</v>
      </c>
      <c r="F911" s="42">
        <v>415.12001536000002</v>
      </c>
      <c r="G911" s="3">
        <f t="shared" si="70"/>
        <v>-1.2331469911213366E-2</v>
      </c>
      <c r="H911" s="3">
        <f>1-E911/MAX(E$2:E911)</f>
        <v>0.64227012863268218</v>
      </c>
      <c r="I911" s="21">
        <f t="shared" si="71"/>
        <v>26.25</v>
      </c>
      <c r="J911" s="21">
        <f ca="1">IF(ROW()&gt;计算结果!B$18+1,ABS(E911-OFFSET(E911,-计算结果!B$18,0,1,1))/SUM(OFFSET(I911,0,0,-计算结果!B$18,1)),ABS(E911-OFFSET(E911,-ROW()+2,0,1,1))/SUM(OFFSET(I911,0,0,-ROW()+2,1)))</f>
        <v>0.13363087424520834</v>
      </c>
      <c r="K911" s="21">
        <f ca="1">(计算结果!B$19+计算结果!B$20*'000300'!J911)^计算结果!B$21</f>
        <v>1.5202677868206873</v>
      </c>
      <c r="L911" s="21">
        <f t="shared" ca="1" si="72"/>
        <v>2113.450439412205</v>
      </c>
      <c r="M911" s="31" t="str">
        <f ca="1">IF(ROW()&gt;计算结果!B$22+1,IF(L911&gt;OFFSET(L911,-计算结果!B$22,0,1,1),"买",IF(L911&lt;OFFSET(L911,-计算结果!B$22,0,1,1),"卖",M910)),IF(L911&gt;OFFSET(L911,-ROW()+1,0,1,1),"买",IF(L911&lt;OFFSET(L911,-ROW()+1,0,1,1),"卖",M910)))</f>
        <v>卖</v>
      </c>
      <c r="N911" s="4" t="str">
        <f t="shared" ca="1" si="73"/>
        <v/>
      </c>
      <c r="O911" s="3">
        <f ca="1">IF(M910="买",E911/E910-1,0)-IF(N911=1,计算结果!B$17,0)</f>
        <v>0</v>
      </c>
      <c r="P911" s="2">
        <f t="shared" ca="1" si="74"/>
        <v>3.7071460081231296</v>
      </c>
      <c r="Q911" s="3">
        <f ca="1">1-P911/MAX(P$2:P911)</f>
        <v>0.27087760040416309</v>
      </c>
    </row>
    <row r="912" spans="1:17" x14ac:dyDescent="0.15">
      <c r="A912" s="1">
        <v>39729</v>
      </c>
      <c r="B912">
        <v>2041.99</v>
      </c>
      <c r="C912">
        <v>2073.0700000000002</v>
      </c>
      <c r="D912" s="21">
        <v>2000.52</v>
      </c>
      <c r="E912" s="21">
        <v>2022.88</v>
      </c>
      <c r="F912" s="42">
        <v>346.89896448000002</v>
      </c>
      <c r="G912" s="3">
        <f t="shared" si="70"/>
        <v>-3.7846322147970124E-2</v>
      </c>
      <c r="H912" s="3">
        <f>1-E912/MAX(E$2:E912)</f>
        <v>0.65580888858640174</v>
      </c>
      <c r="I912" s="21">
        <f t="shared" si="71"/>
        <v>79.569999999999709</v>
      </c>
      <c r="J912" s="21">
        <f ca="1">IF(ROW()&gt;计算结果!B$18+1,ABS(E912-OFFSET(E912,-计算结果!B$18,0,1,1))/SUM(OFFSET(I912,0,0,-计算结果!B$18,1)),ABS(E912-OFFSET(E912,-ROW()+2,0,1,1))/SUM(OFFSET(I912,0,0,-ROW()+2,1)))</f>
        <v>0.12176239835814306</v>
      </c>
      <c r="K912" s="21">
        <f ca="1">(计算结果!B$19+计算结果!B$20*'000300'!J912)^计算结果!B$21</f>
        <v>1.5095861585223287</v>
      </c>
      <c r="L912" s="21">
        <f t="shared" ca="1" si="72"/>
        <v>1976.7265577042551</v>
      </c>
      <c r="M912" s="31" t="str">
        <f ca="1">IF(ROW()&gt;计算结果!B$22+1,IF(L912&gt;OFFSET(L912,-计算结果!B$22,0,1,1),"买",IF(L912&lt;OFFSET(L912,-计算结果!B$22,0,1,1),"卖",M911)),IF(L912&gt;OFFSET(L912,-ROW()+1,0,1,1),"买",IF(L912&lt;OFFSET(L912,-ROW()+1,0,1,1),"卖",M911)))</f>
        <v>卖</v>
      </c>
      <c r="N912" s="4" t="str">
        <f t="shared" ca="1" si="73"/>
        <v/>
      </c>
      <c r="O912" s="3">
        <f ca="1">IF(M911="买",E912/E911-1,0)-IF(N912=1,计算结果!B$17,0)</f>
        <v>0</v>
      </c>
      <c r="P912" s="2">
        <f t="shared" ca="1" si="74"/>
        <v>3.7071460081231296</v>
      </c>
      <c r="Q912" s="3">
        <f ca="1">1-P912/MAX(P$2:P912)</f>
        <v>0.27087760040416309</v>
      </c>
    </row>
    <row r="913" spans="1:17" x14ac:dyDescent="0.15">
      <c r="A913" s="1">
        <v>39730</v>
      </c>
      <c r="B913">
        <v>2059.58</v>
      </c>
      <c r="C913">
        <v>2063.3000000000002</v>
      </c>
      <c r="D913" s="21">
        <v>1993.01</v>
      </c>
      <c r="E913" s="21">
        <v>1995.3</v>
      </c>
      <c r="F913" s="42">
        <v>317.60285696</v>
      </c>
      <c r="G913" s="3">
        <f t="shared" si="70"/>
        <v>-1.3634026734161253E-2</v>
      </c>
      <c r="H913" s="3">
        <f>1-E913/MAX(E$2:E913)</f>
        <v>0.66050159940107533</v>
      </c>
      <c r="I913" s="21">
        <f t="shared" si="71"/>
        <v>27.580000000000155</v>
      </c>
      <c r="J913" s="21">
        <f ca="1">IF(ROW()&gt;计算结果!B$18+1,ABS(E913-OFFSET(E913,-计算结果!B$18,0,1,1))/SUM(OFFSET(I913,0,0,-计算结果!B$18,1)),ABS(E913-OFFSET(E913,-ROW()+2,0,1,1))/SUM(OFFSET(I913,0,0,-ROW()+2,1)))</f>
        <v>0.12993758913501413</v>
      </c>
      <c r="K913" s="21">
        <f ca="1">(计算结果!B$19+计算结果!B$20*'000300'!J913)^计算结果!B$21</f>
        <v>1.5169438302215126</v>
      </c>
      <c r="L913" s="21">
        <f t="shared" ca="1" si="72"/>
        <v>2004.9014264007606</v>
      </c>
      <c r="M913" s="31" t="str">
        <f ca="1">IF(ROW()&gt;计算结果!B$22+1,IF(L913&gt;OFFSET(L913,-计算结果!B$22,0,1,1),"买",IF(L913&lt;OFFSET(L913,-计算结果!B$22,0,1,1),"卖",M912)),IF(L913&gt;OFFSET(L913,-ROW()+1,0,1,1),"买",IF(L913&lt;OFFSET(L913,-ROW()+1,0,1,1),"卖",M912)))</f>
        <v>卖</v>
      </c>
      <c r="N913" s="4" t="str">
        <f t="shared" ca="1" si="73"/>
        <v/>
      </c>
      <c r="O913" s="3">
        <f ca="1">IF(M912="买",E913/E912-1,0)-IF(N913=1,计算结果!B$17,0)</f>
        <v>0</v>
      </c>
      <c r="P913" s="2">
        <f t="shared" ca="1" si="74"/>
        <v>3.7071460081231296</v>
      </c>
      <c r="Q913" s="3">
        <f ca="1">1-P913/MAX(P$2:P913)</f>
        <v>0.27087760040416309</v>
      </c>
    </row>
    <row r="914" spans="1:17" x14ac:dyDescent="0.15">
      <c r="A914" s="1">
        <v>39731</v>
      </c>
      <c r="B914">
        <v>1913.27</v>
      </c>
      <c r="C914">
        <v>1938.21</v>
      </c>
      <c r="D914" s="21">
        <v>1881.67</v>
      </c>
      <c r="E914" s="21">
        <v>1906.96</v>
      </c>
      <c r="F914" s="42">
        <v>329.24106752</v>
      </c>
      <c r="G914" s="3">
        <f t="shared" si="70"/>
        <v>-4.4274044003407953E-2</v>
      </c>
      <c r="H914" s="3">
        <f>1-E914/MAX(E$2:E914)</f>
        <v>0.67553256652827876</v>
      </c>
      <c r="I914" s="21">
        <f t="shared" si="71"/>
        <v>88.339999999999918</v>
      </c>
      <c r="J914" s="21">
        <f ca="1">IF(ROW()&gt;计算结果!B$18+1,ABS(E914-OFFSET(E914,-计算结果!B$18,0,1,1))/SUM(OFFSET(I914,0,0,-计算结果!B$18,1)),ABS(E914-OFFSET(E914,-ROW()+2,0,1,1))/SUM(OFFSET(I914,0,0,-ROW()+2,1)))</f>
        <v>0.24596230995840201</v>
      </c>
      <c r="K914" s="21">
        <f ca="1">(计算结果!B$19+计算结果!B$20*'000300'!J914)^计算结果!B$21</f>
        <v>1.6213660789625617</v>
      </c>
      <c r="L914" s="21">
        <f t="shared" ca="1" si="72"/>
        <v>1846.1025199093594</v>
      </c>
      <c r="M914" s="31" t="str">
        <f ca="1">IF(ROW()&gt;计算结果!B$22+1,IF(L914&gt;OFFSET(L914,-计算结果!B$22,0,1,1),"买",IF(L914&lt;OFFSET(L914,-计算结果!B$22,0,1,1),"卖",M913)),IF(L914&gt;OFFSET(L914,-ROW()+1,0,1,1),"买",IF(L914&lt;OFFSET(L914,-ROW()+1,0,1,1),"卖",M913)))</f>
        <v>卖</v>
      </c>
      <c r="N914" s="4" t="str">
        <f t="shared" ca="1" si="73"/>
        <v/>
      </c>
      <c r="O914" s="3">
        <f ca="1">IF(M913="买",E914/E913-1,0)-IF(N914=1,计算结果!B$17,0)</f>
        <v>0</v>
      </c>
      <c r="P914" s="2">
        <f t="shared" ca="1" si="74"/>
        <v>3.7071460081231296</v>
      </c>
      <c r="Q914" s="3">
        <f ca="1">1-P914/MAX(P$2:P914)</f>
        <v>0.27087760040416309</v>
      </c>
    </row>
    <row r="915" spans="1:17" x14ac:dyDescent="0.15">
      <c r="A915" s="1">
        <v>39734</v>
      </c>
      <c r="B915">
        <v>1889.75</v>
      </c>
      <c r="C915">
        <v>1985.63</v>
      </c>
      <c r="D915" s="21">
        <v>1841.53</v>
      </c>
      <c r="E915" s="21">
        <v>1985.49</v>
      </c>
      <c r="F915" s="42">
        <v>376.06424576000001</v>
      </c>
      <c r="G915" s="3">
        <f t="shared" si="70"/>
        <v>4.1180727440533582E-2</v>
      </c>
      <c r="H915" s="3">
        <f>1-E915/MAX(E$2:E915)</f>
        <v>0.66217076158715038</v>
      </c>
      <c r="I915" s="21">
        <f t="shared" si="71"/>
        <v>78.529999999999973</v>
      </c>
      <c r="J915" s="21">
        <f ca="1">IF(ROW()&gt;计算结果!B$18+1,ABS(E915-OFFSET(E915,-计算结果!B$18,0,1,1))/SUM(OFFSET(I915,0,0,-计算结果!B$18,1)),ABS(E915-OFFSET(E915,-ROW()+2,0,1,1))/SUM(OFFSET(I915,0,0,-ROW()+2,1)))</f>
        <v>0.35852406624269656</v>
      </c>
      <c r="K915" s="21">
        <f ca="1">(计算结果!B$19+计算结果!B$20*'000300'!J915)^计算结果!B$21</f>
        <v>1.7226716596184268</v>
      </c>
      <c r="L915" s="21">
        <f t="shared" ca="1" si="72"/>
        <v>2086.2213815671334</v>
      </c>
      <c r="M915" s="31" t="str">
        <f ca="1">IF(ROW()&gt;计算结果!B$22+1,IF(L915&gt;OFFSET(L915,-计算结果!B$22,0,1,1),"买",IF(L915&lt;OFFSET(L915,-计算结果!B$22,0,1,1),"卖",M914)),IF(L915&gt;OFFSET(L915,-ROW()+1,0,1,1),"买",IF(L915&lt;OFFSET(L915,-ROW()+1,0,1,1),"卖",M914)))</f>
        <v>买</v>
      </c>
      <c r="N915" s="4">
        <f t="shared" ca="1" si="73"/>
        <v>1</v>
      </c>
      <c r="O915" s="3">
        <f ca="1">IF(M914="买",E915/E914-1,0)-IF(N915=1,计算结果!B$17,0)</f>
        <v>0</v>
      </c>
      <c r="P915" s="2">
        <f t="shared" ca="1" si="74"/>
        <v>3.7071460081231296</v>
      </c>
      <c r="Q915" s="3">
        <f ca="1">1-P915/MAX(P$2:P915)</f>
        <v>0.27087760040416309</v>
      </c>
    </row>
    <row r="916" spans="1:17" x14ac:dyDescent="0.15">
      <c r="A916" s="1">
        <v>39735</v>
      </c>
      <c r="B916">
        <v>2054.41</v>
      </c>
      <c r="C916">
        <v>2060.4899999999998</v>
      </c>
      <c r="D916" s="21">
        <v>1934.46</v>
      </c>
      <c r="E916" s="21">
        <v>1934.62</v>
      </c>
      <c r="F916" s="42">
        <v>489.75118336000003</v>
      </c>
      <c r="G916" s="3">
        <f t="shared" si="70"/>
        <v>-2.5620879480632075E-2</v>
      </c>
      <c r="H916" s="3">
        <f>1-E916/MAX(E$2:E916)</f>
        <v>0.67082624378955968</v>
      </c>
      <c r="I916" s="21">
        <f t="shared" si="71"/>
        <v>50.870000000000118</v>
      </c>
      <c r="J916" s="21">
        <f ca="1">IF(ROW()&gt;计算结果!B$18+1,ABS(E916-OFFSET(E916,-计算结果!B$18,0,1,1))/SUM(OFFSET(I916,0,0,-计算结果!B$18,1)),ABS(E916-OFFSET(E916,-ROW()+2,0,1,1))/SUM(OFFSET(I916,0,0,-ROW()+2,1)))</f>
        <v>0.32213276932523743</v>
      </c>
      <c r="K916" s="21">
        <f ca="1">(计算结果!B$19+计算结果!B$20*'000300'!J916)^计算结果!B$21</f>
        <v>1.6899194923927137</v>
      </c>
      <c r="L916" s="21">
        <f t="shared" ca="1" si="72"/>
        <v>1830.027251783169</v>
      </c>
      <c r="M916" s="31" t="str">
        <f ca="1">IF(ROW()&gt;计算结果!B$22+1,IF(L916&gt;OFFSET(L916,-计算结果!B$22,0,1,1),"买",IF(L916&lt;OFFSET(L916,-计算结果!B$22,0,1,1),"卖",M915)),IF(L916&gt;OFFSET(L916,-ROW()+1,0,1,1),"买",IF(L916&lt;OFFSET(L916,-ROW()+1,0,1,1),"卖",M915)))</f>
        <v>卖</v>
      </c>
      <c r="N916" s="4">
        <f t="shared" ca="1" si="73"/>
        <v>1</v>
      </c>
      <c r="O916" s="3">
        <f ca="1">IF(M915="买",E916/E915-1,0)-IF(N916=1,计算结果!B$17,0)</f>
        <v>-2.5620879480632075E-2</v>
      </c>
      <c r="P916" s="2">
        <f t="shared" ca="1" si="74"/>
        <v>3.6121656670319005</v>
      </c>
      <c r="Q916" s="3">
        <f ca="1">1-P916/MAX(P$2:P916)</f>
        <v>0.28955835753083736</v>
      </c>
    </row>
    <row r="917" spans="1:17" x14ac:dyDescent="0.15">
      <c r="A917" s="1">
        <v>39736</v>
      </c>
      <c r="B917">
        <v>1911.03</v>
      </c>
      <c r="C917">
        <v>1930.63</v>
      </c>
      <c r="D917" s="21">
        <v>1892.02</v>
      </c>
      <c r="E917" s="21">
        <v>1914.36</v>
      </c>
      <c r="F917" s="42">
        <v>265.55891711999999</v>
      </c>
      <c r="G917" s="3">
        <f t="shared" si="70"/>
        <v>-1.0472340821453319E-2</v>
      </c>
      <c r="H917" s="3">
        <f>1-E917/MAX(E$2:E917)</f>
        <v>0.67427346355407336</v>
      </c>
      <c r="I917" s="21">
        <f t="shared" si="71"/>
        <v>20.259999999999991</v>
      </c>
      <c r="J917" s="21">
        <f ca="1">IF(ROW()&gt;计算结果!B$18+1,ABS(E917-OFFSET(E917,-计算结果!B$18,0,1,1))/SUM(OFFSET(I917,0,0,-计算结果!B$18,1)),ABS(E917-OFFSET(E917,-ROW()+2,0,1,1))/SUM(OFFSET(I917,0,0,-ROW()+2,1)))</f>
        <v>0.37973848469983262</v>
      </c>
      <c r="K917" s="21">
        <f ca="1">(计算结果!B$19+计算结果!B$20*'000300'!J917)^计算结果!B$21</f>
        <v>1.7417646362298493</v>
      </c>
      <c r="L917" s="21">
        <f t="shared" ca="1" si="72"/>
        <v>1976.9150503033211</v>
      </c>
      <c r="M917" s="31" t="str">
        <f ca="1">IF(ROW()&gt;计算结果!B$22+1,IF(L917&gt;OFFSET(L917,-计算结果!B$22,0,1,1),"买",IF(L917&lt;OFFSET(L917,-计算结果!B$22,0,1,1),"卖",M916)),IF(L917&gt;OFFSET(L917,-ROW()+1,0,1,1),"买",IF(L917&lt;OFFSET(L917,-ROW()+1,0,1,1),"卖",M916)))</f>
        <v>卖</v>
      </c>
      <c r="N917" s="4" t="str">
        <f t="shared" ca="1" si="73"/>
        <v/>
      </c>
      <c r="O917" s="3">
        <f ca="1">IF(M916="买",E917/E916-1,0)-IF(N917=1,计算结果!B$17,0)</f>
        <v>0</v>
      </c>
      <c r="P917" s="2">
        <f t="shared" ca="1" si="74"/>
        <v>3.6121656670319005</v>
      </c>
      <c r="Q917" s="3">
        <f ca="1">1-P917/MAX(P$2:P917)</f>
        <v>0.28955835753083736</v>
      </c>
    </row>
    <row r="918" spans="1:17" x14ac:dyDescent="0.15">
      <c r="A918" s="1">
        <v>39737</v>
      </c>
      <c r="B918">
        <v>1833.48</v>
      </c>
      <c r="C918">
        <v>1866.9</v>
      </c>
      <c r="D918" s="21">
        <v>1818.93</v>
      </c>
      <c r="E918" s="21">
        <v>1820.9</v>
      </c>
      <c r="F918" s="42">
        <v>324.93846528</v>
      </c>
      <c r="G918" s="3">
        <f t="shared" si="70"/>
        <v>-4.8820493533086706E-2</v>
      </c>
      <c r="H918" s="3">
        <f>1-E918/MAX(E$2:E918)</f>
        <v>0.69017559382018645</v>
      </c>
      <c r="I918" s="21">
        <f t="shared" si="71"/>
        <v>93.459999999999809</v>
      </c>
      <c r="J918" s="21">
        <f ca="1">IF(ROW()&gt;计算结果!B$18+1,ABS(E918-OFFSET(E918,-计算结果!B$18,0,1,1))/SUM(OFFSET(I918,0,0,-计算结果!B$18,1)),ABS(E918-OFFSET(E918,-ROW()+2,0,1,1))/SUM(OFFSET(I918,0,0,-ROW()+2,1)))</f>
        <v>0.671105925493792</v>
      </c>
      <c r="K918" s="21">
        <f ca="1">(计算结果!B$19+计算结果!B$20*'000300'!J918)^计算结果!B$21</f>
        <v>2.0039953329444127</v>
      </c>
      <c r="L918" s="21">
        <f t="shared" ca="1" si="72"/>
        <v>1664.261617626378</v>
      </c>
      <c r="M918" s="31" t="str">
        <f ca="1">IF(ROW()&gt;计算结果!B$22+1,IF(L918&gt;OFFSET(L918,-计算结果!B$22,0,1,1),"买",IF(L918&lt;OFFSET(L918,-计算结果!B$22,0,1,1),"卖",M917)),IF(L918&gt;OFFSET(L918,-ROW()+1,0,1,1),"买",IF(L918&lt;OFFSET(L918,-ROW()+1,0,1,1),"卖",M917)))</f>
        <v>卖</v>
      </c>
      <c r="N918" s="4" t="str">
        <f t="shared" ca="1" si="73"/>
        <v/>
      </c>
      <c r="O918" s="3">
        <f ca="1">IF(M917="买",E918/E917-1,0)-IF(N918=1,计算结果!B$17,0)</f>
        <v>0</v>
      </c>
      <c r="P918" s="2">
        <f t="shared" ca="1" si="74"/>
        <v>3.6121656670319005</v>
      </c>
      <c r="Q918" s="3">
        <f ca="1">1-P918/MAX(P$2:P918)</f>
        <v>0.28955835753083736</v>
      </c>
    </row>
    <row r="919" spans="1:17" x14ac:dyDescent="0.15">
      <c r="A919" s="1">
        <v>39738</v>
      </c>
      <c r="B919">
        <v>1837.91</v>
      </c>
      <c r="C919">
        <v>1851.33</v>
      </c>
      <c r="D919" s="21">
        <v>1805.67</v>
      </c>
      <c r="E919" s="21">
        <v>1833.26</v>
      </c>
      <c r="F919" s="42">
        <v>230.17435136</v>
      </c>
      <c r="G919" s="3">
        <f t="shared" si="70"/>
        <v>6.7878521610191811E-3</v>
      </c>
      <c r="H919" s="3">
        <f>1-E919/MAX(E$2:E919)</f>
        <v>0.68807255155516234</v>
      </c>
      <c r="I919" s="21">
        <f t="shared" si="71"/>
        <v>12.3599999999999</v>
      </c>
      <c r="J919" s="21">
        <f ca="1">IF(ROW()&gt;计算结果!B$18+1,ABS(E919-OFFSET(E919,-计算结果!B$18,0,1,1))/SUM(OFFSET(I919,0,0,-计算结果!B$18,1)),ABS(E919-OFFSET(E919,-ROW()+2,0,1,1))/SUM(OFFSET(I919,0,0,-ROW()+2,1)))</f>
        <v>0.693032523894762</v>
      </c>
      <c r="K919" s="21">
        <f ca="1">(计算结果!B$19+计算结果!B$20*'000300'!J919)^计算结果!B$21</f>
        <v>2.0237292715052857</v>
      </c>
      <c r="L919" s="21">
        <f t="shared" ca="1" si="72"/>
        <v>2006.26859087292</v>
      </c>
      <c r="M919" s="31" t="str">
        <f ca="1">IF(ROW()&gt;计算结果!B$22+1,IF(L919&gt;OFFSET(L919,-计算结果!B$22,0,1,1),"买",IF(L919&lt;OFFSET(L919,-计算结果!B$22,0,1,1),"卖",M918)),IF(L919&gt;OFFSET(L919,-ROW()+1,0,1,1),"买",IF(L919&lt;OFFSET(L919,-ROW()+1,0,1,1),"卖",M918)))</f>
        <v>买</v>
      </c>
      <c r="N919" s="4">
        <f t="shared" ca="1" si="73"/>
        <v>1</v>
      </c>
      <c r="O919" s="3">
        <f ca="1">IF(M918="买",E919/E918-1,0)-IF(N919=1,计算结果!B$17,0)</f>
        <v>0</v>
      </c>
      <c r="P919" s="2">
        <f t="shared" ca="1" si="74"/>
        <v>3.6121656670319005</v>
      </c>
      <c r="Q919" s="3">
        <f ca="1">1-P919/MAX(P$2:P919)</f>
        <v>0.28955835753083736</v>
      </c>
    </row>
    <row r="920" spans="1:17" x14ac:dyDescent="0.15">
      <c r="A920" s="1">
        <v>39741</v>
      </c>
      <c r="B920">
        <v>1828.41</v>
      </c>
      <c r="C920">
        <v>1899.35</v>
      </c>
      <c r="D920" s="21">
        <v>1802.09</v>
      </c>
      <c r="E920" s="21">
        <v>1896.73</v>
      </c>
      <c r="F920" s="42">
        <v>284.35447807999998</v>
      </c>
      <c r="G920" s="3">
        <f t="shared" si="70"/>
        <v>3.4621384855394233E-2</v>
      </c>
      <c r="H920" s="3">
        <f>1-E920/MAX(E$2:E920)</f>
        <v>0.67727319131559249</v>
      </c>
      <c r="I920" s="21">
        <f t="shared" si="71"/>
        <v>63.470000000000027</v>
      </c>
      <c r="J920" s="21">
        <f ca="1">IF(ROW()&gt;计算结果!B$18+1,ABS(E920-OFFSET(E920,-计算结果!B$18,0,1,1))/SUM(OFFSET(I920,0,0,-计算结果!B$18,1)),ABS(E920-OFFSET(E920,-ROW()+2,0,1,1))/SUM(OFFSET(I920,0,0,-ROW()+2,1)))</f>
        <v>0.42902587434574335</v>
      </c>
      <c r="K920" s="21">
        <f ca="1">(计算结果!B$19+计算结果!B$20*'000300'!J920)^计算结果!B$21</f>
        <v>1.786123286911169</v>
      </c>
      <c r="L920" s="21">
        <f t="shared" ca="1" si="72"/>
        <v>1810.6191628993627</v>
      </c>
      <c r="M920" s="31" t="str">
        <f ca="1">IF(ROW()&gt;计算结果!B$22+1,IF(L920&gt;OFFSET(L920,-计算结果!B$22,0,1,1),"买",IF(L920&lt;OFFSET(L920,-计算结果!B$22,0,1,1),"卖",M919)),IF(L920&gt;OFFSET(L920,-ROW()+1,0,1,1),"买",IF(L920&lt;OFFSET(L920,-ROW()+1,0,1,1),"卖",M919)))</f>
        <v>卖</v>
      </c>
      <c r="N920" s="4">
        <f t="shared" ca="1" si="73"/>
        <v>1</v>
      </c>
      <c r="O920" s="3">
        <f ca="1">IF(M919="买",E920/E919-1,0)-IF(N920=1,计算结果!B$17,0)</f>
        <v>3.4621384855394233E-2</v>
      </c>
      <c r="P920" s="2">
        <f t="shared" ca="1" si="74"/>
        <v>3.7372238447516537</v>
      </c>
      <c r="Q920" s="3">
        <f ca="1">1-P920/MAX(P$2:P920)</f>
        <v>0.26496188400961407</v>
      </c>
    </row>
    <row r="921" spans="1:17" x14ac:dyDescent="0.15">
      <c r="A921" s="1">
        <v>39742</v>
      </c>
      <c r="B921">
        <v>1901.24</v>
      </c>
      <c r="C921">
        <v>1928.19</v>
      </c>
      <c r="D921" s="21">
        <v>1880.52</v>
      </c>
      <c r="E921" s="21">
        <v>1881.41</v>
      </c>
      <c r="F921" s="42">
        <v>335.88996096</v>
      </c>
      <c r="G921" s="3">
        <f t="shared" si="70"/>
        <v>-8.0770589382779256E-3</v>
      </c>
      <c r="H921" s="3">
        <f>1-E921/MAX(E$2:E921)</f>
        <v>0.67987987477029876</v>
      </c>
      <c r="I921" s="21">
        <f t="shared" si="71"/>
        <v>15.319999999999936</v>
      </c>
      <c r="J921" s="21">
        <f ca="1">IF(ROW()&gt;计算结果!B$18+1,ABS(E921-OFFSET(E921,-计算结果!B$18,0,1,1))/SUM(OFFSET(I921,0,0,-计算结果!B$18,1)),ABS(E921-OFFSET(E921,-ROW()+2,0,1,1))/SUM(OFFSET(I921,0,0,-ROW()+2,1)))</f>
        <v>0.41724554515252177</v>
      </c>
      <c r="K921" s="21">
        <f ca="1">(计算结果!B$19+计算结果!B$20*'000300'!J921)^计算结果!B$21</f>
        <v>1.7755209906372695</v>
      </c>
      <c r="L921" s="21">
        <f t="shared" ca="1" si="72"/>
        <v>1936.3097801163281</v>
      </c>
      <c r="M921" s="31" t="str">
        <f ca="1">IF(ROW()&gt;计算结果!B$22+1,IF(L921&gt;OFFSET(L921,-计算结果!B$22,0,1,1),"买",IF(L921&lt;OFFSET(L921,-计算结果!B$22,0,1,1),"卖",M920)),IF(L921&gt;OFFSET(L921,-ROW()+1,0,1,1),"买",IF(L921&lt;OFFSET(L921,-ROW()+1,0,1,1),"卖",M920)))</f>
        <v>买</v>
      </c>
      <c r="N921" s="4">
        <f t="shared" ca="1" si="73"/>
        <v>1</v>
      </c>
      <c r="O921" s="3">
        <f ca="1">IF(M920="买",E921/E920-1,0)-IF(N921=1,计算结果!B$17,0)</f>
        <v>0</v>
      </c>
      <c r="P921" s="2">
        <f t="shared" ca="1" si="74"/>
        <v>3.7372238447516537</v>
      </c>
      <c r="Q921" s="3">
        <f ca="1">1-P921/MAX(P$2:P921)</f>
        <v>0.26496188400961407</v>
      </c>
    </row>
    <row r="922" spans="1:17" x14ac:dyDescent="0.15">
      <c r="A922" s="1">
        <v>39743</v>
      </c>
      <c r="B922">
        <v>1854.6</v>
      </c>
      <c r="C922">
        <v>1887.31</v>
      </c>
      <c r="D922" s="21">
        <v>1832.45</v>
      </c>
      <c r="E922" s="21">
        <v>1833.32</v>
      </c>
      <c r="F922" s="42">
        <v>265.62836479999999</v>
      </c>
      <c r="G922" s="3">
        <f t="shared" si="70"/>
        <v>-2.556061677146404E-2</v>
      </c>
      <c r="H922" s="3">
        <f>1-E922/MAX(E$2:E922)</f>
        <v>0.68806234261212817</v>
      </c>
      <c r="I922" s="21">
        <f t="shared" si="71"/>
        <v>48.090000000000146</v>
      </c>
      <c r="J922" s="21">
        <f ca="1">IF(ROW()&gt;计算结果!B$18+1,ABS(E922-OFFSET(E922,-计算结果!B$18,0,1,1))/SUM(OFFSET(I922,0,0,-计算结果!B$18,1)),ABS(E922-OFFSET(E922,-ROW()+2,0,1,1))/SUM(OFFSET(I922,0,0,-ROW()+2,1)))</f>
        <v>0.38042867464076457</v>
      </c>
      <c r="K922" s="21">
        <f ca="1">(计算结果!B$19+计算结果!B$20*'000300'!J922)^计算结果!B$21</f>
        <v>1.742385807176688</v>
      </c>
      <c r="L922" s="21">
        <f t="shared" ca="1" si="72"/>
        <v>1756.8618489573903</v>
      </c>
      <c r="M922" s="31" t="str">
        <f ca="1">IF(ROW()&gt;计算结果!B$22+1,IF(L922&gt;OFFSET(L922,-计算结果!B$22,0,1,1),"买",IF(L922&lt;OFFSET(L922,-计算结果!B$22,0,1,1),"卖",M921)),IF(L922&gt;OFFSET(L922,-ROW()+1,0,1,1),"买",IF(L922&lt;OFFSET(L922,-ROW()+1,0,1,1),"卖",M921)))</f>
        <v>卖</v>
      </c>
      <c r="N922" s="4">
        <f t="shared" ca="1" si="73"/>
        <v>1</v>
      </c>
      <c r="O922" s="3">
        <f ca="1">IF(M921="买",E922/E921-1,0)-IF(N922=1,计算结果!B$17,0)</f>
        <v>-2.556061677146404E-2</v>
      </c>
      <c r="P922" s="2">
        <f t="shared" ca="1" si="74"/>
        <v>3.6416980982667795</v>
      </c>
      <c r="Q922" s="3">
        <f ca="1">1-P922/MAX(P$2:P922)</f>
        <v>0.28374991160486318</v>
      </c>
    </row>
    <row r="923" spans="1:17" x14ac:dyDescent="0.15">
      <c r="A923" s="1">
        <v>39744</v>
      </c>
      <c r="B923">
        <v>1794.68</v>
      </c>
      <c r="C923">
        <v>1836.41</v>
      </c>
      <c r="D923" s="21">
        <v>1779.13</v>
      </c>
      <c r="E923" s="21">
        <v>1834.78</v>
      </c>
      <c r="F923" s="42">
        <v>290.78802431999998</v>
      </c>
      <c r="G923" s="3">
        <f t="shared" si="70"/>
        <v>7.9636942814120815E-4</v>
      </c>
      <c r="H923" s="3">
        <f>1-E923/MAX(E$2:E923)</f>
        <v>0.68781392499829852</v>
      </c>
      <c r="I923" s="21">
        <f t="shared" si="71"/>
        <v>1.4600000000000364</v>
      </c>
      <c r="J923" s="21">
        <f ca="1">IF(ROW()&gt;计算结果!B$18+1,ABS(E923-OFFSET(E923,-计算结果!B$18,0,1,1))/SUM(OFFSET(I923,0,0,-计算结果!B$18,1)),ABS(E923-OFFSET(E923,-ROW()+2,0,1,1))/SUM(OFFSET(I923,0,0,-ROW()+2,1)))</f>
        <v>0.33996950186377506</v>
      </c>
      <c r="K923" s="21">
        <f ca="1">(计算结果!B$19+计算结果!B$20*'000300'!J923)^计算结果!B$21</f>
        <v>1.7059725516773976</v>
      </c>
      <c r="L923" s="21">
        <f t="shared" ca="1" si="72"/>
        <v>1889.7880759135362</v>
      </c>
      <c r="M923" s="31" t="str">
        <f ca="1">IF(ROW()&gt;计算结果!B$22+1,IF(L923&gt;OFFSET(L923,-计算结果!B$22,0,1,1),"买",IF(L923&lt;OFFSET(L923,-计算结果!B$22,0,1,1),"卖",M922)),IF(L923&gt;OFFSET(L923,-ROW()+1,0,1,1),"买",IF(L923&lt;OFFSET(L923,-ROW()+1,0,1,1),"卖",M922)))</f>
        <v>买</v>
      </c>
      <c r="N923" s="4">
        <f t="shared" ca="1" si="73"/>
        <v>1</v>
      </c>
      <c r="O923" s="3">
        <f ca="1">IF(M922="买",E923/E922-1,0)-IF(N923=1,计算结果!B$17,0)</f>
        <v>0</v>
      </c>
      <c r="P923" s="2">
        <f t="shared" ca="1" si="74"/>
        <v>3.6416980982667795</v>
      </c>
      <c r="Q923" s="3">
        <f ca="1">1-P923/MAX(P$2:P923)</f>
        <v>0.28374991160486318</v>
      </c>
    </row>
    <row r="924" spans="1:17" x14ac:dyDescent="0.15">
      <c r="A924" s="1">
        <v>39745</v>
      </c>
      <c r="B924">
        <v>1831.46</v>
      </c>
      <c r="C924">
        <v>1840.88</v>
      </c>
      <c r="D924" s="21">
        <v>1769.11</v>
      </c>
      <c r="E924" s="21">
        <v>1781.6</v>
      </c>
      <c r="F924" s="42">
        <v>271.01011968</v>
      </c>
      <c r="G924" s="3">
        <f t="shared" si="70"/>
        <v>-2.8984401399622883E-2</v>
      </c>
      <c r="H924" s="3">
        <f>1-E924/MAX(E$2:E924)</f>
        <v>0.69686245150752057</v>
      </c>
      <c r="I924" s="21">
        <f t="shared" si="71"/>
        <v>53.180000000000064</v>
      </c>
      <c r="J924" s="21">
        <f ca="1">IF(ROW()&gt;计算结果!B$18+1,ABS(E924-OFFSET(E924,-计算结果!B$18,0,1,1))/SUM(OFFSET(I924,0,0,-计算结果!B$18,1)),ABS(E924-OFFSET(E924,-ROW()+2,0,1,1))/SUM(OFFSET(I924,0,0,-ROW()+2,1)))</f>
        <v>0.28686498855835268</v>
      </c>
      <c r="K924" s="21">
        <f ca="1">(计算结果!B$19+计算结果!B$20*'000300'!J924)^计算结果!B$21</f>
        <v>1.6581784897025174</v>
      </c>
      <c r="L924" s="21">
        <f t="shared" ca="1" si="72"/>
        <v>1710.3929355914072</v>
      </c>
      <c r="M924" s="31" t="str">
        <f ca="1">IF(ROW()&gt;计算结果!B$22+1,IF(L924&gt;OFFSET(L924,-计算结果!B$22,0,1,1),"买",IF(L924&lt;OFFSET(L924,-计算结果!B$22,0,1,1),"卖",M923)),IF(L924&gt;OFFSET(L924,-ROW()+1,0,1,1),"买",IF(L924&lt;OFFSET(L924,-ROW()+1,0,1,1),"卖",M923)))</f>
        <v>卖</v>
      </c>
      <c r="N924" s="4">
        <f t="shared" ca="1" si="73"/>
        <v>1</v>
      </c>
      <c r="O924" s="3">
        <f ca="1">IF(M923="买",E924/E923-1,0)-IF(N924=1,计算结果!B$17,0)</f>
        <v>-2.8984401399622883E-2</v>
      </c>
      <c r="P924" s="2">
        <f t="shared" ca="1" si="74"/>
        <v>3.5361456588103719</v>
      </c>
      <c r="Q924" s="3">
        <f ca="1">1-P924/MAX(P$2:P924)</f>
        <v>0.30450999166942316</v>
      </c>
    </row>
    <row r="925" spans="1:17" x14ac:dyDescent="0.15">
      <c r="A925" s="1">
        <v>39748</v>
      </c>
      <c r="B925">
        <v>1746.67</v>
      </c>
      <c r="C925">
        <v>1746.67</v>
      </c>
      <c r="D925" s="21">
        <v>1652.79</v>
      </c>
      <c r="E925" s="21">
        <v>1654.67</v>
      </c>
      <c r="F925" s="42">
        <v>278.67516927999998</v>
      </c>
      <c r="G925" s="3">
        <f t="shared" si="70"/>
        <v>-7.1244948361023686E-2</v>
      </c>
      <c r="H925" s="3">
        <f>1-E925/MAX(E$2:E925)</f>
        <v>0.71845947049615466</v>
      </c>
      <c r="I925" s="21">
        <f t="shared" si="71"/>
        <v>126.92999999999984</v>
      </c>
      <c r="J925" s="21">
        <f ca="1">IF(ROW()&gt;计算结果!B$18+1,ABS(E925-OFFSET(E925,-计算结果!B$18,0,1,1))/SUM(OFFSET(I925,0,0,-计算结果!B$18,1)),ABS(E925-OFFSET(E925,-ROW()+2,0,1,1))/SUM(OFFSET(I925,0,0,-ROW()+2,1)))</f>
        <v>0.68154099711578087</v>
      </c>
      <c r="K925" s="21">
        <f ca="1">(计算结果!B$19+计算结果!B$20*'000300'!J925)^计算结果!B$21</f>
        <v>2.0133868974042026</v>
      </c>
      <c r="L925" s="21">
        <f t="shared" ca="1" si="72"/>
        <v>1598.2011071867698</v>
      </c>
      <c r="M925" s="31" t="str">
        <f ca="1">IF(ROW()&gt;计算结果!B$22+1,IF(L925&gt;OFFSET(L925,-计算结果!B$22,0,1,1),"买",IF(L925&lt;OFFSET(L925,-计算结果!B$22,0,1,1),"卖",M924)),IF(L925&gt;OFFSET(L925,-ROW()+1,0,1,1),"买",IF(L925&lt;OFFSET(L925,-ROW()+1,0,1,1),"卖",M924)))</f>
        <v>卖</v>
      </c>
      <c r="N925" s="4" t="str">
        <f t="shared" ca="1" si="73"/>
        <v/>
      </c>
      <c r="O925" s="3">
        <f ca="1">IF(M924="买",E925/E924-1,0)-IF(N925=1,计算结果!B$17,0)</f>
        <v>0</v>
      </c>
      <c r="P925" s="2">
        <f t="shared" ca="1" si="74"/>
        <v>3.5361456588103719</v>
      </c>
      <c r="Q925" s="3">
        <f ca="1">1-P925/MAX(P$2:P925)</f>
        <v>0.30450999166942316</v>
      </c>
    </row>
    <row r="926" spans="1:17" x14ac:dyDescent="0.15">
      <c r="A926" s="1">
        <v>39749</v>
      </c>
      <c r="B926">
        <v>1614.62</v>
      </c>
      <c r="C926">
        <v>1716.31</v>
      </c>
      <c r="D926" s="21">
        <v>1607.67</v>
      </c>
      <c r="E926" s="21">
        <v>1705.82</v>
      </c>
      <c r="F926" s="42">
        <v>364.35873792000001</v>
      </c>
      <c r="G926" s="3">
        <f t="shared" si="70"/>
        <v>3.0912508234270275E-2</v>
      </c>
      <c r="H926" s="3">
        <f>1-E926/MAX(E$2:E926)</f>
        <v>0.70975634655958619</v>
      </c>
      <c r="I926" s="21">
        <f t="shared" si="71"/>
        <v>51.149999999999864</v>
      </c>
      <c r="J926" s="21">
        <f ca="1">IF(ROW()&gt;计算结果!B$18+1,ABS(E926-OFFSET(E926,-计算结果!B$18,0,1,1))/SUM(OFFSET(I926,0,0,-计算结果!B$18,1)),ABS(E926-OFFSET(E926,-ROW()+2,0,1,1))/SUM(OFFSET(I926,0,0,-ROW()+2,1)))</f>
        <v>0.47109207708779471</v>
      </c>
      <c r="K926" s="21">
        <f ca="1">(计算结果!B$19+计算结果!B$20*'000300'!J926)^计算结果!B$21</f>
        <v>1.8239828693790152</v>
      </c>
      <c r="L926" s="21">
        <f t="shared" ca="1" si="72"/>
        <v>1794.4961240996379</v>
      </c>
      <c r="M926" s="31" t="str">
        <f ca="1">IF(ROW()&gt;计算结果!B$22+1,IF(L926&gt;OFFSET(L926,-计算结果!B$22,0,1,1),"买",IF(L926&lt;OFFSET(L926,-计算结果!B$22,0,1,1),"卖",M925)),IF(L926&gt;OFFSET(L926,-ROW()+1,0,1,1),"买",IF(L926&lt;OFFSET(L926,-ROW()+1,0,1,1),"卖",M925)))</f>
        <v>卖</v>
      </c>
      <c r="N926" s="4" t="str">
        <f t="shared" ca="1" si="73"/>
        <v/>
      </c>
      <c r="O926" s="3">
        <f ca="1">IF(M925="买",E926/E925-1,0)-IF(N926=1,计算结果!B$17,0)</f>
        <v>0</v>
      </c>
      <c r="P926" s="2">
        <f t="shared" ca="1" si="74"/>
        <v>3.5361456588103719</v>
      </c>
      <c r="Q926" s="3">
        <f ca="1">1-P926/MAX(P$2:P926)</f>
        <v>0.30450999166942316</v>
      </c>
    </row>
    <row r="927" spans="1:17" x14ac:dyDescent="0.15">
      <c r="A927" s="1">
        <v>39750</v>
      </c>
      <c r="B927">
        <v>1723.23</v>
      </c>
      <c r="C927">
        <v>1731.26</v>
      </c>
      <c r="D927" s="21">
        <v>1657.65</v>
      </c>
      <c r="E927" s="21">
        <v>1658.22</v>
      </c>
      <c r="F927" s="42">
        <v>312.24264704000001</v>
      </c>
      <c r="G927" s="3">
        <f t="shared" si="70"/>
        <v>-2.7904468232287094E-2</v>
      </c>
      <c r="H927" s="3">
        <f>1-E927/MAX(E$2:E927)</f>
        <v>0.71785544136663715</v>
      </c>
      <c r="I927" s="21">
        <f t="shared" si="71"/>
        <v>47.599999999999909</v>
      </c>
      <c r="J927" s="21">
        <f ca="1">IF(ROW()&gt;计算结果!B$18+1,ABS(E927-OFFSET(E927,-计算结果!B$18,0,1,1))/SUM(OFFSET(I927,0,0,-计算结果!B$18,1)),ABS(E927-OFFSET(E927,-ROW()+2,0,1,1))/SUM(OFFSET(I927,0,0,-ROW()+2,1)))</f>
        <v>0.49927878055436459</v>
      </c>
      <c r="K927" s="21">
        <f ca="1">(计算结果!B$19+计算结果!B$20*'000300'!J927)^计算结果!B$21</f>
        <v>1.8493509024989281</v>
      </c>
      <c r="L927" s="21">
        <f t="shared" ca="1" si="72"/>
        <v>1542.4737510069167</v>
      </c>
      <c r="M927" s="31" t="str">
        <f ca="1">IF(ROW()&gt;计算结果!B$22+1,IF(L927&gt;OFFSET(L927,-计算结果!B$22,0,1,1),"买",IF(L927&lt;OFFSET(L927,-计算结果!B$22,0,1,1),"卖",M926)),IF(L927&gt;OFFSET(L927,-ROW()+1,0,1,1),"买",IF(L927&lt;OFFSET(L927,-ROW()+1,0,1,1),"卖",M926)))</f>
        <v>卖</v>
      </c>
      <c r="N927" s="4" t="str">
        <f t="shared" ca="1" si="73"/>
        <v/>
      </c>
      <c r="O927" s="3">
        <f ca="1">IF(M926="买",E927/E926-1,0)-IF(N927=1,计算结果!B$17,0)</f>
        <v>0</v>
      </c>
      <c r="P927" s="2">
        <f t="shared" ca="1" si="74"/>
        <v>3.5361456588103719</v>
      </c>
      <c r="Q927" s="3">
        <f ca="1">1-P927/MAX(P$2:P927)</f>
        <v>0.30450999166942316</v>
      </c>
    </row>
    <row r="928" spans="1:17" x14ac:dyDescent="0.15">
      <c r="A928" s="1">
        <v>39751</v>
      </c>
      <c r="B928">
        <v>1669.97</v>
      </c>
      <c r="C928">
        <v>1723.93</v>
      </c>
      <c r="D928" s="21">
        <v>1646.34</v>
      </c>
      <c r="E928" s="21">
        <v>1697.66</v>
      </c>
      <c r="F928" s="42">
        <v>321.65806079999999</v>
      </c>
      <c r="G928" s="3">
        <f t="shared" si="70"/>
        <v>2.3784540048968239E-2</v>
      </c>
      <c r="H928" s="3">
        <f>1-E928/MAX(E$2:E928)</f>
        <v>0.7111447628122235</v>
      </c>
      <c r="I928" s="21">
        <f t="shared" si="71"/>
        <v>39.440000000000055</v>
      </c>
      <c r="J928" s="21">
        <f ca="1">IF(ROW()&gt;计算结果!B$18+1,ABS(E928-OFFSET(E928,-计算结果!B$18,0,1,1))/SUM(OFFSET(I928,0,0,-计算结果!B$18,1)),ABS(E928-OFFSET(E928,-ROW()+2,0,1,1))/SUM(OFFSET(I928,0,0,-ROW()+2,1)))</f>
        <v>0.26849673202614394</v>
      </c>
      <c r="K928" s="21">
        <f ca="1">(计算结果!B$19+计算结果!B$20*'000300'!J928)^计算结果!B$21</f>
        <v>1.6416470588235295</v>
      </c>
      <c r="L928" s="21">
        <f t="shared" ca="1" si="72"/>
        <v>1797.2348002362678</v>
      </c>
      <c r="M928" s="31" t="str">
        <f ca="1">IF(ROW()&gt;计算结果!B$22+1,IF(L928&gt;OFFSET(L928,-计算结果!B$22,0,1,1),"买",IF(L928&lt;OFFSET(L928,-计算结果!B$22,0,1,1),"卖",M927)),IF(L928&gt;OFFSET(L928,-ROW()+1,0,1,1),"买",IF(L928&lt;OFFSET(L928,-ROW()+1,0,1,1),"卖",M927)))</f>
        <v>卖</v>
      </c>
      <c r="N928" s="4" t="str">
        <f t="shared" ca="1" si="73"/>
        <v/>
      </c>
      <c r="O928" s="3">
        <f ca="1">IF(M927="买",E928/E927-1,0)-IF(N928=1,计算结果!B$17,0)</f>
        <v>0</v>
      </c>
      <c r="P928" s="2">
        <f t="shared" ca="1" si="74"/>
        <v>3.5361456588103719</v>
      </c>
      <c r="Q928" s="3">
        <f ca="1">1-P928/MAX(P$2:P928)</f>
        <v>0.30450999166942316</v>
      </c>
    </row>
    <row r="929" spans="1:17" x14ac:dyDescent="0.15">
      <c r="A929" s="1">
        <v>39752</v>
      </c>
      <c r="B929">
        <v>1688.09</v>
      </c>
      <c r="C929">
        <v>1696.65</v>
      </c>
      <c r="D929" s="21">
        <v>1655.09</v>
      </c>
      <c r="E929" s="21">
        <v>1663.66</v>
      </c>
      <c r="F929" s="42">
        <v>212.81902592</v>
      </c>
      <c r="G929" s="3">
        <f t="shared" si="70"/>
        <v>-2.0027567357421394E-2</v>
      </c>
      <c r="H929" s="3">
        <f>1-E929/MAX(E$2:E929)</f>
        <v>0.71692983053154569</v>
      </c>
      <c r="I929" s="21">
        <f t="shared" si="71"/>
        <v>34</v>
      </c>
      <c r="J929" s="21">
        <f ca="1">IF(ROW()&gt;计算结果!B$18+1,ABS(E929-OFFSET(E929,-计算结果!B$18,0,1,1))/SUM(OFFSET(I929,0,0,-计算结果!B$18,1)),ABS(E929-OFFSET(E929,-ROW()+2,0,1,1))/SUM(OFFSET(I929,0,0,-ROW()+2,1)))</f>
        <v>0.35286284953395464</v>
      </c>
      <c r="K929" s="21">
        <f ca="1">(计算结果!B$19+计算结果!B$20*'000300'!J929)^计算结果!B$21</f>
        <v>1.717576564580559</v>
      </c>
      <c r="L929" s="21">
        <f t="shared" ca="1" si="72"/>
        <v>1567.8098537319247</v>
      </c>
      <c r="M929" s="31" t="str">
        <f ca="1">IF(ROW()&gt;计算结果!B$22+1,IF(L929&gt;OFFSET(L929,-计算结果!B$22,0,1,1),"买",IF(L929&lt;OFFSET(L929,-计算结果!B$22,0,1,1),"卖",M928)),IF(L929&gt;OFFSET(L929,-ROW()+1,0,1,1),"买",IF(L929&lt;OFFSET(L929,-ROW()+1,0,1,1),"卖",M928)))</f>
        <v>卖</v>
      </c>
      <c r="N929" s="4" t="str">
        <f t="shared" ca="1" si="73"/>
        <v/>
      </c>
      <c r="O929" s="3">
        <f ca="1">IF(M928="买",E929/E928-1,0)-IF(N929=1,计算结果!B$17,0)</f>
        <v>0</v>
      </c>
      <c r="P929" s="2">
        <f t="shared" ca="1" si="74"/>
        <v>3.5361456588103719</v>
      </c>
      <c r="Q929" s="3">
        <f ca="1">1-P929/MAX(P$2:P929)</f>
        <v>0.30450999166942316</v>
      </c>
    </row>
    <row r="930" spans="1:17" x14ac:dyDescent="0.15">
      <c r="A930" s="1">
        <v>39755</v>
      </c>
      <c r="B930">
        <v>1648.56</v>
      </c>
      <c r="C930">
        <v>1684.56</v>
      </c>
      <c r="D930" s="21">
        <v>1643.42</v>
      </c>
      <c r="E930" s="21">
        <v>1653.54</v>
      </c>
      <c r="F930" s="42">
        <v>195.140096</v>
      </c>
      <c r="G930" s="3">
        <f t="shared" si="70"/>
        <v>-6.0829736845269267E-3</v>
      </c>
      <c r="H930" s="3">
        <f>1-E930/MAX(E$2:E930)</f>
        <v>0.71865173892329681</v>
      </c>
      <c r="I930" s="21">
        <f t="shared" si="71"/>
        <v>10.120000000000118</v>
      </c>
      <c r="J930" s="21">
        <f ca="1">IF(ROW()&gt;计算结果!B$18+1,ABS(E930-OFFSET(E930,-计算结果!B$18,0,1,1))/SUM(OFFSET(I930,0,0,-计算结果!B$18,1)),ABS(E930-OFFSET(E930,-ROW()+2,0,1,1))/SUM(OFFSET(I930,0,0,-ROW()+2,1)))</f>
        <v>0.56914507711390405</v>
      </c>
      <c r="K930" s="21">
        <f ca="1">(计算结果!B$19+计算结果!B$20*'000300'!J930)^计算结果!B$21</f>
        <v>1.9122305694025137</v>
      </c>
      <c r="L930" s="21">
        <f t="shared" ca="1" si="72"/>
        <v>1731.745660145087</v>
      </c>
      <c r="M930" s="31" t="str">
        <f ca="1">IF(ROW()&gt;计算结果!B$22+1,IF(L930&gt;OFFSET(L930,-计算结果!B$22,0,1,1),"买",IF(L930&lt;OFFSET(L930,-计算结果!B$22,0,1,1),"卖",M929)),IF(L930&gt;OFFSET(L930,-ROW()+1,0,1,1),"买",IF(L930&lt;OFFSET(L930,-ROW()+1,0,1,1),"卖",M929)))</f>
        <v>卖</v>
      </c>
      <c r="N930" s="4" t="str">
        <f t="shared" ca="1" si="73"/>
        <v/>
      </c>
      <c r="O930" s="3">
        <f ca="1">IF(M929="买",E930/E929-1,0)-IF(N930=1,计算结果!B$17,0)</f>
        <v>0</v>
      </c>
      <c r="P930" s="2">
        <f t="shared" ca="1" si="74"/>
        <v>3.5361456588103719</v>
      </c>
      <c r="Q930" s="3">
        <f ca="1">1-P930/MAX(P$2:P930)</f>
        <v>0.30450999166942316</v>
      </c>
    </row>
    <row r="931" spans="1:17" x14ac:dyDescent="0.15">
      <c r="A931" s="1">
        <v>39756</v>
      </c>
      <c r="B931">
        <v>1646.2</v>
      </c>
      <c r="C931">
        <v>1648.45</v>
      </c>
      <c r="D931" s="21">
        <v>1606.73</v>
      </c>
      <c r="E931" s="21">
        <v>1627.76</v>
      </c>
      <c r="F931" s="42">
        <v>189.84761344</v>
      </c>
      <c r="G931" s="3">
        <f t="shared" si="70"/>
        <v>-1.5590793086348032E-2</v>
      </c>
      <c r="H931" s="3">
        <f>1-E931/MAX(E$2:E931)</f>
        <v>0.72303818144694754</v>
      </c>
      <c r="I931" s="21">
        <f t="shared" si="71"/>
        <v>25.779999999999973</v>
      </c>
      <c r="J931" s="21">
        <f ca="1">IF(ROW()&gt;计算结果!B$18+1,ABS(E931-OFFSET(E931,-计算结果!B$18,0,1,1))/SUM(OFFSET(I931,0,0,-计算结果!B$18,1)),ABS(E931-OFFSET(E931,-ROW()+2,0,1,1))/SUM(OFFSET(I931,0,0,-ROW()+2,1)))</f>
        <v>0.57944031981724753</v>
      </c>
      <c r="K931" s="21">
        <f ca="1">(计算结果!B$19+计算结果!B$20*'000300'!J931)^计算结果!B$21</f>
        <v>1.9214962878355228</v>
      </c>
      <c r="L931" s="21">
        <f t="shared" ca="1" si="72"/>
        <v>1531.9376001881758</v>
      </c>
      <c r="M931" s="31" t="str">
        <f ca="1">IF(ROW()&gt;计算结果!B$22+1,IF(L931&gt;OFFSET(L931,-计算结果!B$22,0,1,1),"买",IF(L931&lt;OFFSET(L931,-计算结果!B$22,0,1,1),"卖",M930)),IF(L931&gt;OFFSET(L931,-ROW()+1,0,1,1),"买",IF(L931&lt;OFFSET(L931,-ROW()+1,0,1,1),"卖",M930)))</f>
        <v>卖</v>
      </c>
      <c r="N931" s="4" t="str">
        <f t="shared" ca="1" si="73"/>
        <v/>
      </c>
      <c r="O931" s="3">
        <f ca="1">IF(M930="买",E931/E930-1,0)-IF(N931=1,计算结果!B$17,0)</f>
        <v>0</v>
      </c>
      <c r="P931" s="2">
        <f t="shared" ca="1" si="74"/>
        <v>3.5361456588103719</v>
      </c>
      <c r="Q931" s="3">
        <f ca="1">1-P931/MAX(P$2:P931)</f>
        <v>0.30450999166942316</v>
      </c>
    </row>
    <row r="932" spans="1:17" x14ac:dyDescent="0.15">
      <c r="A932" s="1">
        <v>39757</v>
      </c>
      <c r="B932">
        <v>1641.26</v>
      </c>
      <c r="C932">
        <v>1714.66</v>
      </c>
      <c r="D932" s="21">
        <v>1641.26</v>
      </c>
      <c r="E932" s="21">
        <v>1691.42</v>
      </c>
      <c r="F932" s="42">
        <v>315.00414976000002</v>
      </c>
      <c r="G932" s="3">
        <f t="shared" si="70"/>
        <v>3.9108959551776623E-2</v>
      </c>
      <c r="H932" s="3">
        <f>1-E932/MAX(E$2:E932)</f>
        <v>0.7122064928877696</v>
      </c>
      <c r="I932" s="21">
        <f t="shared" si="71"/>
        <v>63.660000000000082</v>
      </c>
      <c r="J932" s="21">
        <f ca="1">IF(ROW()&gt;计算结果!B$18+1,ABS(E932-OFFSET(E932,-计算结果!B$18,0,1,1))/SUM(OFFSET(I932,0,0,-计算结果!B$18,1)),ABS(E932-OFFSET(E932,-ROW()+2,0,1,1))/SUM(OFFSET(I932,0,0,-ROW()+2,1)))</f>
        <v>0.31302391246801353</v>
      </c>
      <c r="K932" s="21">
        <f ca="1">(计算结果!B$19+计算结果!B$20*'000300'!J932)^计算结果!B$21</f>
        <v>1.681721521221212</v>
      </c>
      <c r="L932" s="21">
        <f t="shared" ca="1" si="72"/>
        <v>1800.1425842077265</v>
      </c>
      <c r="M932" s="31" t="str">
        <f ca="1">IF(ROW()&gt;计算结果!B$22+1,IF(L932&gt;OFFSET(L932,-计算结果!B$22,0,1,1),"买",IF(L932&lt;OFFSET(L932,-计算结果!B$22,0,1,1),"卖",M931)),IF(L932&gt;OFFSET(L932,-ROW()+1,0,1,1),"买",IF(L932&lt;OFFSET(L932,-ROW()+1,0,1,1),"卖",M931)))</f>
        <v>卖</v>
      </c>
      <c r="N932" s="4" t="str">
        <f t="shared" ca="1" si="73"/>
        <v/>
      </c>
      <c r="O932" s="3">
        <f ca="1">IF(M931="买",E932/E931-1,0)-IF(N932=1,计算结果!B$17,0)</f>
        <v>0</v>
      </c>
      <c r="P932" s="2">
        <f t="shared" ca="1" si="74"/>
        <v>3.5361456588103719</v>
      </c>
      <c r="Q932" s="3">
        <f ca="1">1-P932/MAX(P$2:P932)</f>
        <v>0.30450999166942316</v>
      </c>
    </row>
    <row r="933" spans="1:17" x14ac:dyDescent="0.15">
      <c r="A933" s="1">
        <v>39758</v>
      </c>
      <c r="B933">
        <v>1648.13</v>
      </c>
      <c r="C933">
        <v>1661.44</v>
      </c>
      <c r="D933" s="21">
        <v>1638.34</v>
      </c>
      <c r="E933" s="21">
        <v>1649.78</v>
      </c>
      <c r="F933" s="42">
        <v>215.47044864</v>
      </c>
      <c r="G933" s="3">
        <f t="shared" si="70"/>
        <v>-2.461836799848649E-2</v>
      </c>
      <c r="H933" s="3">
        <f>1-E933/MAX(E$2:E933)</f>
        <v>0.71929149935343362</v>
      </c>
      <c r="I933" s="21">
        <f t="shared" si="71"/>
        <v>41.6400000000001</v>
      </c>
      <c r="J933" s="21">
        <f ca="1">IF(ROW()&gt;计算结果!B$18+1,ABS(E933-OFFSET(E933,-计算结果!B$18,0,1,1))/SUM(OFFSET(I933,0,0,-计算结果!B$18,1)),ABS(E933-OFFSET(E933,-ROW()+2,0,1,1))/SUM(OFFSET(I933,0,0,-ROW()+2,1)))</f>
        <v>0.37487335359675783</v>
      </c>
      <c r="K933" s="21">
        <f ca="1">(计算结果!B$19+计算结果!B$20*'000300'!J933)^计算结果!B$21</f>
        <v>1.7373860182370819</v>
      </c>
      <c r="L933" s="21">
        <f t="shared" ca="1" si="72"/>
        <v>1538.9047327392263</v>
      </c>
      <c r="M933" s="31" t="str">
        <f ca="1">IF(ROW()&gt;计算结果!B$22+1,IF(L933&gt;OFFSET(L933,-计算结果!B$22,0,1,1),"买",IF(L933&lt;OFFSET(L933,-计算结果!B$22,0,1,1),"卖",M932)),IF(L933&gt;OFFSET(L933,-ROW()+1,0,1,1),"买",IF(L933&lt;OFFSET(L933,-ROW()+1,0,1,1),"卖",M932)))</f>
        <v>卖</v>
      </c>
      <c r="N933" s="4" t="str">
        <f t="shared" ca="1" si="73"/>
        <v/>
      </c>
      <c r="O933" s="3">
        <f ca="1">IF(M932="买",E933/E932-1,0)-IF(N933=1,计算结果!B$17,0)</f>
        <v>0</v>
      </c>
      <c r="P933" s="2">
        <f t="shared" ca="1" si="74"/>
        <v>3.5361456588103719</v>
      </c>
      <c r="Q933" s="3">
        <f ca="1">1-P933/MAX(P$2:P933)</f>
        <v>0.30450999166942316</v>
      </c>
    </row>
    <row r="934" spans="1:17" x14ac:dyDescent="0.15">
      <c r="A934" s="1">
        <v>39759</v>
      </c>
      <c r="B934">
        <v>1618.75</v>
      </c>
      <c r="C934">
        <v>1690.1</v>
      </c>
      <c r="D934" s="21">
        <v>1612.74</v>
      </c>
      <c r="E934" s="21">
        <v>1677.83</v>
      </c>
      <c r="F934" s="42">
        <v>236.2046464</v>
      </c>
      <c r="G934" s="3">
        <f t="shared" si="70"/>
        <v>1.7002266968929147E-2</v>
      </c>
      <c r="H934" s="3">
        <f>1-E934/MAX(E$2:E934)</f>
        <v>0.71451881848499288</v>
      </c>
      <c r="I934" s="21">
        <f t="shared" si="71"/>
        <v>28.049999999999955</v>
      </c>
      <c r="J934" s="21">
        <f ca="1">IF(ROW()&gt;计算结果!B$18+1,ABS(E934-OFFSET(E934,-计算结果!B$18,0,1,1))/SUM(OFFSET(I934,0,0,-计算结果!B$18,1)),ABS(E934-OFFSET(E934,-ROW()+2,0,1,1))/SUM(OFFSET(I934,0,0,-ROW()+2,1)))</f>
        <v>0.22155560774601277</v>
      </c>
      <c r="K934" s="21">
        <f ca="1">(计算结果!B$19+计算结果!B$20*'000300'!J934)^计算结果!B$21</f>
        <v>1.5994000469714114</v>
      </c>
      <c r="L934" s="21">
        <f t="shared" ca="1" si="72"/>
        <v>1761.1018117216236</v>
      </c>
      <c r="M934" s="31" t="str">
        <f ca="1">IF(ROW()&gt;计算结果!B$22+1,IF(L934&gt;OFFSET(L934,-计算结果!B$22,0,1,1),"买",IF(L934&lt;OFFSET(L934,-计算结果!B$22,0,1,1),"卖",M933)),IF(L934&gt;OFFSET(L934,-ROW()+1,0,1,1),"买",IF(L934&lt;OFFSET(L934,-ROW()+1,0,1,1),"卖",M933)))</f>
        <v>卖</v>
      </c>
      <c r="N934" s="4" t="str">
        <f t="shared" ca="1" si="73"/>
        <v/>
      </c>
      <c r="O934" s="3">
        <f ca="1">IF(M933="买",E934/E933-1,0)-IF(N934=1,计算结果!B$17,0)</f>
        <v>0</v>
      </c>
      <c r="P934" s="2">
        <f t="shared" ca="1" si="74"/>
        <v>3.5361456588103719</v>
      </c>
      <c r="Q934" s="3">
        <f ca="1">1-P934/MAX(P$2:P934)</f>
        <v>0.30450999166942316</v>
      </c>
    </row>
    <row r="935" spans="1:17" x14ac:dyDescent="0.15">
      <c r="A935" s="1">
        <v>39762</v>
      </c>
      <c r="B935">
        <v>1714.12</v>
      </c>
      <c r="C935">
        <v>1803.12</v>
      </c>
      <c r="D935" s="21">
        <v>1714.12</v>
      </c>
      <c r="E935" s="21">
        <v>1801.67</v>
      </c>
      <c r="F935" s="42">
        <v>473.22292224</v>
      </c>
      <c r="G935" s="3">
        <f t="shared" si="70"/>
        <v>7.380962314418027E-2</v>
      </c>
      <c r="H935" s="3">
        <f>1-E935/MAX(E$2:E935)</f>
        <v>0.69344756006261488</v>
      </c>
      <c r="I935" s="21">
        <f t="shared" si="71"/>
        <v>123.84000000000015</v>
      </c>
      <c r="J935" s="21">
        <f ca="1">IF(ROW()&gt;计算结果!B$18+1,ABS(E935-OFFSET(E935,-计算结果!B$18,0,1,1))/SUM(OFFSET(I935,0,0,-计算结果!B$18,1)),ABS(E935-OFFSET(E935,-ROW()+2,0,1,1))/SUM(OFFSET(I935,0,0,-ROW()+2,1)))</f>
        <v>0.31593878954607962</v>
      </c>
      <c r="K935" s="21">
        <f ca="1">(计算结果!B$19+计算结果!B$20*'000300'!J935)^计算结果!B$21</f>
        <v>1.6843449105914716</v>
      </c>
      <c r="L935" s="21">
        <f t="shared" ca="1" si="72"/>
        <v>1829.4326331802235</v>
      </c>
      <c r="M935" s="31" t="str">
        <f ca="1">IF(ROW()&gt;计算结果!B$22+1,IF(L935&gt;OFFSET(L935,-计算结果!B$22,0,1,1),"买",IF(L935&lt;OFFSET(L935,-计算结果!B$22,0,1,1),"卖",M934)),IF(L935&gt;OFFSET(L935,-ROW()+1,0,1,1),"买",IF(L935&lt;OFFSET(L935,-ROW()+1,0,1,1),"卖",M934)))</f>
        <v>卖</v>
      </c>
      <c r="N935" s="4" t="str">
        <f t="shared" ca="1" si="73"/>
        <v/>
      </c>
      <c r="O935" s="3">
        <f ca="1">IF(M934="买",E935/E934-1,0)-IF(N935=1,计算结果!B$17,0)</f>
        <v>0</v>
      </c>
      <c r="P935" s="2">
        <f t="shared" ca="1" si="74"/>
        <v>3.5361456588103719</v>
      </c>
      <c r="Q935" s="3">
        <f ca="1">1-P935/MAX(P$2:P935)</f>
        <v>0.30450999166942316</v>
      </c>
    </row>
    <row r="936" spans="1:17" x14ac:dyDescent="0.15">
      <c r="A936" s="1">
        <v>39763</v>
      </c>
      <c r="B936">
        <v>1795.3</v>
      </c>
      <c r="C936">
        <v>1824.93</v>
      </c>
      <c r="D936" s="21">
        <v>1778.33</v>
      </c>
      <c r="E936" s="21">
        <v>1781.36</v>
      </c>
      <c r="F936" s="42">
        <v>491.94274816000001</v>
      </c>
      <c r="G936" s="3">
        <f t="shared" si="70"/>
        <v>-1.1272874610777861E-2</v>
      </c>
      <c r="H936" s="3">
        <f>1-E936/MAX(E$2:E936)</f>
        <v>0.696903287279657</v>
      </c>
      <c r="I936" s="21">
        <f t="shared" si="71"/>
        <v>20.310000000000173</v>
      </c>
      <c r="J936" s="21">
        <f ca="1">IF(ROW()&gt;计算结果!B$18+1,ABS(E936-OFFSET(E936,-计算结果!B$18,0,1,1))/SUM(OFFSET(I936,0,0,-计算结果!B$18,1)),ABS(E936-OFFSET(E936,-ROW()+2,0,1,1))/SUM(OFFSET(I936,0,0,-ROW()+2,1)))</f>
        <v>0.17387901666513184</v>
      </c>
      <c r="K936" s="21">
        <f ca="1">(计算结果!B$19+计算结果!B$20*'000300'!J936)^计算结果!B$21</f>
        <v>1.5564911149986185</v>
      </c>
      <c r="L936" s="21">
        <f t="shared" ca="1" si="72"/>
        <v>1754.6080067606176</v>
      </c>
      <c r="M936" s="31" t="str">
        <f ca="1">IF(ROW()&gt;计算结果!B$22+1,IF(L936&gt;OFFSET(L936,-计算结果!B$22,0,1,1),"买",IF(L936&lt;OFFSET(L936,-计算结果!B$22,0,1,1),"卖",M935)),IF(L936&gt;OFFSET(L936,-ROW()+1,0,1,1),"买",IF(L936&lt;OFFSET(L936,-ROW()+1,0,1,1),"卖",M935)))</f>
        <v>卖</v>
      </c>
      <c r="N936" s="4" t="str">
        <f t="shared" ca="1" si="73"/>
        <v/>
      </c>
      <c r="O936" s="3">
        <f ca="1">IF(M935="买",E936/E935-1,0)-IF(N936=1,计算结果!B$17,0)</f>
        <v>0</v>
      </c>
      <c r="P936" s="2">
        <f t="shared" ca="1" si="74"/>
        <v>3.5361456588103719</v>
      </c>
      <c r="Q936" s="3">
        <f ca="1">1-P936/MAX(P$2:P936)</f>
        <v>0.30450999166942316</v>
      </c>
    </row>
    <row r="937" spans="1:17" x14ac:dyDescent="0.15">
      <c r="A937" s="1">
        <v>39764</v>
      </c>
      <c r="B937">
        <v>1758.48</v>
      </c>
      <c r="C937">
        <v>1806.23</v>
      </c>
      <c r="D937" s="21">
        <v>1754.29</v>
      </c>
      <c r="E937" s="21">
        <v>1801.82</v>
      </c>
      <c r="F937" s="42">
        <v>344.53790720000001</v>
      </c>
      <c r="G937" s="3">
        <f t="shared" si="70"/>
        <v>1.1485606502896761E-2</v>
      </c>
      <c r="H937" s="3">
        <f>1-E937/MAX(E$2:E937)</f>
        <v>0.69342203770502953</v>
      </c>
      <c r="I937" s="21">
        <f t="shared" si="71"/>
        <v>20.460000000000036</v>
      </c>
      <c r="J937" s="21">
        <f ca="1">IF(ROW()&gt;计算结果!B$18+1,ABS(E937-OFFSET(E937,-计算结果!B$18,0,1,1))/SUM(OFFSET(I937,0,0,-计算结果!B$18,1)),ABS(E937-OFFSET(E937,-ROW()+2,0,1,1))/SUM(OFFSET(I937,0,0,-ROW()+2,1)))</f>
        <v>0.35256567640559705</v>
      </c>
      <c r="K937" s="21">
        <f ca="1">(计算结果!B$19+计算结果!B$20*'000300'!J937)^计算结果!B$21</f>
        <v>1.7173091087650372</v>
      </c>
      <c r="L937" s="21">
        <f t="shared" ca="1" si="72"/>
        <v>1835.6855927935621</v>
      </c>
      <c r="M937" s="31" t="str">
        <f ca="1">IF(ROW()&gt;计算结果!B$22+1,IF(L937&gt;OFFSET(L937,-计算结果!B$22,0,1,1),"买",IF(L937&lt;OFFSET(L937,-计算结果!B$22,0,1,1),"卖",M936)),IF(L937&gt;OFFSET(L937,-ROW()+1,0,1,1),"买",IF(L937&lt;OFFSET(L937,-ROW()+1,0,1,1),"卖",M936)))</f>
        <v>卖</v>
      </c>
      <c r="N937" s="4" t="str">
        <f t="shared" ca="1" si="73"/>
        <v/>
      </c>
      <c r="O937" s="3">
        <f ca="1">IF(M936="买",E937/E936-1,0)-IF(N937=1,计算结果!B$17,0)</f>
        <v>0</v>
      </c>
      <c r="P937" s="2">
        <f t="shared" ca="1" si="74"/>
        <v>3.5361456588103719</v>
      </c>
      <c r="Q937" s="3">
        <f ca="1">1-P937/MAX(P$2:P937)</f>
        <v>0.30450999166942316</v>
      </c>
    </row>
    <row r="938" spans="1:17" x14ac:dyDescent="0.15">
      <c r="A938" s="1">
        <v>39765</v>
      </c>
      <c r="B938">
        <v>1777.03</v>
      </c>
      <c r="C938">
        <v>1891.94</v>
      </c>
      <c r="D938" s="21">
        <v>1765.64</v>
      </c>
      <c r="E938" s="21">
        <v>1874.08</v>
      </c>
      <c r="F938" s="42">
        <v>649.88758015999997</v>
      </c>
      <c r="G938" s="3">
        <f t="shared" si="70"/>
        <v>4.0103894950660912E-2</v>
      </c>
      <c r="H938" s="3">
        <f>1-E938/MAX(E$2:E938)</f>
        <v>0.6811270673109644</v>
      </c>
      <c r="I938" s="21">
        <f t="shared" si="71"/>
        <v>72.259999999999991</v>
      </c>
      <c r="J938" s="21">
        <f ca="1">IF(ROW()&gt;计算结果!B$18+1,ABS(E938-OFFSET(E938,-计算结果!B$18,0,1,1))/SUM(OFFSET(I938,0,0,-计算结果!B$18,1)),ABS(E938-OFFSET(E938,-ROW()+2,0,1,1))/SUM(OFFSET(I938,0,0,-ROW()+2,1)))</f>
        <v>0.40084522402980916</v>
      </c>
      <c r="K938" s="21">
        <f ca="1">(计算结果!B$19+计算结果!B$20*'000300'!J938)^计算结果!B$21</f>
        <v>1.7607607016268281</v>
      </c>
      <c r="L938" s="21">
        <f t="shared" ca="1" si="72"/>
        <v>1903.2889561649156</v>
      </c>
      <c r="M938" s="31" t="str">
        <f ca="1">IF(ROW()&gt;计算结果!B$22+1,IF(L938&gt;OFFSET(L938,-计算结果!B$22,0,1,1),"买",IF(L938&lt;OFFSET(L938,-计算结果!B$22,0,1,1),"卖",M937)),IF(L938&gt;OFFSET(L938,-ROW()+1,0,1,1),"买",IF(L938&lt;OFFSET(L938,-ROW()+1,0,1,1),"卖",M937)))</f>
        <v>买</v>
      </c>
      <c r="N938" s="4">
        <f t="shared" ca="1" si="73"/>
        <v>1</v>
      </c>
      <c r="O938" s="3">
        <f ca="1">IF(M937="买",E938/E937-1,0)-IF(N938=1,计算结果!B$17,0)</f>
        <v>0</v>
      </c>
      <c r="P938" s="2">
        <f t="shared" ca="1" si="74"/>
        <v>3.5361456588103719</v>
      </c>
      <c r="Q938" s="3">
        <f ca="1">1-P938/MAX(P$2:P938)</f>
        <v>0.30450999166942316</v>
      </c>
    </row>
    <row r="939" spans="1:17" x14ac:dyDescent="0.15">
      <c r="A939" s="1">
        <v>39766</v>
      </c>
      <c r="B939">
        <v>1893.31</v>
      </c>
      <c r="C939">
        <v>1943.65</v>
      </c>
      <c r="D939" s="21">
        <v>1874.93</v>
      </c>
      <c r="E939" s="21">
        <v>1943.65</v>
      </c>
      <c r="F939" s="42">
        <v>734.29581824000002</v>
      </c>
      <c r="G939" s="3">
        <f t="shared" si="70"/>
        <v>3.7122214633313444E-2</v>
      </c>
      <c r="H939" s="3">
        <f>1-E939/MAX(E$2:E939)</f>
        <v>0.66928979786292797</v>
      </c>
      <c r="I939" s="21">
        <f t="shared" si="71"/>
        <v>69.570000000000164</v>
      </c>
      <c r="J939" s="21">
        <f ca="1">IF(ROW()&gt;计算结果!B$18+1,ABS(E939-OFFSET(E939,-计算结果!B$18,0,1,1))/SUM(OFFSET(I939,0,0,-计算结果!B$18,1)),ABS(E939-OFFSET(E939,-ROW()+2,0,1,1))/SUM(OFFSET(I939,0,0,-ROW()+2,1)))</f>
        <v>0.58859761609451444</v>
      </c>
      <c r="K939" s="21">
        <f ca="1">(计算结果!B$19+计算结果!B$20*'000300'!J939)^计算结果!B$21</f>
        <v>1.929737854485063</v>
      </c>
      <c r="L939" s="21">
        <f t="shared" ca="1" si="72"/>
        <v>1981.175190300009</v>
      </c>
      <c r="M939" s="31" t="str">
        <f ca="1">IF(ROW()&gt;计算结果!B$22+1,IF(L939&gt;OFFSET(L939,-计算结果!B$22,0,1,1),"买",IF(L939&lt;OFFSET(L939,-计算结果!B$22,0,1,1),"卖",M938)),IF(L939&gt;OFFSET(L939,-ROW()+1,0,1,1),"买",IF(L939&lt;OFFSET(L939,-ROW()+1,0,1,1),"卖",M938)))</f>
        <v>卖</v>
      </c>
      <c r="N939" s="4">
        <f t="shared" ca="1" si="73"/>
        <v>1</v>
      </c>
      <c r="O939" s="3">
        <f ca="1">IF(M938="买",E939/E938-1,0)-IF(N939=1,计算结果!B$17,0)</f>
        <v>3.7122214633313444E-2</v>
      </c>
      <c r="P939" s="2">
        <f t="shared" ca="1" si="74"/>
        <v>3.6674152169313903</v>
      </c>
      <c r="Q939" s="3">
        <f ca="1">1-P939/MAX(P$2:P939)</f>
        <v>0.27869186230485055</v>
      </c>
    </row>
    <row r="940" spans="1:17" x14ac:dyDescent="0.15">
      <c r="A940" s="1">
        <v>39769</v>
      </c>
      <c r="B940">
        <v>1934.74</v>
      </c>
      <c r="C940">
        <v>1987.22</v>
      </c>
      <c r="D940" s="21">
        <v>1919.97</v>
      </c>
      <c r="E940" s="21">
        <v>1987.22</v>
      </c>
      <c r="F940" s="42">
        <v>709.19184384000005</v>
      </c>
      <c r="G940" s="3">
        <f t="shared" si="70"/>
        <v>2.2416587348545125E-2</v>
      </c>
      <c r="H940" s="3">
        <f>1-E940/MAX(E$2:E940)</f>
        <v>0.66187640372966716</v>
      </c>
      <c r="I940" s="21">
        <f t="shared" si="71"/>
        <v>43.569999999999936</v>
      </c>
      <c r="J940" s="21">
        <f ca="1">IF(ROW()&gt;计算结果!B$18+1,ABS(E940-OFFSET(E940,-计算结果!B$18,0,1,1))/SUM(OFFSET(I940,0,0,-计算结果!B$18,1)),ABS(E940-OFFSET(E940,-ROW()+2,0,1,1))/SUM(OFFSET(I940,0,0,-ROW()+2,1)))</f>
        <v>0.65537965981851687</v>
      </c>
      <c r="K940" s="21">
        <f ca="1">(计算结果!B$19+计算结果!B$20*'000300'!J940)^计算结果!B$21</f>
        <v>1.9898416938366652</v>
      </c>
      <c r="L940" s="21">
        <f t="shared" ca="1" si="72"/>
        <v>1993.2034046723595</v>
      </c>
      <c r="M940" s="31" t="str">
        <f ca="1">IF(ROW()&gt;计算结果!B$22+1,IF(L940&gt;OFFSET(L940,-计算结果!B$22,0,1,1),"买",IF(L940&lt;OFFSET(L940,-计算结果!B$22,0,1,1),"卖",M939)),IF(L940&gt;OFFSET(L940,-ROW()+1,0,1,1),"买",IF(L940&lt;OFFSET(L940,-ROW()+1,0,1,1),"卖",M939)))</f>
        <v>买</v>
      </c>
      <c r="N940" s="4">
        <f t="shared" ca="1" si="73"/>
        <v>1</v>
      </c>
      <c r="O940" s="3">
        <f ca="1">IF(M939="买",E940/E939-1,0)-IF(N940=1,计算结果!B$17,0)</f>
        <v>0</v>
      </c>
      <c r="P940" s="2">
        <f t="shared" ca="1" si="74"/>
        <v>3.6674152169313903</v>
      </c>
      <c r="Q940" s="3">
        <f ca="1">1-P940/MAX(P$2:P940)</f>
        <v>0.27869186230485055</v>
      </c>
    </row>
    <row r="941" spans="1:17" x14ac:dyDescent="0.15">
      <c r="A941" s="1">
        <v>39770</v>
      </c>
      <c r="B941">
        <v>1974.38</v>
      </c>
      <c r="C941">
        <v>1994.82</v>
      </c>
      <c r="D941" s="21">
        <v>1831.76</v>
      </c>
      <c r="E941" s="21">
        <v>1839.82</v>
      </c>
      <c r="F941" s="42">
        <v>761.65750783999999</v>
      </c>
      <c r="G941" s="3">
        <f t="shared" si="70"/>
        <v>-7.417397167902906E-2</v>
      </c>
      <c r="H941" s="3">
        <f>1-E941/MAX(E$2:E941)</f>
        <v>0.68695637378343433</v>
      </c>
      <c r="I941" s="21">
        <f t="shared" si="71"/>
        <v>147.40000000000009</v>
      </c>
      <c r="J941" s="21">
        <f ca="1">IF(ROW()&gt;计算结果!B$18+1,ABS(E941-OFFSET(E941,-计算结果!B$18,0,1,1))/SUM(OFFSET(I941,0,0,-计算结果!B$18,1)),ABS(E941-OFFSET(E941,-ROW()+2,0,1,1))/SUM(OFFSET(I941,0,0,-ROW()+2,1)))</f>
        <v>0.33619760289174921</v>
      </c>
      <c r="K941" s="21">
        <f ca="1">(计算结果!B$19+计算结果!B$20*'000300'!J941)^计算结果!B$21</f>
        <v>1.7025778426025742</v>
      </c>
      <c r="L941" s="21">
        <f t="shared" ca="1" si="72"/>
        <v>1732.0562184542557</v>
      </c>
      <c r="M941" s="31" t="str">
        <f ca="1">IF(ROW()&gt;计算结果!B$22+1,IF(L941&gt;OFFSET(L941,-计算结果!B$22,0,1,1),"买",IF(L941&lt;OFFSET(L941,-计算结果!B$22,0,1,1),"卖",M940)),IF(L941&gt;OFFSET(L941,-ROW()+1,0,1,1),"买",IF(L941&lt;OFFSET(L941,-ROW()+1,0,1,1),"卖",M940)))</f>
        <v>卖</v>
      </c>
      <c r="N941" s="4">
        <f t="shared" ca="1" si="73"/>
        <v>1</v>
      </c>
      <c r="O941" s="3">
        <f ca="1">IF(M940="买",E941/E940-1,0)-IF(N941=1,计算结果!B$17,0)</f>
        <v>-7.417397167902906E-2</v>
      </c>
      <c r="P941" s="2">
        <f t="shared" ca="1" si="74"/>
        <v>3.3953884644954813</v>
      </c>
      <c r="Q941" s="3">
        <f ca="1">1-P941/MAX(P$2:P941)</f>
        <v>0.33219415168210376</v>
      </c>
    </row>
    <row r="942" spans="1:17" x14ac:dyDescent="0.15">
      <c r="A942" s="1">
        <v>39771</v>
      </c>
      <c r="B942">
        <v>1831.6</v>
      </c>
      <c r="C942">
        <v>1959.52</v>
      </c>
      <c r="D942" s="21">
        <v>1823.27</v>
      </c>
      <c r="E942" s="21">
        <v>1953.16</v>
      </c>
      <c r="F942" s="42">
        <v>648.38115328000004</v>
      </c>
      <c r="G942" s="3">
        <f t="shared" si="70"/>
        <v>6.1603852550793148E-2</v>
      </c>
      <c r="H942" s="3">
        <f>1-E942/MAX(E$2:E942)</f>
        <v>0.6676716803920234</v>
      </c>
      <c r="I942" s="21">
        <f t="shared" si="71"/>
        <v>113.34000000000015</v>
      </c>
      <c r="J942" s="21">
        <f ca="1">IF(ROW()&gt;计算结果!B$18+1,ABS(E942-OFFSET(E942,-计算结果!B$18,0,1,1))/SUM(OFFSET(I942,0,0,-计算结果!B$18,1)),ABS(E942-OFFSET(E942,-ROW()+2,0,1,1))/SUM(OFFSET(I942,0,0,-ROW()+2,1)))</f>
        <v>0.38466286520486703</v>
      </c>
      <c r="K942" s="21">
        <f ca="1">(计算结果!B$19+计算结果!B$20*'000300'!J942)^计算结果!B$21</f>
        <v>1.7461965786843803</v>
      </c>
      <c r="L942" s="21">
        <f t="shared" ca="1" si="72"/>
        <v>2118.1468853236133</v>
      </c>
      <c r="M942" s="31" t="str">
        <f ca="1">IF(ROW()&gt;计算结果!B$22+1,IF(L942&gt;OFFSET(L942,-计算结果!B$22,0,1,1),"买",IF(L942&lt;OFFSET(L942,-计算结果!B$22,0,1,1),"卖",M941)),IF(L942&gt;OFFSET(L942,-ROW()+1,0,1,1),"买",IF(L942&lt;OFFSET(L942,-ROW()+1,0,1,1),"卖",M941)))</f>
        <v>买</v>
      </c>
      <c r="N942" s="4">
        <f t="shared" ca="1" si="73"/>
        <v>1</v>
      </c>
      <c r="O942" s="3">
        <f ca="1">IF(M941="买",E942/E941-1,0)-IF(N942=1,计算结果!B$17,0)</f>
        <v>0</v>
      </c>
      <c r="P942" s="2">
        <f t="shared" ca="1" si="74"/>
        <v>3.3953884644954813</v>
      </c>
      <c r="Q942" s="3">
        <f ca="1">1-P942/MAX(P$2:P942)</f>
        <v>0.33219415168210376</v>
      </c>
    </row>
    <row r="943" spans="1:17" x14ac:dyDescent="0.15">
      <c r="A943" s="1">
        <v>39772</v>
      </c>
      <c r="B943">
        <v>1916.7</v>
      </c>
      <c r="C943">
        <v>1976.95</v>
      </c>
      <c r="D943" s="21">
        <v>1900.27</v>
      </c>
      <c r="E943" s="21">
        <v>1932.43</v>
      </c>
      <c r="F943" s="42">
        <v>669.19038976000002</v>
      </c>
      <c r="G943" s="3">
        <f t="shared" si="70"/>
        <v>-1.0613569804829082E-2</v>
      </c>
      <c r="H943" s="3">
        <f>1-E943/MAX(E$2:E943)</f>
        <v>0.67119887021030422</v>
      </c>
      <c r="I943" s="21">
        <f t="shared" si="71"/>
        <v>20.730000000000018</v>
      </c>
      <c r="J943" s="21">
        <f ca="1">IF(ROW()&gt;计算结果!B$18+1,ABS(E943-OFFSET(E943,-计算结果!B$18,0,1,1))/SUM(OFFSET(I943,0,0,-计算结果!B$18,1)),ABS(E943-OFFSET(E943,-ROW()+2,0,1,1))/SUM(OFFSET(I943,0,0,-ROW()+2,1)))</f>
        <v>0.42856276439282492</v>
      </c>
      <c r="K943" s="21">
        <f ca="1">(计算结果!B$19+计算结果!B$20*'000300'!J943)^计算结果!B$21</f>
        <v>1.7857064879535423</v>
      </c>
      <c r="L943" s="21">
        <f t="shared" ca="1" si="72"/>
        <v>1786.5110382787132</v>
      </c>
      <c r="M943" s="31" t="str">
        <f ca="1">IF(ROW()&gt;计算结果!B$22+1,IF(L943&gt;OFFSET(L943,-计算结果!B$22,0,1,1),"买",IF(L943&lt;OFFSET(L943,-计算结果!B$22,0,1,1),"卖",M942)),IF(L943&gt;OFFSET(L943,-ROW()+1,0,1,1),"买",IF(L943&lt;OFFSET(L943,-ROW()+1,0,1,1),"卖",M942)))</f>
        <v>卖</v>
      </c>
      <c r="N943" s="4">
        <f t="shared" ca="1" si="73"/>
        <v>1</v>
      </c>
      <c r="O943" s="3">
        <f ca="1">IF(M942="买",E943/E942-1,0)-IF(N943=1,计算结果!B$17,0)</f>
        <v>-1.0613569804829082E-2</v>
      </c>
      <c r="P943" s="2">
        <f t="shared" ca="1" si="74"/>
        <v>3.359351272013047</v>
      </c>
      <c r="Q943" s="3">
        <f ca="1">1-P943/MAX(P$2:P943)</f>
        <v>0.33928195566929886</v>
      </c>
    </row>
    <row r="944" spans="1:17" x14ac:dyDescent="0.15">
      <c r="A944" s="1">
        <v>39773</v>
      </c>
      <c r="B944">
        <v>1872.27</v>
      </c>
      <c r="C944">
        <v>1968.89</v>
      </c>
      <c r="D944" s="21">
        <v>1835.09</v>
      </c>
      <c r="E944" s="21">
        <v>1920.73</v>
      </c>
      <c r="F944" s="42">
        <v>661.24275711999996</v>
      </c>
      <c r="G944" s="3">
        <f t="shared" si="70"/>
        <v>-6.0545530756612731E-3</v>
      </c>
      <c r="H944" s="3">
        <f>1-E944/MAX(E$2:E944)</f>
        <v>0.67318961410195333</v>
      </c>
      <c r="I944" s="21">
        <f t="shared" si="71"/>
        <v>11.700000000000045</v>
      </c>
      <c r="J944" s="21">
        <f ca="1">IF(ROW()&gt;计算结果!B$18+1,ABS(E944-OFFSET(E944,-计算结果!B$18,0,1,1))/SUM(OFFSET(I944,0,0,-计算结果!B$18,1)),ABS(E944-OFFSET(E944,-ROW()+2,0,1,1))/SUM(OFFSET(I944,0,0,-ROW()+2,1)))</f>
        <v>0.37765477782269319</v>
      </c>
      <c r="K944" s="21">
        <f ca="1">(计算结果!B$19+计算结果!B$20*'000300'!J944)^计算结果!B$21</f>
        <v>1.7398893000404239</v>
      </c>
      <c r="L944" s="21">
        <f t="shared" ca="1" si="72"/>
        <v>2020.0371736401155</v>
      </c>
      <c r="M944" s="31" t="str">
        <f ca="1">IF(ROW()&gt;计算结果!B$22+1,IF(L944&gt;OFFSET(L944,-计算结果!B$22,0,1,1),"买",IF(L944&lt;OFFSET(L944,-计算结果!B$22,0,1,1),"卖",M943)),IF(L944&gt;OFFSET(L944,-ROW()+1,0,1,1),"买",IF(L944&lt;OFFSET(L944,-ROW()+1,0,1,1),"卖",M943)))</f>
        <v>买</v>
      </c>
      <c r="N944" s="4">
        <f t="shared" ca="1" si="73"/>
        <v>1</v>
      </c>
      <c r="O944" s="3">
        <f ca="1">IF(M943="买",E944/E943-1,0)-IF(N944=1,计算结果!B$17,0)</f>
        <v>0</v>
      </c>
      <c r="P944" s="2">
        <f t="shared" ca="1" si="74"/>
        <v>3.359351272013047</v>
      </c>
      <c r="Q944" s="3">
        <f ca="1">1-P944/MAX(P$2:P944)</f>
        <v>0.33928195566929886</v>
      </c>
    </row>
    <row r="945" spans="1:17" x14ac:dyDescent="0.15">
      <c r="A945" s="1">
        <v>39776</v>
      </c>
      <c r="B945">
        <v>1913.99</v>
      </c>
      <c r="C945">
        <v>1923.93</v>
      </c>
      <c r="D945" s="21">
        <v>1835.86</v>
      </c>
      <c r="E945" s="21">
        <v>1837.64</v>
      </c>
      <c r="F945" s="42">
        <v>397.94618367999999</v>
      </c>
      <c r="G945" s="3">
        <f t="shared" si="70"/>
        <v>-4.3259594008527968E-2</v>
      </c>
      <c r="H945" s="3">
        <f>1-E945/MAX(E$2:E945)</f>
        <v>0.68732729871367315</v>
      </c>
      <c r="I945" s="21">
        <f t="shared" si="71"/>
        <v>83.089999999999918</v>
      </c>
      <c r="J945" s="21">
        <f ca="1">IF(ROW()&gt;计算结果!B$18+1,ABS(E945-OFFSET(E945,-计算结果!B$18,0,1,1))/SUM(OFFSET(I945,0,0,-计算结果!B$18,1)),ABS(E945-OFFSET(E945,-ROW()+2,0,1,1))/SUM(OFFSET(I945,0,0,-ROW()+2,1)))</f>
        <v>5.970818186345301E-2</v>
      </c>
      <c r="K945" s="21">
        <f ca="1">(计算结果!B$19+计算结果!B$20*'000300'!J945)^计算结果!B$21</f>
        <v>1.4537373636771076</v>
      </c>
      <c r="L945" s="21">
        <f t="shared" ca="1" si="72"/>
        <v>1754.8795872903784</v>
      </c>
      <c r="M945" s="31" t="str">
        <f ca="1">IF(ROW()&gt;计算结果!B$22+1,IF(L945&gt;OFFSET(L945,-计算结果!B$22,0,1,1),"买",IF(L945&lt;OFFSET(L945,-计算结果!B$22,0,1,1),"卖",M944)),IF(L945&gt;OFFSET(L945,-ROW()+1,0,1,1),"买",IF(L945&lt;OFFSET(L945,-ROW()+1,0,1,1),"卖",M944)))</f>
        <v>买</v>
      </c>
      <c r="N945" s="4" t="str">
        <f t="shared" ca="1" si="73"/>
        <v/>
      </c>
      <c r="O945" s="3">
        <f ca="1">IF(M944="买",E945/E944-1,0)-IF(N945=1,计算结果!B$17,0)</f>
        <v>-4.3259594008527968E-2</v>
      </c>
      <c r="P945" s="2">
        <f t="shared" ca="1" si="74"/>
        <v>3.2140270998537304</v>
      </c>
      <c r="Q945" s="3">
        <f ca="1">1-P945/MAX(P$2:P945)</f>
        <v>0.36786435002115359</v>
      </c>
    </row>
    <row r="946" spans="1:17" x14ac:dyDescent="0.15">
      <c r="A946" s="1">
        <v>39777</v>
      </c>
      <c r="B946">
        <v>1870.06</v>
      </c>
      <c r="C946">
        <v>1883.1</v>
      </c>
      <c r="D946" s="21">
        <v>1801.56</v>
      </c>
      <c r="E946" s="21">
        <v>1834.29</v>
      </c>
      <c r="F946" s="42">
        <v>346.29652479999999</v>
      </c>
      <c r="G946" s="3">
        <f t="shared" si="70"/>
        <v>-1.8229903571973516E-3</v>
      </c>
      <c r="H946" s="3">
        <f>1-E946/MAX(E$2:E946)</f>
        <v>0.68789729803307698</v>
      </c>
      <c r="I946" s="21">
        <f t="shared" si="71"/>
        <v>3.3500000000001364</v>
      </c>
      <c r="J946" s="21">
        <f ca="1">IF(ROW()&gt;计算结果!B$18+1,ABS(E946-OFFSET(E946,-计算结果!B$18,0,1,1))/SUM(OFFSET(I946,0,0,-计算结果!B$18,1)),ABS(E946-OFFSET(E946,-ROW()+2,0,1,1))/SUM(OFFSET(I946,0,0,-ROW()+2,1)))</f>
        <v>9.0405998599415893E-2</v>
      </c>
      <c r="K946" s="21">
        <f ca="1">(计算结果!B$19+计算结果!B$20*'000300'!J946)^计算结果!B$21</f>
        <v>1.4813653987394741</v>
      </c>
      <c r="L946" s="21">
        <f t="shared" ca="1" si="72"/>
        <v>1872.515424978033</v>
      </c>
      <c r="M946" s="31" t="str">
        <f ca="1">IF(ROW()&gt;计算结果!B$22+1,IF(L946&gt;OFFSET(L946,-计算结果!B$22,0,1,1),"买",IF(L946&lt;OFFSET(L946,-计算结果!B$22,0,1,1),"卖",M945)),IF(L946&gt;OFFSET(L946,-ROW()+1,0,1,1),"买",IF(L946&lt;OFFSET(L946,-ROW()+1,0,1,1),"卖",M945)))</f>
        <v>买</v>
      </c>
      <c r="N946" s="4" t="str">
        <f t="shared" ca="1" si="73"/>
        <v/>
      </c>
      <c r="O946" s="3">
        <f ca="1">IF(M945="买",E946/E945-1,0)-IF(N946=1,计算结果!B$17,0)</f>
        <v>-1.8229903571973516E-3</v>
      </c>
      <c r="P946" s="2">
        <f t="shared" ca="1" si="74"/>
        <v>3.208167959442926</v>
      </c>
      <c r="Q946" s="3">
        <f ca="1">1-P946/MAX(P$2:P946)</f>
        <v>0.36901672721550571</v>
      </c>
    </row>
    <row r="947" spans="1:17" x14ac:dyDescent="0.15">
      <c r="A947" s="1">
        <v>39778</v>
      </c>
      <c r="B947">
        <v>1832.11</v>
      </c>
      <c r="C947">
        <v>1865.65</v>
      </c>
      <c r="D947" s="21">
        <v>1815.02</v>
      </c>
      <c r="E947" s="21">
        <v>1843.49</v>
      </c>
      <c r="F947" s="42">
        <v>347.32302335999998</v>
      </c>
      <c r="G947" s="3">
        <f t="shared" si="70"/>
        <v>5.015564605378664E-3</v>
      </c>
      <c r="H947" s="3">
        <f>1-E947/MAX(E$2:E947)</f>
        <v>0.6863319267678486</v>
      </c>
      <c r="I947" s="21">
        <f t="shared" si="71"/>
        <v>9.2000000000000455</v>
      </c>
      <c r="J947" s="21">
        <f ca="1">IF(ROW()&gt;计算结果!B$18+1,ABS(E947-OFFSET(E947,-计算结果!B$18,0,1,1))/SUM(OFFSET(I947,0,0,-计算结果!B$18,1)),ABS(E947-OFFSET(E947,-ROW()+2,0,1,1))/SUM(OFFSET(I947,0,0,-ROW()+2,1)))</f>
        <v>7.2569269082739835E-2</v>
      </c>
      <c r="K947" s="21">
        <f ca="1">(计算结果!B$19+计算结果!B$20*'000300'!J947)^计算结果!B$21</f>
        <v>1.4653123421744658</v>
      </c>
      <c r="L947" s="21">
        <f t="shared" ca="1" si="72"/>
        <v>1829.9841115208624</v>
      </c>
      <c r="M947" s="31" t="str">
        <f ca="1">IF(ROW()&gt;计算结果!B$22+1,IF(L947&gt;OFFSET(L947,-计算结果!B$22,0,1,1),"买",IF(L947&lt;OFFSET(L947,-计算结果!B$22,0,1,1),"卖",M946)),IF(L947&gt;OFFSET(L947,-ROW()+1,0,1,1),"买",IF(L947&lt;OFFSET(L947,-ROW()+1,0,1,1),"卖",M946)))</f>
        <v>买</v>
      </c>
      <c r="N947" s="4" t="str">
        <f t="shared" ca="1" si="73"/>
        <v/>
      </c>
      <c r="O947" s="3">
        <f ca="1">IF(M946="买",E947/E946-1,0)-IF(N947=1,计算结果!B$17,0)</f>
        <v>5.015564605378664E-3</v>
      </c>
      <c r="P947" s="2">
        <f t="shared" ca="1" si="74"/>
        <v>3.2242587331084178</v>
      </c>
      <c r="Q947" s="3">
        <f ca="1">1-P947/MAX(P$2:P947)</f>
        <v>0.36585198984594181</v>
      </c>
    </row>
    <row r="948" spans="1:17" x14ac:dyDescent="0.15">
      <c r="A948" s="1">
        <v>39779</v>
      </c>
      <c r="B948">
        <v>1961.89</v>
      </c>
      <c r="C948">
        <v>1969.02</v>
      </c>
      <c r="D948" s="21">
        <v>1870.05</v>
      </c>
      <c r="E948" s="21">
        <v>1870.47</v>
      </c>
      <c r="F948" s="42">
        <v>717.53359360000002</v>
      </c>
      <c r="G948" s="3">
        <f t="shared" si="70"/>
        <v>1.4635284162105577E-2</v>
      </c>
      <c r="H948" s="3">
        <f>1-E948/MAX(E$2:E948)</f>
        <v>0.68174130538351596</v>
      </c>
      <c r="I948" s="21">
        <f t="shared" si="71"/>
        <v>26.980000000000018</v>
      </c>
      <c r="J948" s="21">
        <f ca="1">IF(ROW()&gt;计算结果!B$18+1,ABS(E948-OFFSET(E948,-计算结果!B$18,0,1,1))/SUM(OFFSET(I948,0,0,-计算结果!B$18,1)),ABS(E948-OFFSET(E948,-ROW()+2,0,1,1))/SUM(OFFSET(I948,0,0,-ROW()+2,1)))</f>
        <v>6.8250997296426677E-3</v>
      </c>
      <c r="K948" s="21">
        <f ca="1">(计算结果!B$19+计算结果!B$20*'000300'!J948)^计算结果!B$21</f>
        <v>1.4061425897566784</v>
      </c>
      <c r="L948" s="21">
        <f t="shared" ca="1" si="72"/>
        <v>1886.9130435955171</v>
      </c>
      <c r="M948" s="31" t="str">
        <f ca="1">IF(ROW()&gt;计算结果!B$22+1,IF(L948&gt;OFFSET(L948,-计算结果!B$22,0,1,1),"买",IF(L948&lt;OFFSET(L948,-计算结果!B$22,0,1,1),"卖",M947)),IF(L948&gt;OFFSET(L948,-ROW()+1,0,1,1),"买",IF(L948&lt;OFFSET(L948,-ROW()+1,0,1,1),"卖",M947)))</f>
        <v>买</v>
      </c>
      <c r="N948" s="4" t="str">
        <f t="shared" ca="1" si="73"/>
        <v/>
      </c>
      <c r="O948" s="3">
        <f ca="1">IF(M947="买",E948/E947-1,0)-IF(N948=1,计算结果!B$17,0)</f>
        <v>1.4635284162105577E-2</v>
      </c>
      <c r="P948" s="2">
        <f t="shared" ca="1" si="74"/>
        <v>3.2714466758796101</v>
      </c>
      <c r="Q948" s="3">
        <f ca="1">1-P948/MAX(P$2:P948)</f>
        <v>0.35657105351650331</v>
      </c>
    </row>
    <row r="949" spans="1:17" x14ac:dyDescent="0.15">
      <c r="A949" s="1">
        <v>39780</v>
      </c>
      <c r="B949">
        <v>1851.1</v>
      </c>
      <c r="C949">
        <v>1866.26</v>
      </c>
      <c r="D949" s="21">
        <v>1815.45</v>
      </c>
      <c r="E949" s="21">
        <v>1829.92</v>
      </c>
      <c r="F949" s="42">
        <v>406.48515584</v>
      </c>
      <c r="G949" s="3">
        <f t="shared" si="70"/>
        <v>-2.1679043235122708E-2</v>
      </c>
      <c r="H949" s="3">
        <f>1-E949/MAX(E$2:E949)</f>
        <v>0.68864084938406034</v>
      </c>
      <c r="I949" s="21">
        <f t="shared" si="71"/>
        <v>40.549999999999955</v>
      </c>
      <c r="J949" s="21">
        <f ca="1">IF(ROW()&gt;计算结果!B$18+1,ABS(E949-OFFSET(E949,-计算结果!B$18,0,1,1))/SUM(OFFSET(I949,0,0,-计算结果!B$18,1)),ABS(E949-OFFSET(E949,-ROW()+2,0,1,1))/SUM(OFFSET(I949,0,0,-ROW()+2,1)))</f>
        <v>0.22750095017103067</v>
      </c>
      <c r="K949" s="21">
        <f ca="1">(计算结果!B$19+计算结果!B$20*'000300'!J949)^计算结果!B$21</f>
        <v>1.6047508551539276</v>
      </c>
      <c r="L949" s="21">
        <f t="shared" ca="1" si="72"/>
        <v>1795.4534081477861</v>
      </c>
      <c r="M949" s="31" t="str">
        <f ca="1">IF(ROW()&gt;计算结果!B$22+1,IF(L949&gt;OFFSET(L949,-计算结果!B$22,0,1,1),"买",IF(L949&lt;OFFSET(L949,-计算结果!B$22,0,1,1),"卖",M948)),IF(L949&gt;OFFSET(L949,-ROW()+1,0,1,1),"买",IF(L949&lt;OFFSET(L949,-ROW()+1,0,1,1),"卖",M948)))</f>
        <v>买</v>
      </c>
      <c r="N949" s="4" t="str">
        <f t="shared" ca="1" si="73"/>
        <v/>
      </c>
      <c r="O949" s="3">
        <f ca="1">IF(M948="买",E949/E948-1,0)-IF(N949=1,计算结果!B$17,0)</f>
        <v>-2.1679043235122708E-2</v>
      </c>
      <c r="P949" s="2">
        <f t="shared" ca="1" si="74"/>
        <v>3.2005248419518177</v>
      </c>
      <c r="Q949" s="3">
        <f ca="1">1-P949/MAX(P$2:P949)</f>
        <v>0.37051997746604848</v>
      </c>
    </row>
    <row r="950" spans="1:17" x14ac:dyDescent="0.15">
      <c r="A950" s="1">
        <v>39783</v>
      </c>
      <c r="B950">
        <v>1823.77</v>
      </c>
      <c r="C950">
        <v>1864.3</v>
      </c>
      <c r="D950" s="21">
        <v>1799.84</v>
      </c>
      <c r="E950" s="21">
        <v>1864.2</v>
      </c>
      <c r="F950" s="42">
        <v>382.37159423999998</v>
      </c>
      <c r="G950" s="3">
        <f t="shared" si="70"/>
        <v>1.873305936871561E-2</v>
      </c>
      <c r="H950" s="3">
        <f>1-E950/MAX(E$2:E950)</f>
        <v>0.68280813993057921</v>
      </c>
      <c r="I950" s="21">
        <f t="shared" si="71"/>
        <v>34.279999999999973</v>
      </c>
      <c r="J950" s="21">
        <f ca="1">IF(ROW()&gt;计算结果!B$18+1,ABS(E950-OFFSET(E950,-计算结果!B$18,0,1,1))/SUM(OFFSET(I950,0,0,-计算结果!B$18,1)),ABS(E950-OFFSET(E950,-ROW()+2,0,1,1))/SUM(OFFSET(I950,0,0,-ROW()+2,1)))</f>
        <v>0.25074395662630933</v>
      </c>
      <c r="K950" s="21">
        <f ca="1">(计算结果!B$19+计算结果!B$20*'000300'!J950)^计算结果!B$21</f>
        <v>1.6256695609636784</v>
      </c>
      <c r="L950" s="21">
        <f t="shared" ca="1" si="72"/>
        <v>1907.2126499419239</v>
      </c>
      <c r="M950" s="31" t="str">
        <f ca="1">IF(ROW()&gt;计算结果!B$22+1,IF(L950&gt;OFFSET(L950,-计算结果!B$22,0,1,1),"买",IF(L950&lt;OFFSET(L950,-计算结果!B$22,0,1,1),"卖",M949)),IF(L950&gt;OFFSET(L950,-ROW()+1,0,1,1),"买",IF(L950&lt;OFFSET(L950,-ROW()+1,0,1,1),"卖",M949)))</f>
        <v>买</v>
      </c>
      <c r="N950" s="4" t="str">
        <f t="shared" ca="1" si="73"/>
        <v/>
      </c>
      <c r="O950" s="3">
        <f ca="1">IF(M949="买",E950/E949-1,0)-IF(N950=1,计算结果!B$17,0)</f>
        <v>1.873305936871561E-2</v>
      </c>
      <c r="P950" s="2">
        <f t="shared" ca="1" si="74"/>
        <v>3.2604804638271503</v>
      </c>
      <c r="Q950" s="3">
        <f ca="1">1-P950/MAX(P$2:P950)</f>
        <v>0.35872789083249956</v>
      </c>
    </row>
    <row r="951" spans="1:17" x14ac:dyDescent="0.15">
      <c r="A951" s="1">
        <v>39784</v>
      </c>
      <c r="B951">
        <v>1821.54</v>
      </c>
      <c r="C951">
        <v>1891.13</v>
      </c>
      <c r="D951" s="21">
        <v>1814.9</v>
      </c>
      <c r="E951" s="21">
        <v>1868.63</v>
      </c>
      <c r="F951" s="42">
        <v>481.51924736000001</v>
      </c>
      <c r="G951" s="3">
        <f t="shared" si="70"/>
        <v>2.3763544684047844E-3</v>
      </c>
      <c r="H951" s="3">
        <f>1-E951/MAX(E$2:E951)</f>
        <v>0.68205437963656168</v>
      </c>
      <c r="I951" s="21">
        <f t="shared" si="71"/>
        <v>4.4300000000000637</v>
      </c>
      <c r="J951" s="21">
        <f ca="1">IF(ROW()&gt;计算结果!B$18+1,ABS(E951-OFFSET(E951,-计算结果!B$18,0,1,1))/SUM(OFFSET(I951,0,0,-计算结果!B$18,1)),ABS(E951-OFFSET(E951,-ROW()+2,0,1,1))/SUM(OFFSET(I951,0,0,-ROW()+2,1)))</f>
        <v>8.2870703293542777E-2</v>
      </c>
      <c r="K951" s="21">
        <f ca="1">(计算结果!B$19+计算结果!B$20*'000300'!J951)^计算结果!B$21</f>
        <v>1.4745836329641884</v>
      </c>
      <c r="L951" s="21">
        <f t="shared" ca="1" si="72"/>
        <v>1850.3193058211766</v>
      </c>
      <c r="M951" s="31" t="str">
        <f ca="1">IF(ROW()&gt;计算结果!B$22+1,IF(L951&gt;OFFSET(L951,-计算结果!B$22,0,1,1),"买",IF(L951&lt;OFFSET(L951,-计算结果!B$22,0,1,1),"卖",M950)),IF(L951&gt;OFFSET(L951,-ROW()+1,0,1,1),"买",IF(L951&lt;OFFSET(L951,-ROW()+1,0,1,1),"卖",M950)))</f>
        <v>买</v>
      </c>
      <c r="N951" s="4" t="str">
        <f t="shared" ca="1" si="73"/>
        <v/>
      </c>
      <c r="O951" s="3">
        <f ca="1">IF(M950="买",E951/E950-1,0)-IF(N951=1,计算结果!B$17,0)</f>
        <v>2.3763544684047844E-3</v>
      </c>
      <c r="P951" s="2">
        <f t="shared" ca="1" si="74"/>
        <v>3.2682285211465123</v>
      </c>
      <c r="Q951" s="3">
        <f ca="1">1-P951/MAX(P$2:P951)</f>
        <v>0.35720400099041605</v>
      </c>
    </row>
    <row r="952" spans="1:17" x14ac:dyDescent="0.15">
      <c r="A952" s="1">
        <v>39785</v>
      </c>
      <c r="B952">
        <v>1884.6</v>
      </c>
      <c r="C952">
        <v>1952.67</v>
      </c>
      <c r="D952" s="21">
        <v>1884.6</v>
      </c>
      <c r="E952" s="21">
        <v>1952.67</v>
      </c>
      <c r="F952" s="42">
        <v>673.93273855999996</v>
      </c>
      <c r="G952" s="3">
        <f t="shared" si="70"/>
        <v>4.497412542879009E-2</v>
      </c>
      <c r="H952" s="3">
        <f>1-E952/MAX(E$2:E952)</f>
        <v>0.66775505342680186</v>
      </c>
      <c r="I952" s="21">
        <f t="shared" si="71"/>
        <v>84.039999999999964</v>
      </c>
      <c r="J952" s="21">
        <f ca="1">IF(ROW()&gt;计算结果!B$18+1,ABS(E952-OFFSET(E952,-计算结果!B$18,0,1,1))/SUM(OFFSET(I952,0,0,-计算结果!B$18,1)),ABS(E952-OFFSET(E952,-ROW()+2,0,1,1))/SUM(OFFSET(I952,0,0,-ROW()+2,1)))</f>
        <v>1.5391864300298692E-3</v>
      </c>
      <c r="K952" s="21">
        <f ca="1">(计算结果!B$19+计算结果!B$20*'000300'!J952)^计算结果!B$21</f>
        <v>1.4013852677870269</v>
      </c>
      <c r="L952" s="21">
        <f t="shared" ca="1" si="72"/>
        <v>1993.7520607911551</v>
      </c>
      <c r="M952" s="31" t="str">
        <f ca="1">IF(ROW()&gt;计算结果!B$22+1,IF(L952&gt;OFFSET(L952,-计算结果!B$22,0,1,1),"买",IF(L952&lt;OFFSET(L952,-计算结果!B$22,0,1,1),"卖",M951)),IF(L952&gt;OFFSET(L952,-ROW()+1,0,1,1),"买",IF(L952&lt;OFFSET(L952,-ROW()+1,0,1,1),"卖",M951)))</f>
        <v>买</v>
      </c>
      <c r="N952" s="4" t="str">
        <f t="shared" ca="1" si="73"/>
        <v/>
      </c>
      <c r="O952" s="3">
        <f ca="1">IF(M951="买",E952/E951-1,0)-IF(N952=1,计算结果!B$17,0)</f>
        <v>4.497412542879009E-2</v>
      </c>
      <c r="P952" s="2">
        <f t="shared" ca="1" si="74"/>
        <v>3.4152142405865047</v>
      </c>
      <c r="Q952" s="3">
        <f ca="1">1-P952/MAX(P$2:P952)</f>
        <v>0.32829481310583453</v>
      </c>
    </row>
    <row r="953" spans="1:17" x14ac:dyDescent="0.15">
      <c r="A953" s="1">
        <v>39786</v>
      </c>
      <c r="B953">
        <v>1980.44</v>
      </c>
      <c r="C953">
        <v>2046.47</v>
      </c>
      <c r="D953" s="21">
        <v>1978.14</v>
      </c>
      <c r="E953" s="21">
        <v>1982.93</v>
      </c>
      <c r="F953" s="42">
        <v>985.80217856000002</v>
      </c>
      <c r="G953" s="3">
        <f t="shared" si="70"/>
        <v>1.5496730118248259E-2</v>
      </c>
      <c r="H953" s="3">
        <f>1-E953/MAX(E$2:E953)</f>
        <v>0.66260634315660516</v>
      </c>
      <c r="I953" s="21">
        <f t="shared" si="71"/>
        <v>30.259999999999991</v>
      </c>
      <c r="J953" s="21">
        <f ca="1">IF(ROW()&gt;计算结果!B$18+1,ABS(E953-OFFSET(E953,-计算结果!B$18,0,1,1))/SUM(OFFSET(I953,0,0,-计算结果!B$18,1)),ABS(E953-OFFSET(E953,-ROW()+2,0,1,1))/SUM(OFFSET(I953,0,0,-ROW()+2,1)))</f>
        <v>0.15401976332804679</v>
      </c>
      <c r="K953" s="21">
        <f ca="1">(计算结果!B$19+计算结果!B$20*'000300'!J953)^计算结果!B$21</f>
        <v>1.538617786995242</v>
      </c>
      <c r="L953" s="21">
        <f t="shared" ca="1" si="72"/>
        <v>1977.1010455659402</v>
      </c>
      <c r="M953" s="31" t="str">
        <f ca="1">IF(ROW()&gt;计算结果!B$22+1,IF(L953&gt;OFFSET(L953,-计算结果!B$22,0,1,1),"买",IF(L953&lt;OFFSET(L953,-计算结果!B$22,0,1,1),"卖",M952)),IF(L953&gt;OFFSET(L953,-ROW()+1,0,1,1),"买",IF(L953&lt;OFFSET(L953,-ROW()+1,0,1,1),"卖",M952)))</f>
        <v>买</v>
      </c>
      <c r="N953" s="4" t="str">
        <f t="shared" ca="1" si="73"/>
        <v/>
      </c>
      <c r="O953" s="3">
        <f ca="1">IF(M952="买",E953/E952-1,0)-IF(N953=1,计算结果!B$17,0)</f>
        <v>1.5496730118248259E-2</v>
      </c>
      <c r="P953" s="2">
        <f t="shared" ca="1" si="74"/>
        <v>3.468138893968872</v>
      </c>
      <c r="Q953" s="3">
        <f ca="1">1-P953/MAX(P$2:P953)</f>
        <v>0.31788557910550819</v>
      </c>
    </row>
    <row r="954" spans="1:17" x14ac:dyDescent="0.15">
      <c r="A954" s="1">
        <v>39787</v>
      </c>
      <c r="B954">
        <v>1969.74</v>
      </c>
      <c r="C954">
        <v>2014.2</v>
      </c>
      <c r="D954" s="21">
        <v>1965.09</v>
      </c>
      <c r="E954" s="21">
        <v>2013.18</v>
      </c>
      <c r="F954" s="42">
        <v>599.50690304</v>
      </c>
      <c r="G954" s="3">
        <f t="shared" si="70"/>
        <v>1.5255203158961672E-2</v>
      </c>
      <c r="H954" s="3">
        <f>1-E954/MAX(E$2:E954)</f>
        <v>0.65745933437691417</v>
      </c>
      <c r="I954" s="21">
        <f t="shared" si="71"/>
        <v>30.25</v>
      </c>
      <c r="J954" s="21">
        <f ca="1">IF(ROW()&gt;计算结果!B$18+1,ABS(E954-OFFSET(E954,-计算结果!B$18,0,1,1))/SUM(OFFSET(I954,0,0,-计算结果!B$18,1)),ABS(E954-OFFSET(E954,-ROW()+2,0,1,1))/SUM(OFFSET(I954,0,0,-ROW()+2,1)))</f>
        <v>0.26686487890771593</v>
      </c>
      <c r="K954" s="21">
        <f ca="1">(计算结果!B$19+计算结果!B$20*'000300'!J954)^计算结果!B$21</f>
        <v>1.6401783910169443</v>
      </c>
      <c r="L954" s="21">
        <f t="shared" ca="1" si="72"/>
        <v>2036.2769669991701</v>
      </c>
      <c r="M954" s="31" t="str">
        <f ca="1">IF(ROW()&gt;计算结果!B$22+1,IF(L954&gt;OFFSET(L954,-计算结果!B$22,0,1,1),"买",IF(L954&lt;OFFSET(L954,-计算结果!B$22,0,1,1),"卖",M953)),IF(L954&gt;OFFSET(L954,-ROW()+1,0,1,1),"买",IF(L954&lt;OFFSET(L954,-ROW()+1,0,1,1),"卖",M953)))</f>
        <v>买</v>
      </c>
      <c r="N954" s="4" t="str">
        <f t="shared" ca="1" si="73"/>
        <v/>
      </c>
      <c r="O954" s="3">
        <f ca="1">IF(M953="买",E954/E953-1,0)-IF(N954=1,计算结果!B$17,0)</f>
        <v>1.5255203158961672E-2</v>
      </c>
      <c r="P954" s="2">
        <f t="shared" ca="1" si="74"/>
        <v>3.5210460573798636</v>
      </c>
      <c r="Q954" s="3">
        <f ca="1">1-P954/MAX(P$2:P954)</f>
        <v>0.30747978503710527</v>
      </c>
    </row>
    <row r="955" spans="1:17" x14ac:dyDescent="0.15">
      <c r="A955" s="1">
        <v>39790</v>
      </c>
      <c r="B955">
        <v>2040.47</v>
      </c>
      <c r="C955">
        <v>2095.4699999999998</v>
      </c>
      <c r="D955" s="21">
        <v>2033.98</v>
      </c>
      <c r="E955" s="21">
        <v>2095.04</v>
      </c>
      <c r="F955" s="42">
        <v>891.76047616000005</v>
      </c>
      <c r="G955" s="3">
        <f t="shared" si="70"/>
        <v>4.0662037175016597E-2</v>
      </c>
      <c r="H955" s="3">
        <f>1-E955/MAX(E$2:E955)</f>
        <v>0.64353093309739329</v>
      </c>
      <c r="I955" s="21">
        <f t="shared" si="71"/>
        <v>81.8599999999999</v>
      </c>
      <c r="J955" s="21">
        <f ca="1">IF(ROW()&gt;计算结果!B$18+1,ABS(E955-OFFSET(E955,-计算结果!B$18,0,1,1))/SUM(OFFSET(I955,0,0,-计算结果!B$18,1)),ABS(E955-OFFSET(E955,-ROW()+2,0,1,1))/SUM(OFFSET(I955,0,0,-ROW()+2,1)))</f>
        <v>0.74565469293163333</v>
      </c>
      <c r="K955" s="21">
        <f ca="1">(计算结果!B$19+计算结果!B$20*'000300'!J955)^计算结果!B$21</f>
        <v>2.0710892236384701</v>
      </c>
      <c r="L955" s="21">
        <f t="shared" ca="1" si="72"/>
        <v>2157.9804513955005</v>
      </c>
      <c r="M955" s="31" t="str">
        <f ca="1">IF(ROW()&gt;计算结果!B$22+1,IF(L955&gt;OFFSET(L955,-计算结果!B$22,0,1,1),"买",IF(L955&lt;OFFSET(L955,-计算结果!B$22,0,1,1),"卖",M954)),IF(L955&gt;OFFSET(L955,-ROW()+1,0,1,1),"买",IF(L955&lt;OFFSET(L955,-ROW()+1,0,1,1),"卖",M954)))</f>
        <v>买</v>
      </c>
      <c r="N955" s="4" t="str">
        <f t="shared" ca="1" si="73"/>
        <v/>
      </c>
      <c r="O955" s="3">
        <f ca="1">IF(M954="买",E955/E954-1,0)-IF(N955=1,计算结果!B$17,0)</f>
        <v>4.0662037175016597E-2</v>
      </c>
      <c r="P955" s="2">
        <f t="shared" ca="1" si="74"/>
        <v>3.6642189630599891</v>
      </c>
      <c r="Q955" s="3">
        <f ca="1">1-P955/MAX(P$2:P955)</f>
        <v>0.27932050231183359</v>
      </c>
    </row>
    <row r="956" spans="1:17" x14ac:dyDescent="0.15">
      <c r="A956" s="1">
        <v>39791</v>
      </c>
      <c r="B956">
        <v>2104.12</v>
      </c>
      <c r="C956">
        <v>2107.6</v>
      </c>
      <c r="D956" s="21">
        <v>2038.07</v>
      </c>
      <c r="E956" s="21">
        <v>2040.85</v>
      </c>
      <c r="F956" s="42">
        <v>775.46692608000001</v>
      </c>
      <c r="G956" s="3">
        <f t="shared" si="70"/>
        <v>-2.5865854589888548E-2</v>
      </c>
      <c r="H956" s="3">
        <f>1-E956/MAX(E$2:E956)</f>
        <v>0.65275131014768939</v>
      </c>
      <c r="I956" s="21">
        <f t="shared" si="71"/>
        <v>54.190000000000055</v>
      </c>
      <c r="J956" s="21">
        <f ca="1">IF(ROW()&gt;计算结果!B$18+1,ABS(E956-OFFSET(E956,-计算结果!B$18,0,1,1))/SUM(OFFSET(I956,0,0,-计算结果!B$18,1)),ABS(E956-OFFSET(E956,-ROW()+2,0,1,1))/SUM(OFFSET(I956,0,0,-ROW()+2,1)))</f>
        <v>0.52156347843652151</v>
      </c>
      <c r="K956" s="21">
        <f ca="1">(计算结果!B$19+计算结果!B$20*'000300'!J956)^计算结果!B$21</f>
        <v>1.8694071305928692</v>
      </c>
      <c r="L956" s="21">
        <f t="shared" ca="1" si="72"/>
        <v>1939.01595034719</v>
      </c>
      <c r="M956" s="31" t="str">
        <f ca="1">IF(ROW()&gt;计算结果!B$22+1,IF(L956&gt;OFFSET(L956,-计算结果!B$22,0,1,1),"买",IF(L956&lt;OFFSET(L956,-计算结果!B$22,0,1,1),"卖",M955)),IF(L956&gt;OFFSET(L956,-ROW()+1,0,1,1),"买",IF(L956&lt;OFFSET(L956,-ROW()+1,0,1,1),"卖",M955)))</f>
        <v>买</v>
      </c>
      <c r="N956" s="4" t="str">
        <f t="shared" ca="1" si="73"/>
        <v/>
      </c>
      <c r="O956" s="3">
        <f ca="1">IF(M955="买",E956/E955-1,0)-IF(N956=1,计算结果!B$17,0)</f>
        <v>-2.5865854589888548E-2</v>
      </c>
      <c r="P956" s="2">
        <f t="shared" ca="1" si="74"/>
        <v>3.5694408081759672</v>
      </c>
      <c r="Q956" s="3">
        <f ca="1">1-P956/MAX(P$2:P956)</f>
        <v>0.2979614934049496</v>
      </c>
    </row>
    <row r="957" spans="1:17" x14ac:dyDescent="0.15">
      <c r="A957" s="1">
        <v>39792</v>
      </c>
      <c r="B957">
        <v>2028.51</v>
      </c>
      <c r="C957">
        <v>2096.39</v>
      </c>
      <c r="D957" s="21">
        <v>2014.28</v>
      </c>
      <c r="E957" s="21">
        <v>2096.39</v>
      </c>
      <c r="F957" s="42">
        <v>707.51387648000002</v>
      </c>
      <c r="G957" s="3">
        <f t="shared" si="70"/>
        <v>2.7214150966509143E-2</v>
      </c>
      <c r="H957" s="3">
        <f>1-E957/MAX(E$2:E957)</f>
        <v>0.64330123187912613</v>
      </c>
      <c r="I957" s="21">
        <f t="shared" si="71"/>
        <v>55.539999999999964</v>
      </c>
      <c r="J957" s="21">
        <f ca="1">IF(ROW()&gt;计算结果!B$18+1,ABS(E957-OFFSET(E957,-计算结果!B$18,0,1,1))/SUM(OFFSET(I957,0,0,-计算结果!B$18,1)),ABS(E957-OFFSET(E957,-ROW()+2,0,1,1))/SUM(OFFSET(I957,0,0,-ROW()+2,1)))</f>
        <v>0.57168045571680437</v>
      </c>
      <c r="K957" s="21">
        <f ca="1">(计算结果!B$19+计算结果!B$20*'000300'!J957)^计算结果!B$21</f>
        <v>1.9145124101451239</v>
      </c>
      <c r="L957" s="21">
        <f t="shared" ca="1" si="72"/>
        <v>2240.3105214422894</v>
      </c>
      <c r="M957" s="31" t="str">
        <f ca="1">IF(ROW()&gt;计算结果!B$22+1,IF(L957&gt;OFFSET(L957,-计算结果!B$22,0,1,1),"买",IF(L957&lt;OFFSET(L957,-计算结果!B$22,0,1,1),"卖",M956)),IF(L957&gt;OFFSET(L957,-ROW()+1,0,1,1),"买",IF(L957&lt;OFFSET(L957,-ROW()+1,0,1,1),"卖",M956)))</f>
        <v>买</v>
      </c>
      <c r="N957" s="4" t="str">
        <f t="shared" ca="1" si="73"/>
        <v/>
      </c>
      <c r="O957" s="3">
        <f ca="1">IF(M956="买",E957/E956-1,0)-IF(N957=1,计算结果!B$17,0)</f>
        <v>2.7214150966509143E-2</v>
      </c>
      <c r="P957" s="2">
        <f t="shared" ca="1" si="74"/>
        <v>3.6665801091956864</v>
      </c>
      <c r="Q957" s="3">
        <f ca="1">1-P957/MAX(P$2:P957)</f>
        <v>0.27885611150216927</v>
      </c>
    </row>
    <row r="958" spans="1:17" x14ac:dyDescent="0.15">
      <c r="A958" s="1">
        <v>39793</v>
      </c>
      <c r="B958">
        <v>2087.4299999999998</v>
      </c>
      <c r="C958">
        <v>2107.29</v>
      </c>
      <c r="D958" s="21">
        <v>2043.62</v>
      </c>
      <c r="E958" s="21">
        <v>2046.34</v>
      </c>
      <c r="F958" s="42">
        <v>637.77697792000004</v>
      </c>
      <c r="G958" s="3">
        <f t="shared" si="70"/>
        <v>-2.3874374520008179E-2</v>
      </c>
      <c r="H958" s="3">
        <f>1-E958/MAX(E$2:E958)</f>
        <v>0.65181719186006948</v>
      </c>
      <c r="I958" s="21">
        <f t="shared" si="71"/>
        <v>50.049999999999955</v>
      </c>
      <c r="J958" s="21">
        <f ca="1">IF(ROW()&gt;计算结果!B$18+1,ABS(E958-OFFSET(E958,-计算结果!B$18,0,1,1))/SUM(OFFSET(I958,0,0,-计算结果!B$18,1)),ABS(E958-OFFSET(E958,-ROW()+2,0,1,1))/SUM(OFFSET(I958,0,0,-ROW()+2,1)))</f>
        <v>0.37784939306047904</v>
      </c>
      <c r="K958" s="21">
        <f ca="1">(计算结果!B$19+计算结果!B$20*'000300'!J958)^计算结果!B$21</f>
        <v>1.7400644537544312</v>
      </c>
      <c r="L958" s="21">
        <f t="shared" ca="1" si="72"/>
        <v>1902.7893120043498</v>
      </c>
      <c r="M958" s="31" t="str">
        <f ca="1">IF(ROW()&gt;计算结果!B$22+1,IF(L958&gt;OFFSET(L958,-计算结果!B$22,0,1,1),"买",IF(L958&lt;OFFSET(L958,-计算结果!B$22,0,1,1),"卖",M957)),IF(L958&gt;OFFSET(L958,-ROW()+1,0,1,1),"买",IF(L958&lt;OFFSET(L958,-ROW()+1,0,1,1),"卖",M957)))</f>
        <v>卖</v>
      </c>
      <c r="N958" s="4">
        <f t="shared" ca="1" si="73"/>
        <v>1</v>
      </c>
      <c r="O958" s="3">
        <f ca="1">IF(M957="买",E958/E957-1,0)-IF(N958=1,计算结果!B$17,0)</f>
        <v>-2.3874374520008179E-2</v>
      </c>
      <c r="P958" s="2">
        <f t="shared" ca="1" si="74"/>
        <v>3.579042802461136</v>
      </c>
      <c r="Q958" s="3">
        <f ca="1">1-P958/MAX(P$2:P958)</f>
        <v>0.29607297077898154</v>
      </c>
    </row>
    <row r="959" spans="1:17" x14ac:dyDescent="0.15">
      <c r="A959" s="1">
        <v>39794</v>
      </c>
      <c r="B959">
        <v>2027.07</v>
      </c>
      <c r="C959">
        <v>2038.19</v>
      </c>
      <c r="D959" s="21">
        <v>1936.28</v>
      </c>
      <c r="E959" s="21">
        <v>1960.38</v>
      </c>
      <c r="F959" s="42">
        <v>548.66550784000003</v>
      </c>
      <c r="G959" s="3">
        <f t="shared" si="70"/>
        <v>-4.2006704653185567E-2</v>
      </c>
      <c r="H959" s="3">
        <f>1-E959/MAX(E$2:E959)</f>
        <v>0.66644320424692027</v>
      </c>
      <c r="I959" s="21">
        <f t="shared" si="71"/>
        <v>85.959999999999809</v>
      </c>
      <c r="J959" s="21">
        <f ca="1">IF(ROW()&gt;计算结果!B$18+1,ABS(E959-OFFSET(E959,-计算结果!B$18,0,1,1))/SUM(OFFSET(I959,0,0,-计算结果!B$18,1)),ABS(E959-OFFSET(E959,-ROW()+2,0,1,1))/SUM(OFFSET(I959,0,0,-ROW()+2,1)))</f>
        <v>0.25537329209568205</v>
      </c>
      <c r="K959" s="21">
        <f ca="1">(计算结果!B$19+计算结果!B$20*'000300'!J959)^计算结果!B$21</f>
        <v>1.6298359628861139</v>
      </c>
      <c r="L959" s="21">
        <f t="shared" ca="1" si="72"/>
        <v>1996.6526864270143</v>
      </c>
      <c r="M959" s="31" t="str">
        <f ca="1">IF(ROW()&gt;计算结果!B$22+1,IF(L959&gt;OFFSET(L959,-计算结果!B$22,0,1,1),"买",IF(L959&lt;OFFSET(L959,-计算结果!B$22,0,1,1),"卖",M958)),IF(L959&gt;OFFSET(L959,-ROW()+1,0,1,1),"买",IF(L959&lt;OFFSET(L959,-ROW()+1,0,1,1),"卖",M958)))</f>
        <v>买</v>
      </c>
      <c r="N959" s="4">
        <f t="shared" ca="1" si="73"/>
        <v>1</v>
      </c>
      <c r="O959" s="3">
        <f ca="1">IF(M958="买",E959/E958-1,0)-IF(N959=1,计算结果!B$17,0)</f>
        <v>0</v>
      </c>
      <c r="P959" s="2">
        <f t="shared" ca="1" si="74"/>
        <v>3.579042802461136</v>
      </c>
      <c r="Q959" s="3">
        <f ca="1">1-P959/MAX(P$2:P959)</f>
        <v>0.29607297077898154</v>
      </c>
    </row>
    <row r="960" spans="1:17" x14ac:dyDescent="0.15">
      <c r="A960" s="1">
        <v>39797</v>
      </c>
      <c r="B960">
        <v>1991.55</v>
      </c>
      <c r="C960">
        <v>2006.22</v>
      </c>
      <c r="D960" s="21">
        <v>1941.05</v>
      </c>
      <c r="E960" s="21">
        <v>1975.03</v>
      </c>
      <c r="F960" s="42">
        <v>407.56445184</v>
      </c>
      <c r="G960" s="3">
        <f t="shared" si="70"/>
        <v>7.4730409410419529E-3</v>
      </c>
      <c r="H960" s="3">
        <f>1-E960/MAX(E$2:E960)</f>
        <v>0.66395052065609472</v>
      </c>
      <c r="I960" s="21">
        <f t="shared" si="71"/>
        <v>14.649999999999864</v>
      </c>
      <c r="J960" s="21">
        <f ca="1">IF(ROW()&gt;计算结果!B$18+1,ABS(E960-OFFSET(E960,-计算结果!B$18,0,1,1))/SUM(OFFSET(I960,0,0,-计算结果!B$18,1)),ABS(E960-OFFSET(E960,-ROW()+2,0,1,1))/SUM(OFFSET(I960,0,0,-ROW()+2,1)))</f>
        <v>0.22561732793192604</v>
      </c>
      <c r="K960" s="21">
        <f ca="1">(计算结果!B$19+计算结果!B$20*'000300'!J960)^计算结果!B$21</f>
        <v>1.6030555951387333</v>
      </c>
      <c r="L960" s="21">
        <f t="shared" ca="1" si="72"/>
        <v>1961.9903179682585</v>
      </c>
      <c r="M960" s="31" t="str">
        <f ca="1">IF(ROW()&gt;计算结果!B$22+1,IF(L960&gt;OFFSET(L960,-计算结果!B$22,0,1,1),"买",IF(L960&lt;OFFSET(L960,-计算结果!B$22,0,1,1),"卖",M959)),IF(L960&gt;OFFSET(L960,-ROW()+1,0,1,1),"买",IF(L960&lt;OFFSET(L960,-ROW()+1,0,1,1),"卖",M959)))</f>
        <v>卖</v>
      </c>
      <c r="N960" s="4">
        <f t="shared" ca="1" si="73"/>
        <v>1</v>
      </c>
      <c r="O960" s="3">
        <f ca="1">IF(M959="买",E960/E959-1,0)-IF(N960=1,计算结果!B$17,0)</f>
        <v>7.4730409410419529E-3</v>
      </c>
      <c r="P960" s="2">
        <f t="shared" ca="1" si="74"/>
        <v>3.6057891358536698</v>
      </c>
      <c r="Q960" s="3">
        <f ca="1">1-P960/MAX(P$2:P960)</f>
        <v>0.29081249527010677</v>
      </c>
    </row>
    <row r="961" spans="1:17" x14ac:dyDescent="0.15">
      <c r="A961" s="1">
        <v>39798</v>
      </c>
      <c r="B961">
        <v>1956.99</v>
      </c>
      <c r="C961">
        <v>1994.96</v>
      </c>
      <c r="D961" s="21">
        <v>1919.87</v>
      </c>
      <c r="E961" s="21">
        <v>1994.45</v>
      </c>
      <c r="F961" s="42">
        <v>385.52248320000001</v>
      </c>
      <c r="G961" s="3">
        <f t="shared" si="70"/>
        <v>9.8327620339944133E-3</v>
      </c>
      <c r="H961" s="3">
        <f>1-E961/MAX(E$2:E961)</f>
        <v>0.66064622609405843</v>
      </c>
      <c r="I961" s="21">
        <f t="shared" si="71"/>
        <v>19.420000000000073</v>
      </c>
      <c r="J961" s="21">
        <f ca="1">IF(ROW()&gt;计算结果!B$18+1,ABS(E961-OFFSET(E961,-计算结果!B$18,0,1,1))/SUM(OFFSET(I961,0,0,-计算结果!B$18,1)),ABS(E961-OFFSET(E961,-ROW()+2,0,1,1))/SUM(OFFSET(I961,0,0,-ROW()+2,1)))</f>
        <v>0.24854806210738423</v>
      </c>
      <c r="K961" s="21">
        <f ca="1">(计算结果!B$19+计算结果!B$20*'000300'!J961)^计算结果!B$21</f>
        <v>1.6236932558966457</v>
      </c>
      <c r="L961" s="21">
        <f t="shared" ca="1" si="72"/>
        <v>2014.6948847717467</v>
      </c>
      <c r="M961" s="31" t="str">
        <f ca="1">IF(ROW()&gt;计算结果!B$22+1,IF(L961&gt;OFFSET(L961,-计算结果!B$22,0,1,1),"买",IF(L961&lt;OFFSET(L961,-计算结果!B$22,0,1,1),"卖",M960)),IF(L961&gt;OFFSET(L961,-ROW()+1,0,1,1),"买",IF(L961&lt;OFFSET(L961,-ROW()+1,0,1,1),"卖",M960)))</f>
        <v>买</v>
      </c>
      <c r="N961" s="4">
        <f t="shared" ca="1" si="73"/>
        <v>1</v>
      </c>
      <c r="O961" s="3">
        <f ca="1">IF(M960="买",E961/E960-1,0)-IF(N961=1,计算结果!B$17,0)</f>
        <v>0</v>
      </c>
      <c r="P961" s="2">
        <f t="shared" ca="1" si="74"/>
        <v>3.6057891358536698</v>
      </c>
      <c r="Q961" s="3">
        <f ca="1">1-P961/MAX(P$2:P961)</f>
        <v>0.29081249527010677</v>
      </c>
    </row>
    <row r="962" spans="1:17" x14ac:dyDescent="0.15">
      <c r="A962" s="1">
        <v>39799</v>
      </c>
      <c r="B962">
        <v>2002.03</v>
      </c>
      <c r="C962">
        <v>2030.39</v>
      </c>
      <c r="D962" s="21">
        <v>1995.65</v>
      </c>
      <c r="E962" s="21">
        <v>2001.42</v>
      </c>
      <c r="F962" s="42">
        <v>491.20178176000002</v>
      </c>
      <c r="G962" s="3">
        <f t="shared" si="70"/>
        <v>3.4946977863572481E-3</v>
      </c>
      <c r="H962" s="3">
        <f>1-E962/MAX(E$2:E962)</f>
        <v>0.65946028721159733</v>
      </c>
      <c r="I962" s="21">
        <f t="shared" si="71"/>
        <v>6.9700000000000273</v>
      </c>
      <c r="J962" s="21">
        <f ca="1">IF(ROW()&gt;计算结果!B$18+1,ABS(E962-OFFSET(E962,-计算结果!B$18,0,1,1))/SUM(OFFSET(I962,0,0,-计算结果!B$18,1)),ABS(E962-OFFSET(E962,-ROW()+2,0,1,1))/SUM(OFFSET(I962,0,0,-ROW()+2,1)))</f>
        <v>0.11359664452988476</v>
      </c>
      <c r="K962" s="21">
        <f ca="1">(计算结果!B$19+计算结果!B$20*'000300'!J962)^计算结果!B$21</f>
        <v>1.5022369800768962</v>
      </c>
      <c r="L962" s="21">
        <f t="shared" ca="1" si="72"/>
        <v>1994.7528619613695</v>
      </c>
      <c r="M962" s="31" t="str">
        <f ca="1">IF(ROW()&gt;计算结果!B$22+1,IF(L962&gt;OFFSET(L962,-计算结果!B$22,0,1,1),"买",IF(L962&lt;OFFSET(L962,-计算结果!B$22,0,1,1),"卖",M961)),IF(L962&gt;OFFSET(L962,-ROW()+1,0,1,1),"买",IF(L962&lt;OFFSET(L962,-ROW()+1,0,1,1),"卖",M961)))</f>
        <v>卖</v>
      </c>
      <c r="N962" s="4">
        <f t="shared" ca="1" si="73"/>
        <v>1</v>
      </c>
      <c r="O962" s="3">
        <f ca="1">IF(M961="买",E962/E961-1,0)-IF(N962=1,计算结果!B$17,0)</f>
        <v>3.4946977863572481E-3</v>
      </c>
      <c r="P962" s="2">
        <f t="shared" ca="1" si="74"/>
        <v>3.6183902791648088</v>
      </c>
      <c r="Q962" s="3">
        <f ca="1">1-P962/MAX(P$2:P962)</f>
        <v>0.28833409926721498</v>
      </c>
    </row>
    <row r="963" spans="1:17" x14ac:dyDescent="0.15">
      <c r="A963" s="1">
        <v>39800</v>
      </c>
      <c r="B963">
        <v>2001.05</v>
      </c>
      <c r="C963">
        <v>2045.94</v>
      </c>
      <c r="D963" s="21">
        <v>1982.43</v>
      </c>
      <c r="E963" s="21">
        <v>2045.1</v>
      </c>
      <c r="F963" s="42">
        <v>484.55151616000001</v>
      </c>
      <c r="G963" s="3">
        <f t="shared" ref="G963:G1026" si="75">E963/E962-1</f>
        <v>2.1824504601732686E-2</v>
      </c>
      <c r="H963" s="3">
        <f>1-E963/MAX(E$2:E963)</f>
        <v>0.65202817668277413</v>
      </c>
      <c r="I963" s="21">
        <f t="shared" si="71"/>
        <v>43.679999999999836</v>
      </c>
      <c r="J963" s="21">
        <f ca="1">IF(ROW()&gt;计算结果!B$18+1,ABS(E963-OFFSET(E963,-计算结果!B$18,0,1,1))/SUM(OFFSET(I963,0,0,-计算结果!B$18,1)),ABS(E963-OFFSET(E963,-ROW()+2,0,1,1))/SUM(OFFSET(I963,0,0,-ROW()+2,1)))</f>
        <v>0.14047495311476133</v>
      </c>
      <c r="K963" s="21">
        <f ca="1">(计算结果!B$19+计算结果!B$20*'000300'!J963)^计算结果!B$21</f>
        <v>1.526427457803285</v>
      </c>
      <c r="L963" s="21">
        <f t="shared" ca="1" si="72"/>
        <v>2071.6041158853468</v>
      </c>
      <c r="M963" s="31" t="str">
        <f ca="1">IF(ROW()&gt;计算结果!B$22+1,IF(L963&gt;OFFSET(L963,-计算结果!B$22,0,1,1),"买",IF(L963&lt;OFFSET(L963,-计算结果!B$22,0,1,1),"卖",M962)),IF(L963&gt;OFFSET(L963,-ROW()+1,0,1,1),"买",IF(L963&lt;OFFSET(L963,-ROW()+1,0,1,1),"卖",M962)))</f>
        <v>买</v>
      </c>
      <c r="N963" s="4">
        <f t="shared" ca="1" si="73"/>
        <v>1</v>
      </c>
      <c r="O963" s="3">
        <f ca="1">IF(M962="买",E963/E962-1,0)-IF(N963=1,计算结果!B$17,0)</f>
        <v>0</v>
      </c>
      <c r="P963" s="2">
        <f t="shared" ca="1" si="74"/>
        <v>3.6183902791648088</v>
      </c>
      <c r="Q963" s="3">
        <f ca="1">1-P963/MAX(P$2:P963)</f>
        <v>0.28833409926721498</v>
      </c>
    </row>
    <row r="964" spans="1:17" x14ac:dyDescent="0.15">
      <c r="A964" s="1">
        <v>39801</v>
      </c>
      <c r="B964">
        <v>2037.37</v>
      </c>
      <c r="C964">
        <v>2075.38</v>
      </c>
      <c r="D964" s="21">
        <v>2033.11</v>
      </c>
      <c r="E964" s="21">
        <v>2052.11</v>
      </c>
      <c r="F964" s="42">
        <v>534.10394111999994</v>
      </c>
      <c r="G964" s="3">
        <f t="shared" si="75"/>
        <v>3.4277052466873403E-3</v>
      </c>
      <c r="H964" s="3">
        <f>1-E964/MAX(E$2:E964)</f>
        <v>0.65083543183829029</v>
      </c>
      <c r="I964" s="21">
        <f t="shared" ref="I964:I1027" si="76">ABS(E964-E963)</f>
        <v>7.0100000000002183</v>
      </c>
      <c r="J964" s="21">
        <f ca="1">IF(ROW()&gt;计算结果!B$18+1,ABS(E964-OFFSET(E964,-计算结果!B$18,0,1,1))/SUM(OFFSET(I964,0,0,-计算结果!B$18,1)),ABS(E964-OFFSET(E964,-ROW()+2,0,1,1))/SUM(OFFSET(I964,0,0,-ROW()+2,1)))</f>
        <v>9.2838575823337446E-2</v>
      </c>
      <c r="K964" s="21">
        <f ca="1">(计算结果!B$19+计算结果!B$20*'000300'!J964)^计算结果!B$21</f>
        <v>1.4835547182410036</v>
      </c>
      <c r="L964" s="21">
        <f t="shared" ref="L964:L1027" ca="1" si="77">K964*E964+(1-K964)*L963</f>
        <v>2042.6835282857037</v>
      </c>
      <c r="M964" s="31" t="str">
        <f ca="1">IF(ROW()&gt;计算结果!B$22+1,IF(L964&gt;OFFSET(L964,-计算结果!B$22,0,1,1),"买",IF(L964&lt;OFFSET(L964,-计算结果!B$22,0,1,1),"卖",M963)),IF(L964&gt;OFFSET(L964,-ROW()+1,0,1,1),"买",IF(L964&lt;OFFSET(L964,-ROW()+1,0,1,1),"卖",M963)))</f>
        <v>买</v>
      </c>
      <c r="N964" s="4" t="str">
        <f t="shared" ref="N964:N1027" ca="1" si="78">IF(M963&lt;&gt;M964,1,"")</f>
        <v/>
      </c>
      <c r="O964" s="3">
        <f ca="1">IF(M963="买",E964/E963-1,0)-IF(N964=1,计算结果!B$17,0)</f>
        <v>3.4277052466873403E-3</v>
      </c>
      <c r="P964" s="2">
        <f t="shared" ref="P964:P1027" ca="1" si="79">IFERROR(P963*(1+O964),P963)</f>
        <v>3.6307930545092644</v>
      </c>
      <c r="Q964" s="3">
        <f ca="1">1-P964/MAX(P$2:P964)</f>
        <v>0.28589471832538471</v>
      </c>
    </row>
    <row r="965" spans="1:17" x14ac:dyDescent="0.15">
      <c r="A965" s="1">
        <v>39804</v>
      </c>
      <c r="B965">
        <v>2050.77</v>
      </c>
      <c r="C965">
        <v>2055.37</v>
      </c>
      <c r="D965" s="21">
        <v>1993.33</v>
      </c>
      <c r="E965" s="21">
        <v>2017.55</v>
      </c>
      <c r="F965" s="42">
        <v>438.43461120000001</v>
      </c>
      <c r="G965" s="3">
        <f t="shared" si="75"/>
        <v>-1.684120246965326E-2</v>
      </c>
      <c r="H965" s="3">
        <f>1-E965/MAX(E$2:E965)</f>
        <v>0.6567157830259307</v>
      </c>
      <c r="I965" s="21">
        <f t="shared" si="76"/>
        <v>34.560000000000173</v>
      </c>
      <c r="J965" s="21">
        <f ca="1">IF(ROW()&gt;计算结果!B$18+1,ABS(E965-OFFSET(E965,-计算结果!B$18,0,1,1))/SUM(OFFSET(I965,0,0,-计算结果!B$18,1)),ABS(E965-OFFSET(E965,-ROW()+2,0,1,1))/SUM(OFFSET(I965,0,0,-ROW()+2,1)))</f>
        <v>0.20828965406015648</v>
      </c>
      <c r="K965" s="21">
        <f ca="1">(计算结果!B$19+计算结果!B$20*'000300'!J965)^计算结果!B$21</f>
        <v>1.5874606886541407</v>
      </c>
      <c r="L965" s="21">
        <f t="shared" ca="1" si="77"/>
        <v>2002.7850401649721</v>
      </c>
      <c r="M965" s="31" t="str">
        <f ca="1">IF(ROW()&gt;计算结果!B$22+1,IF(L965&gt;OFFSET(L965,-计算结果!B$22,0,1,1),"买",IF(L965&lt;OFFSET(L965,-计算结果!B$22,0,1,1),"卖",M964)),IF(L965&gt;OFFSET(L965,-ROW()+1,0,1,1),"买",IF(L965&lt;OFFSET(L965,-ROW()+1,0,1,1),"卖",M964)))</f>
        <v>买</v>
      </c>
      <c r="N965" s="4" t="str">
        <f t="shared" ca="1" si="78"/>
        <v/>
      </c>
      <c r="O965" s="3">
        <f ca="1">IF(M964="买",E965/E964-1,0)-IF(N965=1,计算结果!B$17,0)</f>
        <v>-1.684120246965326E-2</v>
      </c>
      <c r="P965" s="2">
        <f t="shared" ca="1" si="79"/>
        <v>3.5696461335528631</v>
      </c>
      <c r="Q965" s="3">
        <f ca="1">1-P965/MAX(P$2:P965)</f>
        <v>0.29792110995871568</v>
      </c>
    </row>
    <row r="966" spans="1:17" x14ac:dyDescent="0.15">
      <c r="A966" s="1">
        <v>39805</v>
      </c>
      <c r="B966">
        <v>2019.23</v>
      </c>
      <c r="C966">
        <v>2019.23</v>
      </c>
      <c r="D966" s="21">
        <v>1918.43</v>
      </c>
      <c r="E966" s="21">
        <v>1918.95</v>
      </c>
      <c r="F966" s="42">
        <v>508.25764864000001</v>
      </c>
      <c r="G966" s="3">
        <f t="shared" si="75"/>
        <v>-4.8871155609526373E-2</v>
      </c>
      <c r="H966" s="3">
        <f>1-E966/MAX(E$2:E966)</f>
        <v>0.67349247941196488</v>
      </c>
      <c r="I966" s="21">
        <f t="shared" si="76"/>
        <v>98.599999999999909</v>
      </c>
      <c r="J966" s="21">
        <f ca="1">IF(ROW()&gt;计算结果!B$18+1,ABS(E966-OFFSET(E966,-计算结果!B$18,0,1,1))/SUM(OFFSET(I966,0,0,-计算结果!B$18,1)),ABS(E966-OFFSET(E966,-ROW()+2,0,1,1))/SUM(OFFSET(I966,0,0,-ROW()+2,1)))</f>
        <v>0.29271923926616056</v>
      </c>
      <c r="K966" s="21">
        <f ca="1">(计算结果!B$19+计算结果!B$20*'000300'!J966)^计算结果!B$21</f>
        <v>1.6634473153395444</v>
      </c>
      <c r="L966" s="21">
        <f t="shared" ca="1" si="77"/>
        <v>1863.3298676711665</v>
      </c>
      <c r="M966" s="31" t="str">
        <f ca="1">IF(ROW()&gt;计算结果!B$22+1,IF(L966&gt;OFFSET(L966,-计算结果!B$22,0,1,1),"买",IF(L966&lt;OFFSET(L966,-计算结果!B$22,0,1,1),"卖",M965)),IF(L966&gt;OFFSET(L966,-ROW()+1,0,1,1),"买",IF(L966&lt;OFFSET(L966,-ROW()+1,0,1,1),"卖",M965)))</f>
        <v>卖</v>
      </c>
      <c r="N966" s="4">
        <f t="shared" ca="1" si="78"/>
        <v>1</v>
      </c>
      <c r="O966" s="3">
        <f ca="1">IF(M965="买",E966/E965-1,0)-IF(N966=1,计算结果!B$17,0)</f>
        <v>-4.8871155609526373E-2</v>
      </c>
      <c r="P966" s="2">
        <f t="shared" ca="1" si="79"/>
        <v>3.395193401889057</v>
      </c>
      <c r="Q966" s="3">
        <f ca="1">1-P966/MAX(P$2:P966)</f>
        <v>0.33223251664408682</v>
      </c>
    </row>
    <row r="967" spans="1:17" x14ac:dyDescent="0.15">
      <c r="A967" s="1">
        <v>39806</v>
      </c>
      <c r="B967">
        <v>1893.22</v>
      </c>
      <c r="C967">
        <v>1912.78</v>
      </c>
      <c r="D967" s="21">
        <v>1872.65</v>
      </c>
      <c r="E967" s="21">
        <v>1887.07</v>
      </c>
      <c r="F967" s="42">
        <v>342.10527231999998</v>
      </c>
      <c r="G967" s="3">
        <f t="shared" si="75"/>
        <v>-1.6613252038875537E-2</v>
      </c>
      <c r="H967" s="3">
        <f>1-E967/MAX(E$2:E967)</f>
        <v>0.6789168311440823</v>
      </c>
      <c r="I967" s="21">
        <f t="shared" si="76"/>
        <v>31.880000000000109</v>
      </c>
      <c r="J967" s="21">
        <f ca="1">IF(ROW()&gt;计算结果!B$18+1,ABS(E967-OFFSET(E967,-计算结果!B$18,0,1,1))/SUM(OFFSET(I967,0,0,-计算结果!B$18,1)),ABS(E967-OFFSET(E967,-ROW()+2,0,1,1))/SUM(OFFSET(I967,0,0,-ROW()+2,1)))</f>
        <v>0.53291919140485755</v>
      </c>
      <c r="K967" s="21">
        <f ca="1">(计算结果!B$19+计算结果!B$20*'000300'!J967)^计算结果!B$21</f>
        <v>1.8796272722643717</v>
      </c>
      <c r="L967" s="21">
        <f t="shared" ca="1" si="77"/>
        <v>1907.9524678436067</v>
      </c>
      <c r="M967" s="31" t="str">
        <f ca="1">IF(ROW()&gt;计算结果!B$22+1,IF(L967&gt;OFFSET(L967,-计算结果!B$22,0,1,1),"买",IF(L967&lt;OFFSET(L967,-计算结果!B$22,0,1,1),"卖",M966)),IF(L967&gt;OFFSET(L967,-ROW()+1,0,1,1),"买",IF(L967&lt;OFFSET(L967,-ROW()+1,0,1,1),"卖",M966)))</f>
        <v>买</v>
      </c>
      <c r="N967" s="4">
        <f t="shared" ca="1" si="78"/>
        <v>1</v>
      </c>
      <c r="O967" s="3">
        <f ca="1">IF(M966="买",E967/E966-1,0)-IF(N967=1,计算结果!B$17,0)</f>
        <v>0</v>
      </c>
      <c r="P967" s="2">
        <f t="shared" ca="1" si="79"/>
        <v>3.395193401889057</v>
      </c>
      <c r="Q967" s="3">
        <f ca="1">1-P967/MAX(P$2:P967)</f>
        <v>0.33223251664408682</v>
      </c>
    </row>
    <row r="968" spans="1:17" x14ac:dyDescent="0.15">
      <c r="A968" s="1">
        <v>39807</v>
      </c>
      <c r="B968">
        <v>1891.53</v>
      </c>
      <c r="C968">
        <v>1902.71</v>
      </c>
      <c r="D968" s="21">
        <v>1848.71</v>
      </c>
      <c r="E968" s="21">
        <v>1870.77</v>
      </c>
      <c r="F968" s="42">
        <v>308.05997567999998</v>
      </c>
      <c r="G968" s="3">
        <f t="shared" si="75"/>
        <v>-8.637729390006732E-3</v>
      </c>
      <c r="H968" s="3">
        <f>1-E968/MAX(E$2:E968)</f>
        <v>0.68169026066834548</v>
      </c>
      <c r="I968" s="21">
        <f t="shared" si="76"/>
        <v>16.299999999999955</v>
      </c>
      <c r="J968" s="21">
        <f ca="1">IF(ROW()&gt;计算结果!B$18+1,ABS(E968-OFFSET(E968,-计算结果!B$18,0,1,1))/SUM(OFFSET(I968,0,0,-计算结果!B$18,1)),ABS(E968-OFFSET(E968,-ROW()+2,0,1,1))/SUM(OFFSET(I968,0,0,-ROW()+2,1)))</f>
        <v>0.48901206027351463</v>
      </c>
      <c r="K968" s="21">
        <f ca="1">(计算结果!B$19+计算结果!B$20*'000300'!J968)^计算结果!B$21</f>
        <v>1.8401108542461631</v>
      </c>
      <c r="L968" s="21">
        <f t="shared" ca="1" si="77"/>
        <v>1839.5326051769273</v>
      </c>
      <c r="M968" s="31" t="str">
        <f ca="1">IF(ROW()&gt;计算结果!B$22+1,IF(L968&gt;OFFSET(L968,-计算结果!B$22,0,1,1),"买",IF(L968&lt;OFFSET(L968,-计算结果!B$22,0,1,1),"卖",M967)),IF(L968&gt;OFFSET(L968,-ROW()+1,0,1,1),"买",IF(L968&lt;OFFSET(L968,-ROW()+1,0,1,1),"卖",M967)))</f>
        <v>卖</v>
      </c>
      <c r="N968" s="4">
        <f t="shared" ca="1" si="78"/>
        <v>1</v>
      </c>
      <c r="O968" s="3">
        <f ca="1">IF(M967="买",E968/E967-1,0)-IF(N968=1,计算结果!B$17,0)</f>
        <v>-8.637729390006732E-3</v>
      </c>
      <c r="P968" s="2">
        <f t="shared" ca="1" si="79"/>
        <v>3.3658666400568031</v>
      </c>
      <c r="Q968" s="3">
        <f ca="1">1-P968/MAX(P$2:P968)</f>
        <v>0.33800051146076104</v>
      </c>
    </row>
    <row r="969" spans="1:17" x14ac:dyDescent="0.15">
      <c r="A969" s="1">
        <v>39808</v>
      </c>
      <c r="B969">
        <v>1868.34</v>
      </c>
      <c r="C969">
        <v>1881.08</v>
      </c>
      <c r="D969" s="21">
        <v>1850.5</v>
      </c>
      <c r="E969" s="21">
        <v>1862.1</v>
      </c>
      <c r="F969" s="42">
        <v>285.36313855999998</v>
      </c>
      <c r="G969" s="3">
        <f t="shared" si="75"/>
        <v>-4.6344553312273051E-3</v>
      </c>
      <c r="H969" s="3">
        <f>1-E969/MAX(E$2:E969)</f>
        <v>0.68316545293677255</v>
      </c>
      <c r="I969" s="21">
        <f t="shared" si="76"/>
        <v>8.6700000000000728</v>
      </c>
      <c r="J969" s="21">
        <f ca="1">IF(ROW()&gt;计算结果!B$18+1,ABS(E969-OFFSET(E969,-计算结果!B$18,0,1,1))/SUM(OFFSET(I969,0,0,-计算结果!B$18,1)),ABS(E969-OFFSET(E969,-ROW()+2,0,1,1))/SUM(OFFSET(I969,0,0,-ROW()+2,1)))</f>
        <v>0.34883225669056617</v>
      </c>
      <c r="K969" s="21">
        <f ca="1">(计算结果!B$19+计算结果!B$20*'000300'!J969)^计算结果!B$21</f>
        <v>1.7139490310215095</v>
      </c>
      <c r="L969" s="21">
        <f t="shared" ca="1" si="77"/>
        <v>1878.2119696666125</v>
      </c>
      <c r="M969" s="31" t="str">
        <f ca="1">IF(ROW()&gt;计算结果!B$22+1,IF(L969&gt;OFFSET(L969,-计算结果!B$22,0,1,1),"买",IF(L969&lt;OFFSET(L969,-计算结果!B$22,0,1,1),"卖",M968)),IF(L969&gt;OFFSET(L969,-ROW()+1,0,1,1),"买",IF(L969&lt;OFFSET(L969,-ROW()+1,0,1,1),"卖",M968)))</f>
        <v>买</v>
      </c>
      <c r="N969" s="4">
        <f t="shared" ca="1" si="78"/>
        <v>1</v>
      </c>
      <c r="O969" s="3">
        <f ca="1">IF(M968="买",E969/E968-1,0)-IF(N969=1,计算结果!B$17,0)</f>
        <v>0</v>
      </c>
      <c r="P969" s="2">
        <f t="shared" ca="1" si="79"/>
        <v>3.3658666400568031</v>
      </c>
      <c r="Q969" s="3">
        <f ca="1">1-P969/MAX(P$2:P969)</f>
        <v>0.33800051146076104</v>
      </c>
    </row>
    <row r="970" spans="1:17" x14ac:dyDescent="0.15">
      <c r="A970" s="1">
        <v>39811</v>
      </c>
      <c r="B970">
        <v>1852.41</v>
      </c>
      <c r="C970">
        <v>1861.3</v>
      </c>
      <c r="D970" s="21">
        <v>1816.06</v>
      </c>
      <c r="E970" s="21">
        <v>1854.76</v>
      </c>
      <c r="F970" s="42">
        <v>293.29563647999998</v>
      </c>
      <c r="G970" s="3">
        <f t="shared" si="75"/>
        <v>-3.9417861554158495E-3</v>
      </c>
      <c r="H970" s="3">
        <f>1-E970/MAX(E$2:E970)</f>
        <v>0.6844143469679439</v>
      </c>
      <c r="I970" s="21">
        <f t="shared" si="76"/>
        <v>7.3399999999999181</v>
      </c>
      <c r="J970" s="21">
        <f ca="1">IF(ROW()&gt;计算结果!B$18+1,ABS(E970-OFFSET(E970,-计算结果!B$18,0,1,1))/SUM(OFFSET(I970,0,0,-计算结果!B$18,1)),ABS(E970-OFFSET(E970,-ROW()+2,0,1,1))/SUM(OFFSET(I970,0,0,-ROW()+2,1)))</f>
        <v>0.43825383522209616</v>
      </c>
      <c r="K970" s="21">
        <f ca="1">(计算结果!B$19+计算结果!B$20*'000300'!J970)^计算结果!B$21</f>
        <v>1.7944284516998865</v>
      </c>
      <c r="L970" s="21">
        <f t="shared" ca="1" si="77"/>
        <v>1836.1290880484405</v>
      </c>
      <c r="M970" s="31" t="str">
        <f ca="1">IF(ROW()&gt;计算结果!B$22+1,IF(L970&gt;OFFSET(L970,-计算结果!B$22,0,1,1),"买",IF(L970&lt;OFFSET(L970,-计算结果!B$22,0,1,1),"卖",M969)),IF(L970&gt;OFFSET(L970,-ROW()+1,0,1,1),"买",IF(L970&lt;OFFSET(L970,-ROW()+1,0,1,1),"卖",M969)))</f>
        <v>卖</v>
      </c>
      <c r="N970" s="4">
        <f t="shared" ca="1" si="78"/>
        <v>1</v>
      </c>
      <c r="O970" s="3">
        <f ca="1">IF(M969="买",E970/E969-1,0)-IF(N970=1,计算结果!B$17,0)</f>
        <v>-3.9417861554158495E-3</v>
      </c>
      <c r="P970" s="2">
        <f t="shared" ca="1" si="79"/>
        <v>3.3525991135340512</v>
      </c>
      <c r="Q970" s="3">
        <f ca="1">1-P970/MAX(P$2:P970)</f>
        <v>0.34060997187957731</v>
      </c>
    </row>
    <row r="971" spans="1:17" x14ac:dyDescent="0.15">
      <c r="A971" s="1">
        <v>39812</v>
      </c>
      <c r="B971">
        <v>1852.95</v>
      </c>
      <c r="C971">
        <v>1867.41</v>
      </c>
      <c r="D971" s="21">
        <v>1824.53</v>
      </c>
      <c r="E971" s="21">
        <v>1833.44</v>
      </c>
      <c r="F971" s="42">
        <v>296.28506112000002</v>
      </c>
      <c r="G971" s="3">
        <f t="shared" si="75"/>
        <v>-1.1494748646725172E-2</v>
      </c>
      <c r="H971" s="3">
        <f>1-E971/MAX(E$2:E971)</f>
        <v>0.68804192472606007</v>
      </c>
      <c r="I971" s="21">
        <f t="shared" si="76"/>
        <v>21.319999999999936</v>
      </c>
      <c r="J971" s="21">
        <f ca="1">IF(ROW()&gt;计算结果!B$18+1,ABS(E971-OFFSET(E971,-计算结果!B$18,0,1,1))/SUM(OFFSET(I971,0,0,-计算结果!B$18,1)),ABS(E971-OFFSET(E971,-ROW()+2,0,1,1))/SUM(OFFSET(I971,0,0,-ROW()+2,1)))</f>
        <v>0.58267289110845688</v>
      </c>
      <c r="K971" s="21">
        <f ca="1">(计算结果!B$19+计算结果!B$20*'000300'!J971)^计算结果!B$21</f>
        <v>1.924405601997611</v>
      </c>
      <c r="L971" s="21">
        <f t="shared" ca="1" si="77"/>
        <v>1830.9541919437568</v>
      </c>
      <c r="M971" s="31" t="str">
        <f ca="1">IF(ROW()&gt;计算结果!B$22+1,IF(L971&gt;OFFSET(L971,-计算结果!B$22,0,1,1),"买",IF(L971&lt;OFFSET(L971,-计算结果!B$22,0,1,1),"卖",M970)),IF(L971&gt;OFFSET(L971,-ROW()+1,0,1,1),"买",IF(L971&lt;OFFSET(L971,-ROW()+1,0,1,1),"卖",M970)))</f>
        <v>卖</v>
      </c>
      <c r="N971" s="4" t="str">
        <f t="shared" ca="1" si="78"/>
        <v/>
      </c>
      <c r="O971" s="3">
        <f ca="1">IF(M970="买",E971/E970-1,0)-IF(N971=1,计算结果!B$17,0)</f>
        <v>0</v>
      </c>
      <c r="P971" s="2">
        <f t="shared" ca="1" si="79"/>
        <v>3.3525991135340512</v>
      </c>
      <c r="Q971" s="3">
        <f ca="1">1-P971/MAX(P$2:P971)</f>
        <v>0.34060997187957731</v>
      </c>
    </row>
    <row r="972" spans="1:17" x14ac:dyDescent="0.15">
      <c r="A972" s="1">
        <v>39813</v>
      </c>
      <c r="B972">
        <v>1835.1</v>
      </c>
      <c r="C972">
        <v>1844.42</v>
      </c>
      <c r="D972" s="21">
        <v>1813.73</v>
      </c>
      <c r="E972" s="21">
        <v>1817.72</v>
      </c>
      <c r="F972" s="42">
        <v>272.9191424</v>
      </c>
      <c r="G972" s="3">
        <f t="shared" si="75"/>
        <v>-8.5740466009250893E-3</v>
      </c>
      <c r="H972" s="3">
        <f>1-E972/MAX(E$2:E972)</f>
        <v>0.69071666780099372</v>
      </c>
      <c r="I972" s="21">
        <f t="shared" si="76"/>
        <v>15.720000000000027</v>
      </c>
      <c r="J972" s="21">
        <f ca="1">IF(ROW()&gt;计算结果!B$18+1,ABS(E972-OFFSET(E972,-计算结果!B$18,0,1,1))/SUM(OFFSET(I972,0,0,-计算结果!B$18,1)),ABS(E972-OFFSET(E972,-ROW()+2,0,1,1))/SUM(OFFSET(I972,0,0,-ROW()+2,1)))</f>
        <v>0.64438052476497809</v>
      </c>
      <c r="K972" s="21">
        <f ca="1">(计算结果!B$19+计算结果!B$20*'000300'!J972)^计算结果!B$21</f>
        <v>1.9799424722884802</v>
      </c>
      <c r="L972" s="21">
        <f t="shared" ca="1" si="77"/>
        <v>1804.7512532278949</v>
      </c>
      <c r="M972" s="31" t="str">
        <f ca="1">IF(ROW()&gt;计算结果!B$22+1,IF(L972&gt;OFFSET(L972,-计算结果!B$22,0,1,1),"买",IF(L972&lt;OFFSET(L972,-计算结果!B$22,0,1,1),"卖",M971)),IF(L972&gt;OFFSET(L972,-ROW()+1,0,1,1),"买",IF(L972&lt;OFFSET(L972,-ROW()+1,0,1,1),"卖",M971)))</f>
        <v>卖</v>
      </c>
      <c r="N972" s="4" t="str">
        <f t="shared" ca="1" si="78"/>
        <v/>
      </c>
      <c r="O972" s="3">
        <f ca="1">IF(M971="买",E972/E971-1,0)-IF(N972=1,计算结果!B$17,0)</f>
        <v>0</v>
      </c>
      <c r="P972" s="2">
        <f t="shared" ca="1" si="79"/>
        <v>3.3525991135340512</v>
      </c>
      <c r="Q972" s="3">
        <f ca="1">1-P972/MAX(P$2:P972)</f>
        <v>0.34060997187957731</v>
      </c>
    </row>
    <row r="973" spans="1:17" x14ac:dyDescent="0.15">
      <c r="A973" s="1">
        <v>39818</v>
      </c>
      <c r="B973">
        <v>1848.33</v>
      </c>
      <c r="C973">
        <v>1882.96</v>
      </c>
      <c r="D973" s="21">
        <v>1837.84</v>
      </c>
      <c r="E973" s="21">
        <v>1882.96</v>
      </c>
      <c r="F973" s="42">
        <v>392.17078271999998</v>
      </c>
      <c r="G973" s="3">
        <f t="shared" si="75"/>
        <v>3.5891116343551355E-2</v>
      </c>
      <c r="H973" s="3">
        <f>1-E973/MAX(E$2:E973)</f>
        <v>0.67961614374191792</v>
      </c>
      <c r="I973" s="21">
        <f t="shared" si="76"/>
        <v>65.240000000000009</v>
      </c>
      <c r="J973" s="21">
        <f ca="1">IF(ROW()&gt;计算结果!B$18+1,ABS(E973-OFFSET(E973,-计算结果!B$18,0,1,1))/SUM(OFFSET(I973,0,0,-计算结果!B$18,1)),ABS(E973-OFFSET(E973,-ROW()+2,0,1,1))/SUM(OFFSET(I973,0,0,-ROW()+2,1)))</f>
        <v>0.52876337072788837</v>
      </c>
      <c r="K973" s="21">
        <f ca="1">(计算结果!B$19+计算结果!B$20*'000300'!J973)^计算结果!B$21</f>
        <v>1.8758870336550995</v>
      </c>
      <c r="L973" s="21">
        <f t="shared" ca="1" si="77"/>
        <v>1951.4620272161021</v>
      </c>
      <c r="M973" s="31" t="str">
        <f ca="1">IF(ROW()&gt;计算结果!B$22+1,IF(L973&gt;OFFSET(L973,-计算结果!B$22,0,1,1),"买",IF(L973&lt;OFFSET(L973,-计算结果!B$22,0,1,1),"卖",M972)),IF(L973&gt;OFFSET(L973,-ROW()+1,0,1,1),"买",IF(L973&lt;OFFSET(L973,-ROW()+1,0,1,1),"卖",M972)))</f>
        <v>卖</v>
      </c>
      <c r="N973" s="4" t="str">
        <f t="shared" ca="1" si="78"/>
        <v/>
      </c>
      <c r="O973" s="3">
        <f ca="1">IF(M972="买",E973/E972-1,0)-IF(N973=1,计算结果!B$17,0)</f>
        <v>0</v>
      </c>
      <c r="P973" s="2">
        <f t="shared" ca="1" si="79"/>
        <v>3.3525991135340512</v>
      </c>
      <c r="Q973" s="3">
        <f ca="1">1-P973/MAX(P$2:P973)</f>
        <v>0.34060997187957731</v>
      </c>
    </row>
    <row r="974" spans="1:17" x14ac:dyDescent="0.15">
      <c r="A974" s="1">
        <v>39819</v>
      </c>
      <c r="B974">
        <v>1880.67</v>
      </c>
      <c r="C974">
        <v>1948.49</v>
      </c>
      <c r="D974" s="21">
        <v>1873.01</v>
      </c>
      <c r="E974" s="21">
        <v>1942.8</v>
      </c>
      <c r="F974" s="42">
        <v>592.62169087999996</v>
      </c>
      <c r="G974" s="3">
        <f t="shared" si="75"/>
        <v>3.1779751030292624E-2</v>
      </c>
      <c r="H974" s="3">
        <f>1-E974/MAX(E$2:E974)</f>
        <v>0.66943442455591096</v>
      </c>
      <c r="I974" s="21">
        <f t="shared" si="76"/>
        <v>59.839999999999918</v>
      </c>
      <c r="J974" s="21">
        <f ca="1">IF(ROW()&gt;计算结果!B$18+1,ABS(E974-OFFSET(E974,-计算结果!B$18,0,1,1))/SUM(OFFSET(I974,0,0,-计算结果!B$18,1)),ABS(E974-OFFSET(E974,-ROW()+2,0,1,1))/SUM(OFFSET(I974,0,0,-ROW()+2,1)))</f>
        <v>0.30408657189751626</v>
      </c>
      <c r="K974" s="21">
        <f ca="1">(计算结果!B$19+计算结果!B$20*'000300'!J974)^计算结果!B$21</f>
        <v>1.6736779147077645</v>
      </c>
      <c r="L974" s="21">
        <f t="shared" ca="1" si="77"/>
        <v>1936.9645835679144</v>
      </c>
      <c r="M974" s="31" t="str">
        <f ca="1">IF(ROW()&gt;计算结果!B$22+1,IF(L974&gt;OFFSET(L974,-计算结果!B$22,0,1,1),"买",IF(L974&lt;OFFSET(L974,-计算结果!B$22,0,1,1),"卖",M973)),IF(L974&gt;OFFSET(L974,-ROW()+1,0,1,1),"买",IF(L974&lt;OFFSET(L974,-ROW()+1,0,1,1),"卖",M973)))</f>
        <v>卖</v>
      </c>
      <c r="N974" s="4" t="str">
        <f t="shared" ca="1" si="78"/>
        <v/>
      </c>
      <c r="O974" s="3">
        <f ca="1">IF(M973="买",E974/E973-1,0)-IF(N974=1,计算结果!B$17,0)</f>
        <v>0</v>
      </c>
      <c r="P974" s="2">
        <f t="shared" ca="1" si="79"/>
        <v>3.3525991135340512</v>
      </c>
      <c r="Q974" s="3">
        <f ca="1">1-P974/MAX(P$2:P974)</f>
        <v>0.34060997187957731</v>
      </c>
    </row>
    <row r="975" spans="1:17" x14ac:dyDescent="0.15">
      <c r="A975" s="1">
        <v>39820</v>
      </c>
      <c r="B975">
        <v>1942.67</v>
      </c>
      <c r="C975">
        <v>1959.25</v>
      </c>
      <c r="D975" s="21">
        <v>1930.87</v>
      </c>
      <c r="E975" s="21">
        <v>1931.18</v>
      </c>
      <c r="F975" s="42">
        <v>501.4341632</v>
      </c>
      <c r="G975" s="3">
        <f t="shared" si="75"/>
        <v>-5.9810582664195922E-3</v>
      </c>
      <c r="H975" s="3">
        <f>1-E975/MAX(E$2:E975)</f>
        <v>0.67141155652351459</v>
      </c>
      <c r="I975" s="21">
        <f t="shared" si="76"/>
        <v>11.619999999999891</v>
      </c>
      <c r="J975" s="21">
        <f ca="1">IF(ROW()&gt;计算结果!B$18+1,ABS(E975-OFFSET(E975,-计算结果!B$18,0,1,1))/SUM(OFFSET(I975,0,0,-计算结果!B$18,1)),ABS(E975-OFFSET(E975,-ROW()+2,0,1,1))/SUM(OFFSET(I975,0,0,-ROW()+2,1)))</f>
        <v>0.256648738596856</v>
      </c>
      <c r="K975" s="21">
        <f ca="1">(计算结果!B$19+计算结果!B$20*'000300'!J975)^计算结果!B$21</f>
        <v>1.6309838647371704</v>
      </c>
      <c r="L975" s="21">
        <f t="shared" ca="1" si="77"/>
        <v>1927.5300211044221</v>
      </c>
      <c r="M975" s="31" t="str">
        <f ca="1">IF(ROW()&gt;计算结果!B$22+1,IF(L975&gt;OFFSET(L975,-计算结果!B$22,0,1,1),"买",IF(L975&lt;OFFSET(L975,-计算结果!B$22,0,1,1),"卖",M974)),IF(L975&gt;OFFSET(L975,-ROW()+1,0,1,1),"买",IF(L975&lt;OFFSET(L975,-ROW()+1,0,1,1),"卖",M974)))</f>
        <v>卖</v>
      </c>
      <c r="N975" s="4" t="str">
        <f t="shared" ca="1" si="78"/>
        <v/>
      </c>
      <c r="O975" s="3">
        <f ca="1">IF(M974="买",E975/E974-1,0)-IF(N975=1,计算结果!B$17,0)</f>
        <v>0</v>
      </c>
      <c r="P975" s="2">
        <f t="shared" ca="1" si="79"/>
        <v>3.3525991135340512</v>
      </c>
      <c r="Q975" s="3">
        <f ca="1">1-P975/MAX(P$2:P975)</f>
        <v>0.34060997187957731</v>
      </c>
    </row>
    <row r="976" spans="1:17" x14ac:dyDescent="0.15">
      <c r="A976" s="1">
        <v>39821</v>
      </c>
      <c r="B976">
        <v>1894.66</v>
      </c>
      <c r="C976">
        <v>1902.8</v>
      </c>
      <c r="D976" s="21">
        <v>1873.65</v>
      </c>
      <c r="E976" s="21">
        <v>1887.99</v>
      </c>
      <c r="F976" s="42">
        <v>472.10803199999998</v>
      </c>
      <c r="G976" s="3">
        <f t="shared" si="75"/>
        <v>-2.2364564670305231E-2</v>
      </c>
      <c r="H976" s="3">
        <f>1-E976/MAX(E$2:E976)</f>
        <v>0.67876029401755944</v>
      </c>
      <c r="I976" s="21">
        <f t="shared" si="76"/>
        <v>43.190000000000055</v>
      </c>
      <c r="J976" s="21">
        <f ca="1">IF(ROW()&gt;计算结果!B$18+1,ABS(E976-OFFSET(E976,-计算结果!B$18,0,1,1))/SUM(OFFSET(I976,0,0,-计算结果!B$18,1)),ABS(E976-OFFSET(E976,-ROW()+2,0,1,1))/SUM(OFFSET(I976,0,0,-ROW()+2,1)))</f>
        <v>0.11013090495162225</v>
      </c>
      <c r="K976" s="21">
        <f ca="1">(计算结果!B$19+计算结果!B$20*'000300'!J976)^计算结果!B$21</f>
        <v>1.4991178144564599</v>
      </c>
      <c r="L976" s="21">
        <f t="shared" ca="1" si="77"/>
        <v>1868.2548710827987</v>
      </c>
      <c r="M976" s="31" t="str">
        <f ca="1">IF(ROW()&gt;计算结果!B$22+1,IF(L976&gt;OFFSET(L976,-计算结果!B$22,0,1,1),"买",IF(L976&lt;OFFSET(L976,-计算结果!B$22,0,1,1),"卖",M975)),IF(L976&gt;OFFSET(L976,-ROW()+1,0,1,1),"买",IF(L976&lt;OFFSET(L976,-ROW()+1,0,1,1),"卖",M975)))</f>
        <v>卖</v>
      </c>
      <c r="N976" s="4" t="str">
        <f t="shared" ca="1" si="78"/>
        <v/>
      </c>
      <c r="O976" s="3">
        <f ca="1">IF(M975="买",E976/E975-1,0)-IF(N976=1,计算结果!B$17,0)</f>
        <v>0</v>
      </c>
      <c r="P976" s="2">
        <f t="shared" ca="1" si="79"/>
        <v>3.3525991135340512</v>
      </c>
      <c r="Q976" s="3">
        <f ca="1">1-P976/MAX(P$2:P976)</f>
        <v>0.34060997187957731</v>
      </c>
    </row>
    <row r="977" spans="1:17" x14ac:dyDescent="0.15">
      <c r="A977" s="1">
        <v>39822</v>
      </c>
      <c r="B977">
        <v>1886.49</v>
      </c>
      <c r="C977">
        <v>1923.42</v>
      </c>
      <c r="D977" s="21">
        <v>1886.49</v>
      </c>
      <c r="E977" s="21">
        <v>1918.36</v>
      </c>
      <c r="F977" s="42">
        <v>415.11211007999998</v>
      </c>
      <c r="G977" s="3">
        <f t="shared" si="75"/>
        <v>1.6085890285435722E-2</v>
      </c>
      <c r="H977" s="3">
        <f>1-E977/MAX(E$2:E977)</f>
        <v>0.67359286735180013</v>
      </c>
      <c r="I977" s="21">
        <f t="shared" si="76"/>
        <v>30.369999999999891</v>
      </c>
      <c r="J977" s="21">
        <f ca="1">IF(ROW()&gt;计算结果!B$18+1,ABS(E977-OFFSET(E977,-计算结果!B$18,0,1,1))/SUM(OFFSET(I977,0,0,-计算结果!B$18,1)),ABS(E977-OFFSET(E977,-ROW()+2,0,1,1))/SUM(OFFSET(I977,0,0,-ROW()+2,1)))</f>
        <v>0.11190586888880942</v>
      </c>
      <c r="K977" s="21">
        <f ca="1">(计算结果!B$19+计算结果!B$20*'000300'!J977)^计算结果!B$21</f>
        <v>1.5007152819999283</v>
      </c>
      <c r="L977" s="21">
        <f t="shared" ca="1" si="77"/>
        <v>1943.4484037554191</v>
      </c>
      <c r="M977" s="31" t="str">
        <f ca="1">IF(ROW()&gt;计算结果!B$22+1,IF(L977&gt;OFFSET(L977,-计算结果!B$22,0,1,1),"买",IF(L977&lt;OFFSET(L977,-计算结果!B$22,0,1,1),"卖",M976)),IF(L977&gt;OFFSET(L977,-ROW()+1,0,1,1),"买",IF(L977&lt;OFFSET(L977,-ROW()+1,0,1,1),"卖",M976)))</f>
        <v>卖</v>
      </c>
      <c r="N977" s="4" t="str">
        <f t="shared" ca="1" si="78"/>
        <v/>
      </c>
      <c r="O977" s="3">
        <f ca="1">IF(M976="买",E977/E976-1,0)-IF(N977=1,计算结果!B$17,0)</f>
        <v>0</v>
      </c>
      <c r="P977" s="2">
        <f t="shared" ca="1" si="79"/>
        <v>3.3525991135340512</v>
      </c>
      <c r="Q977" s="3">
        <f ca="1">1-P977/MAX(P$2:P977)</f>
        <v>0.34060997187957731</v>
      </c>
    </row>
    <row r="978" spans="1:17" x14ac:dyDescent="0.15">
      <c r="A978" s="1">
        <v>39825</v>
      </c>
      <c r="B978">
        <v>1911.74</v>
      </c>
      <c r="C978">
        <v>1947.08</v>
      </c>
      <c r="D978" s="21">
        <v>1905.62</v>
      </c>
      <c r="E978" s="21">
        <v>1920.69</v>
      </c>
      <c r="F978" s="42">
        <v>469.81492736000001</v>
      </c>
      <c r="G978" s="3">
        <f t="shared" si="75"/>
        <v>1.214579119664716E-3</v>
      </c>
      <c r="H978" s="3">
        <f>1-E978/MAX(E$2:E978)</f>
        <v>0.67319642006397595</v>
      </c>
      <c r="I978" s="21">
        <f t="shared" si="76"/>
        <v>2.3300000000001546</v>
      </c>
      <c r="J978" s="21">
        <f ca="1">IF(ROW()&gt;计算结果!B$18+1,ABS(E978-OFFSET(E978,-计算结果!B$18,0,1,1))/SUM(OFFSET(I978,0,0,-计算结果!B$18,1)),ABS(E978-OFFSET(E978,-ROW()+2,0,1,1))/SUM(OFFSET(I978,0,0,-ROW()+2,1)))</f>
        <v>0.18792350549616058</v>
      </c>
      <c r="K978" s="21">
        <f ca="1">(计算结果!B$19+计算结果!B$20*'000300'!J978)^计算结果!B$21</f>
        <v>1.5691311549465445</v>
      </c>
      <c r="L978" s="21">
        <f t="shared" ca="1" si="77"/>
        <v>1907.7374833859385</v>
      </c>
      <c r="M978" s="31" t="str">
        <f ca="1">IF(ROW()&gt;计算结果!B$22+1,IF(L978&gt;OFFSET(L978,-计算结果!B$22,0,1,1),"买",IF(L978&lt;OFFSET(L978,-计算结果!B$22,0,1,1),"卖",M977)),IF(L978&gt;OFFSET(L978,-ROW()+1,0,1,1),"买",IF(L978&lt;OFFSET(L978,-ROW()+1,0,1,1),"卖",M977)))</f>
        <v>买</v>
      </c>
      <c r="N978" s="4">
        <f t="shared" ca="1" si="78"/>
        <v>1</v>
      </c>
      <c r="O978" s="3">
        <f ca="1">IF(M977="买",E978/E977-1,0)-IF(N978=1,计算结果!B$17,0)</f>
        <v>0</v>
      </c>
      <c r="P978" s="2">
        <f t="shared" ca="1" si="79"/>
        <v>3.3525991135340512</v>
      </c>
      <c r="Q978" s="3">
        <f ca="1">1-P978/MAX(P$2:P978)</f>
        <v>0.34060997187957731</v>
      </c>
    </row>
    <row r="979" spans="1:17" x14ac:dyDescent="0.15">
      <c r="A979" s="1">
        <v>39826</v>
      </c>
      <c r="B979">
        <v>1892.66</v>
      </c>
      <c r="C979">
        <v>1908.2</v>
      </c>
      <c r="D979" s="21">
        <v>1874.97</v>
      </c>
      <c r="E979" s="21">
        <v>1876.19</v>
      </c>
      <c r="F979" s="42">
        <v>402.01465855999999</v>
      </c>
      <c r="G979" s="3">
        <f t="shared" si="75"/>
        <v>-2.3168757061264422E-2</v>
      </c>
      <c r="H979" s="3">
        <f>1-E979/MAX(E$2:E979)</f>
        <v>0.68076805281426522</v>
      </c>
      <c r="I979" s="21">
        <f t="shared" si="76"/>
        <v>44.5</v>
      </c>
      <c r="J979" s="21">
        <f ca="1">IF(ROW()&gt;计算结果!B$18+1,ABS(E979-OFFSET(E979,-计算结果!B$18,0,1,1))/SUM(OFFSET(I979,0,0,-计算结果!B$18,1)),ABS(E979-OFFSET(E979,-ROW()+2,0,1,1))/SUM(OFFSET(I979,0,0,-ROW()+2,1)))</f>
        <v>4.673765217102914E-2</v>
      </c>
      <c r="K979" s="21">
        <f ca="1">(计算结果!B$19+计算结果!B$20*'000300'!J979)^计算结果!B$21</f>
        <v>1.4420638869539262</v>
      </c>
      <c r="L979" s="21">
        <f t="shared" ca="1" si="77"/>
        <v>1862.2439968707977</v>
      </c>
      <c r="M979" s="31" t="str">
        <f ca="1">IF(ROW()&gt;计算结果!B$22+1,IF(L979&gt;OFFSET(L979,-计算结果!B$22,0,1,1),"买",IF(L979&lt;OFFSET(L979,-计算结果!B$22,0,1,1),"卖",M978)),IF(L979&gt;OFFSET(L979,-ROW()+1,0,1,1),"买",IF(L979&lt;OFFSET(L979,-ROW()+1,0,1,1),"卖",M978)))</f>
        <v>卖</v>
      </c>
      <c r="N979" s="4">
        <f t="shared" ca="1" si="78"/>
        <v>1</v>
      </c>
      <c r="O979" s="3">
        <f ca="1">IF(M978="买",E979/E978-1,0)-IF(N979=1,计算结果!B$17,0)</f>
        <v>-2.3168757061264422E-2</v>
      </c>
      <c r="P979" s="2">
        <f t="shared" ca="1" si="79"/>
        <v>3.2749235591487702</v>
      </c>
      <c r="Q979" s="3">
        <f ca="1">1-P979/MAX(P$2:P979)</f>
        <v>0.35588721924971978</v>
      </c>
    </row>
    <row r="980" spans="1:17" x14ac:dyDescent="0.15">
      <c r="A980" s="1">
        <v>39827</v>
      </c>
      <c r="B980">
        <v>1873.63</v>
      </c>
      <c r="C980">
        <v>1955.24</v>
      </c>
      <c r="D980" s="21">
        <v>1873.63</v>
      </c>
      <c r="E980" s="21">
        <v>1955.24</v>
      </c>
      <c r="F980" s="42">
        <v>526.58995200000004</v>
      </c>
      <c r="G980" s="3">
        <f t="shared" si="75"/>
        <v>4.2133259424685043E-2</v>
      </c>
      <c r="H980" s="3">
        <f>1-E980/MAX(E$2:E980)</f>
        <v>0.66731777036684137</v>
      </c>
      <c r="I980" s="21">
        <f t="shared" si="76"/>
        <v>79.049999999999955</v>
      </c>
      <c r="J980" s="21">
        <f ca="1">IF(ROW()&gt;计算结果!B$18+1,ABS(E980-OFFSET(E980,-计算结果!B$18,0,1,1))/SUM(OFFSET(I980,0,0,-计算结果!B$18,1)),ABS(E980-OFFSET(E980,-ROW()+2,0,1,1))/SUM(OFFSET(I980,0,0,-ROW()+2,1)))</f>
        <v>0.26925344337853063</v>
      </c>
      <c r="K980" s="21">
        <f ca="1">(计算结果!B$19+计算结果!B$20*'000300'!J980)^计算结果!B$21</f>
        <v>1.6423280990406774</v>
      </c>
      <c r="L980" s="21">
        <f t="shared" ca="1" si="77"/>
        <v>2014.9739459083614</v>
      </c>
      <c r="M980" s="31" t="str">
        <f ca="1">IF(ROW()&gt;计算结果!B$22+1,IF(L980&gt;OFFSET(L980,-计算结果!B$22,0,1,1),"买",IF(L980&lt;OFFSET(L980,-计算结果!B$22,0,1,1),"卖",M979)),IF(L980&gt;OFFSET(L980,-ROW()+1,0,1,1),"买",IF(L980&lt;OFFSET(L980,-ROW()+1,0,1,1),"卖",M979)))</f>
        <v>买</v>
      </c>
      <c r="N980" s="4">
        <f t="shared" ca="1" si="78"/>
        <v>1</v>
      </c>
      <c r="O980" s="3">
        <f ca="1">IF(M979="买",E980/E979-1,0)-IF(N980=1,计算结果!B$17,0)</f>
        <v>0</v>
      </c>
      <c r="P980" s="2">
        <f t="shared" ca="1" si="79"/>
        <v>3.2749235591487702</v>
      </c>
      <c r="Q980" s="3">
        <f ca="1">1-P980/MAX(P$2:P980)</f>
        <v>0.35588721924971978</v>
      </c>
    </row>
    <row r="981" spans="1:17" x14ac:dyDescent="0.15">
      <c r="A981" s="1">
        <v>39828</v>
      </c>
      <c r="B981">
        <v>1935.39</v>
      </c>
      <c r="C981">
        <v>1977.19</v>
      </c>
      <c r="D981" s="21">
        <v>1930.3</v>
      </c>
      <c r="E981" s="21">
        <v>1954.87</v>
      </c>
      <c r="F981" s="42">
        <v>671.44773631999999</v>
      </c>
      <c r="G981" s="3">
        <f t="shared" si="75"/>
        <v>-1.892350811154575E-4</v>
      </c>
      <c r="H981" s="3">
        <f>1-E981/MAX(E$2:E981)</f>
        <v>0.66738072551555161</v>
      </c>
      <c r="I981" s="21">
        <f t="shared" si="76"/>
        <v>0.37000000000011823</v>
      </c>
      <c r="J981" s="21">
        <f ca="1">IF(ROW()&gt;计算结果!B$18+1,ABS(E981-OFFSET(E981,-计算结果!B$18,0,1,1))/SUM(OFFSET(I981,0,0,-计算结果!B$18,1)),ABS(E981-OFFSET(E981,-ROW()+2,0,1,1))/SUM(OFFSET(I981,0,0,-ROW()+2,1)))</f>
        <v>0.34474633052266934</v>
      </c>
      <c r="K981" s="21">
        <f ca="1">(计算结果!B$19+计算结果!B$20*'000300'!J981)^计算结果!B$21</f>
        <v>1.7102716974704024</v>
      </c>
      <c r="L981" s="21">
        <f t="shared" ca="1" si="77"/>
        <v>1912.1798683149989</v>
      </c>
      <c r="M981" s="31" t="str">
        <f ca="1">IF(ROW()&gt;计算结果!B$22+1,IF(L981&gt;OFFSET(L981,-计算结果!B$22,0,1,1),"买",IF(L981&lt;OFFSET(L981,-计算结果!B$22,0,1,1),"卖",M980)),IF(L981&gt;OFFSET(L981,-ROW()+1,0,1,1),"买",IF(L981&lt;OFFSET(L981,-ROW()+1,0,1,1),"卖",M980)))</f>
        <v>卖</v>
      </c>
      <c r="N981" s="4">
        <f t="shared" ca="1" si="78"/>
        <v>1</v>
      </c>
      <c r="O981" s="3">
        <f ca="1">IF(M980="买",E981/E980-1,0)-IF(N981=1,计算结果!B$17,0)</f>
        <v>-1.892350811154575E-4</v>
      </c>
      <c r="P981" s="2">
        <f t="shared" ca="1" si="79"/>
        <v>3.2743038287234079</v>
      </c>
      <c r="Q981" s="3">
        <f ca="1">1-P981/MAX(P$2:P981)</f>
        <v>0.35600910798403251</v>
      </c>
    </row>
    <row r="982" spans="1:17" x14ac:dyDescent="0.15">
      <c r="A982" s="1">
        <v>39829</v>
      </c>
      <c r="B982">
        <v>1965.44</v>
      </c>
      <c r="C982">
        <v>2026.65</v>
      </c>
      <c r="D982" s="21">
        <v>1965.44</v>
      </c>
      <c r="E982" s="21">
        <v>1990.21</v>
      </c>
      <c r="F982" s="42">
        <v>847.17649919999997</v>
      </c>
      <c r="G982" s="3">
        <f t="shared" si="75"/>
        <v>1.8077928455600745E-2</v>
      </c>
      <c r="H982" s="3">
        <f>1-E982/MAX(E$2:E982)</f>
        <v>0.66136765806846798</v>
      </c>
      <c r="I982" s="21">
        <f t="shared" si="76"/>
        <v>35.340000000000146</v>
      </c>
      <c r="J982" s="21">
        <f ca="1">IF(ROW()&gt;计算结果!B$18+1,ABS(E982-OFFSET(E982,-计算结果!B$18,0,1,1))/SUM(OFFSET(I982,0,0,-计算结果!B$18,1)),ABS(E982-OFFSET(E982,-ROW()+2,0,1,1))/SUM(OFFSET(I982,0,0,-ROW()+2,1)))</f>
        <v>0.4638698399892428</v>
      </c>
      <c r="K982" s="21">
        <f ca="1">(计算结果!B$19+计算结果!B$20*'000300'!J982)^计算结果!B$21</f>
        <v>1.8174828559903184</v>
      </c>
      <c r="L982" s="21">
        <f t="shared" ca="1" si="77"/>
        <v>2053.9982949031555</v>
      </c>
      <c r="M982" s="31" t="str">
        <f ca="1">IF(ROW()&gt;计算结果!B$22+1,IF(L982&gt;OFFSET(L982,-计算结果!B$22,0,1,1),"买",IF(L982&lt;OFFSET(L982,-计算结果!B$22,0,1,1),"卖",M981)),IF(L982&gt;OFFSET(L982,-ROW()+1,0,1,1),"买",IF(L982&lt;OFFSET(L982,-ROW()+1,0,1,1),"卖",M981)))</f>
        <v>买</v>
      </c>
      <c r="N982" s="4">
        <f t="shared" ca="1" si="78"/>
        <v>1</v>
      </c>
      <c r="O982" s="3">
        <f ca="1">IF(M981="买",E982/E981-1,0)-IF(N982=1,计算结果!B$17,0)</f>
        <v>0</v>
      </c>
      <c r="P982" s="2">
        <f t="shared" ca="1" si="79"/>
        <v>3.2743038287234079</v>
      </c>
      <c r="Q982" s="3">
        <f ca="1">1-P982/MAX(P$2:P982)</f>
        <v>0.35600910798403251</v>
      </c>
    </row>
    <row r="983" spans="1:17" x14ac:dyDescent="0.15">
      <c r="A983" s="1">
        <v>39832</v>
      </c>
      <c r="B983">
        <v>2010.58</v>
      </c>
      <c r="C983">
        <v>2052.19</v>
      </c>
      <c r="D983" s="21">
        <v>1993.95</v>
      </c>
      <c r="E983" s="21">
        <v>2012.46</v>
      </c>
      <c r="F983" s="42">
        <v>697.85526272000004</v>
      </c>
      <c r="G983" s="3">
        <f t="shared" si="75"/>
        <v>1.1179724752664377E-2</v>
      </c>
      <c r="H983" s="3">
        <f>1-E983/MAX(E$2:E983)</f>
        <v>0.65758184169332334</v>
      </c>
      <c r="I983" s="21">
        <f t="shared" si="76"/>
        <v>22.25</v>
      </c>
      <c r="J983" s="21">
        <f ca="1">IF(ROW()&gt;计算结果!B$18+1,ABS(E983-OFFSET(E983,-计算结果!B$18,0,1,1))/SUM(OFFSET(I983,0,0,-计算结果!B$18,1)),ABS(E983-OFFSET(E983,-ROW()+2,0,1,1))/SUM(OFFSET(I983,0,0,-ROW()+2,1)))</f>
        <v>0.39378458918688791</v>
      </c>
      <c r="K983" s="21">
        <f ca="1">(计算结果!B$19+计算结果!B$20*'000300'!J983)^计算结果!B$21</f>
        <v>1.754406130268199</v>
      </c>
      <c r="L983" s="21">
        <f t="shared" ca="1" si="77"/>
        <v>1981.123255684171</v>
      </c>
      <c r="M983" s="31" t="str">
        <f ca="1">IF(ROW()&gt;计算结果!B$22+1,IF(L983&gt;OFFSET(L983,-计算结果!B$22,0,1,1),"买",IF(L983&lt;OFFSET(L983,-计算结果!B$22,0,1,1),"卖",M982)),IF(L983&gt;OFFSET(L983,-ROW()+1,0,1,1),"买",IF(L983&lt;OFFSET(L983,-ROW()+1,0,1,1),"卖",M982)))</f>
        <v>卖</v>
      </c>
      <c r="N983" s="4">
        <f t="shared" ca="1" si="78"/>
        <v>1</v>
      </c>
      <c r="O983" s="3">
        <f ca="1">IF(M982="买",E983/E982-1,0)-IF(N983=1,计算结果!B$17,0)</f>
        <v>1.1179724752664377E-2</v>
      </c>
      <c r="P983" s="2">
        <f t="shared" ca="1" si="79"/>
        <v>3.3109096442851307</v>
      </c>
      <c r="Q983" s="3">
        <f ca="1">1-P983/MAX(P$2:P983)</f>
        <v>0.34880946706807114</v>
      </c>
    </row>
    <row r="984" spans="1:17" x14ac:dyDescent="0.15">
      <c r="A984" s="1">
        <v>39833</v>
      </c>
      <c r="B984">
        <v>2006.53</v>
      </c>
      <c r="C984">
        <v>2025.19</v>
      </c>
      <c r="D984" s="21">
        <v>1986.06</v>
      </c>
      <c r="E984" s="21">
        <v>2025.19</v>
      </c>
      <c r="F984" s="42">
        <v>456.40126464000002</v>
      </c>
      <c r="G984" s="3">
        <f t="shared" si="75"/>
        <v>6.3255915645528127E-3</v>
      </c>
      <c r="H984" s="3">
        <f>1-E984/MAX(E$2:E984)</f>
        <v>0.65541584427958888</v>
      </c>
      <c r="I984" s="21">
        <f t="shared" si="76"/>
        <v>12.730000000000018</v>
      </c>
      <c r="J984" s="21">
        <f ca="1">IF(ROW()&gt;计算结果!B$18+1,ABS(E984-OFFSET(E984,-计算结果!B$18,0,1,1))/SUM(OFFSET(I984,0,0,-计算结果!B$18,1)),ABS(E984-OFFSET(E984,-ROW()+2,0,1,1))/SUM(OFFSET(I984,0,0,-ROW()+2,1)))</f>
        <v>0.29242236024844731</v>
      </c>
      <c r="K984" s="21">
        <f ca="1">(计算结果!B$19+计算结果!B$20*'000300'!J984)^计算结果!B$21</f>
        <v>1.6631801242236026</v>
      </c>
      <c r="L984" s="21">
        <f t="shared" ca="1" si="77"/>
        <v>2054.4141889695015</v>
      </c>
      <c r="M984" s="31" t="str">
        <f ca="1">IF(ROW()&gt;计算结果!B$22+1,IF(L984&gt;OFFSET(L984,-计算结果!B$22,0,1,1),"买",IF(L984&lt;OFFSET(L984,-计算结果!B$22,0,1,1),"卖",M983)),IF(L984&gt;OFFSET(L984,-ROW()+1,0,1,1),"买",IF(L984&lt;OFFSET(L984,-ROW()+1,0,1,1),"卖",M983)))</f>
        <v>买</v>
      </c>
      <c r="N984" s="4">
        <f t="shared" ca="1" si="78"/>
        <v>1</v>
      </c>
      <c r="O984" s="3">
        <f ca="1">IF(M983="买",E984/E983-1,0)-IF(N984=1,计算结果!B$17,0)</f>
        <v>0</v>
      </c>
      <c r="P984" s="2">
        <f t="shared" ca="1" si="79"/>
        <v>3.3109096442851307</v>
      </c>
      <c r="Q984" s="3">
        <f ca="1">1-P984/MAX(P$2:P984)</f>
        <v>0.34880946706807114</v>
      </c>
    </row>
    <row r="985" spans="1:17" x14ac:dyDescent="0.15">
      <c r="A985" s="1">
        <v>39834</v>
      </c>
      <c r="B985">
        <v>1993.67</v>
      </c>
      <c r="C985">
        <v>2047.1</v>
      </c>
      <c r="D985" s="21">
        <v>1988.24</v>
      </c>
      <c r="E985" s="21">
        <v>2021.71</v>
      </c>
      <c r="F985" s="42">
        <v>599.14190847999998</v>
      </c>
      <c r="G985" s="3">
        <f t="shared" si="75"/>
        <v>-1.7183572899333033E-3</v>
      </c>
      <c r="H985" s="3">
        <f>1-E985/MAX(E$2:E985)</f>
        <v>0.65600796297556663</v>
      </c>
      <c r="I985" s="21">
        <f t="shared" si="76"/>
        <v>3.4800000000000182</v>
      </c>
      <c r="J985" s="21">
        <f ca="1">IF(ROW()&gt;计算结果!B$18+1,ABS(E985-OFFSET(E985,-计算结果!B$18,0,1,1))/SUM(OFFSET(I985,0,0,-计算结果!B$18,1)),ABS(E985-OFFSET(E985,-ROW()+2,0,1,1))/SUM(OFFSET(I985,0,0,-ROW()+2,1)))</f>
        <v>0.33087240963415027</v>
      </c>
      <c r="K985" s="21">
        <f ca="1">(计算结果!B$19+计算结果!B$20*'000300'!J985)^计算结果!B$21</f>
        <v>1.6977851686707353</v>
      </c>
      <c r="L985" s="21">
        <f t="shared" ca="1" si="77"/>
        <v>1998.8895019836766</v>
      </c>
      <c r="M985" s="31" t="str">
        <f ca="1">IF(ROW()&gt;计算结果!B$22+1,IF(L985&gt;OFFSET(L985,-计算结果!B$22,0,1,1),"买",IF(L985&lt;OFFSET(L985,-计算结果!B$22,0,1,1),"卖",M984)),IF(L985&gt;OFFSET(L985,-ROW()+1,0,1,1),"买",IF(L985&lt;OFFSET(L985,-ROW()+1,0,1,1),"卖",M984)))</f>
        <v>卖</v>
      </c>
      <c r="N985" s="4">
        <f t="shared" ca="1" si="78"/>
        <v>1</v>
      </c>
      <c r="O985" s="3">
        <f ca="1">IF(M984="买",E985/E984-1,0)-IF(N985=1,计算结果!B$17,0)</f>
        <v>-1.7183572899333033E-3</v>
      </c>
      <c r="P985" s="2">
        <f t="shared" ca="1" si="79"/>
        <v>3.3052203185615627</v>
      </c>
      <c r="Q985" s="3">
        <f ca="1">1-P985/MAX(P$2:P985)</f>
        <v>0.34992844506747034</v>
      </c>
    </row>
    <row r="986" spans="1:17" x14ac:dyDescent="0.15">
      <c r="A986" s="1">
        <v>39835</v>
      </c>
      <c r="B986">
        <v>2034.29</v>
      </c>
      <c r="C986">
        <v>2048.48</v>
      </c>
      <c r="D986" s="21">
        <v>2012.74</v>
      </c>
      <c r="E986" s="21">
        <v>2044.55</v>
      </c>
      <c r="F986" s="42">
        <v>534.39127552000002</v>
      </c>
      <c r="G986" s="3">
        <f t="shared" si="75"/>
        <v>1.1297367080342902E-2</v>
      </c>
      <c r="H986" s="3">
        <f>1-E986/MAX(E$2:E986)</f>
        <v>0.65212175866058675</v>
      </c>
      <c r="I986" s="21">
        <f t="shared" si="76"/>
        <v>22.839999999999918</v>
      </c>
      <c r="J986" s="21">
        <f ca="1">IF(ROW()&gt;计算结果!B$18+1,ABS(E986-OFFSET(E986,-计算结果!B$18,0,1,1))/SUM(OFFSET(I986,0,0,-计算结果!B$18,1)),ABS(E986-OFFSET(E986,-ROW()+2,0,1,1))/SUM(OFFSET(I986,0,0,-ROW()+2,1)))</f>
        <v>0.61817894653715477</v>
      </c>
      <c r="K986" s="21">
        <f ca="1">(计算结果!B$19+计算结果!B$20*'000300'!J986)^计算结果!B$21</f>
        <v>1.9563610518834391</v>
      </c>
      <c r="L986" s="21">
        <f t="shared" ca="1" si="77"/>
        <v>2088.2179219124127</v>
      </c>
      <c r="M986" s="31" t="str">
        <f ca="1">IF(ROW()&gt;计算结果!B$22+1,IF(L986&gt;OFFSET(L986,-计算结果!B$22,0,1,1),"买",IF(L986&lt;OFFSET(L986,-计算结果!B$22,0,1,1),"卖",M985)),IF(L986&gt;OFFSET(L986,-ROW()+1,0,1,1),"买",IF(L986&lt;OFFSET(L986,-ROW()+1,0,1,1),"卖",M985)))</f>
        <v>买</v>
      </c>
      <c r="N986" s="4">
        <f t="shared" ca="1" si="78"/>
        <v>1</v>
      </c>
      <c r="O986" s="3">
        <f ca="1">IF(M985="买",E986/E985-1,0)-IF(N986=1,计算结果!B$17,0)</f>
        <v>0</v>
      </c>
      <c r="P986" s="2">
        <f t="shared" ca="1" si="79"/>
        <v>3.3052203185615627</v>
      </c>
      <c r="Q986" s="3">
        <f ca="1">1-P986/MAX(P$2:P986)</f>
        <v>0.34992844506747034</v>
      </c>
    </row>
    <row r="987" spans="1:17" x14ac:dyDescent="0.15">
      <c r="A987" s="1">
        <v>39836</v>
      </c>
      <c r="B987">
        <v>2039.52</v>
      </c>
      <c r="C987">
        <v>2054.33</v>
      </c>
      <c r="D987" s="21">
        <v>2025.19</v>
      </c>
      <c r="E987" s="21">
        <v>2032.68</v>
      </c>
      <c r="F987" s="42">
        <v>498.87830015999998</v>
      </c>
      <c r="G987" s="3">
        <f t="shared" si="75"/>
        <v>-5.8056785111637588E-3</v>
      </c>
      <c r="H987" s="3">
        <f>1-E987/MAX(E$2:E987)</f>
        <v>0.65414142789083241</v>
      </c>
      <c r="I987" s="21">
        <f t="shared" si="76"/>
        <v>11.869999999999891</v>
      </c>
      <c r="J987" s="21">
        <f ca="1">IF(ROW()&gt;计算结果!B$18+1,ABS(E987-OFFSET(E987,-计算结果!B$18,0,1,1))/SUM(OFFSET(I987,0,0,-计算结果!B$18,1)),ABS(E987-OFFSET(E987,-ROW()+2,0,1,1))/SUM(OFFSET(I987,0,0,-ROW()+2,1)))</f>
        <v>0.48696541148406908</v>
      </c>
      <c r="K987" s="21">
        <f ca="1">(计算结果!B$19+计算结果!B$20*'000300'!J987)^计算结果!B$21</f>
        <v>1.838268870335662</v>
      </c>
      <c r="L987" s="21">
        <f t="shared" ca="1" si="77"/>
        <v>1986.1242889376917</v>
      </c>
      <c r="M987" s="31" t="str">
        <f ca="1">IF(ROW()&gt;计算结果!B$22+1,IF(L987&gt;OFFSET(L987,-计算结果!B$22,0,1,1),"买",IF(L987&lt;OFFSET(L987,-计算结果!B$22,0,1,1),"卖",M986)),IF(L987&gt;OFFSET(L987,-ROW()+1,0,1,1),"买",IF(L987&lt;OFFSET(L987,-ROW()+1,0,1,1),"卖",M986)))</f>
        <v>买</v>
      </c>
      <c r="N987" s="4" t="str">
        <f t="shared" ca="1" si="78"/>
        <v/>
      </c>
      <c r="O987" s="3">
        <f ca="1">IF(M986="买",E987/E986-1,0)-IF(N987=1,计算结果!B$17,0)</f>
        <v>-5.8056785111637588E-3</v>
      </c>
      <c r="P987" s="2">
        <f t="shared" ca="1" si="79"/>
        <v>3.2860312719834281</v>
      </c>
      <c r="Q987" s="3">
        <f ca="1">1-P987/MAX(P$2:P987)</f>
        <v>0.3537025515246609</v>
      </c>
    </row>
    <row r="988" spans="1:17" x14ac:dyDescent="0.15">
      <c r="A988" s="1">
        <v>39846</v>
      </c>
      <c r="B988">
        <v>2052.44</v>
      </c>
      <c r="C988">
        <v>2059.34</v>
      </c>
      <c r="D988" s="21">
        <v>2029.72</v>
      </c>
      <c r="E988" s="21">
        <v>2057.06</v>
      </c>
      <c r="F988" s="42">
        <v>461.26546944</v>
      </c>
      <c r="G988" s="3">
        <f t="shared" si="75"/>
        <v>1.1994017749965558E-2</v>
      </c>
      <c r="H988" s="3">
        <f>1-E988/MAX(E$2:E988)</f>
        <v>0.64999319403797728</v>
      </c>
      <c r="I988" s="21">
        <f t="shared" si="76"/>
        <v>24.379999999999882</v>
      </c>
      <c r="J988" s="21">
        <f ca="1">IF(ROW()&gt;计算结果!B$18+1,ABS(E988-OFFSET(E988,-计算结果!B$18,0,1,1))/SUM(OFFSET(I988,0,0,-计算结果!B$18,1)),ABS(E988-OFFSET(E988,-ROW()+2,0,1,1))/SUM(OFFSET(I988,0,0,-ROW()+2,1)))</f>
        <v>0.53101514738522615</v>
      </c>
      <c r="K988" s="21">
        <f ca="1">(计算结果!B$19+计算结果!B$20*'000300'!J988)^计算结果!B$21</f>
        <v>1.8779136326467034</v>
      </c>
      <c r="L988" s="21">
        <f t="shared" ca="1" si="77"/>
        <v>2119.3354277830877</v>
      </c>
      <c r="M988" s="31" t="str">
        <f ca="1">IF(ROW()&gt;计算结果!B$22+1,IF(L988&gt;OFFSET(L988,-计算结果!B$22,0,1,1),"买",IF(L988&lt;OFFSET(L988,-计算结果!B$22,0,1,1),"卖",M987)),IF(L988&gt;OFFSET(L988,-ROW()+1,0,1,1),"买",IF(L988&lt;OFFSET(L988,-ROW()+1,0,1,1),"卖",M987)))</f>
        <v>买</v>
      </c>
      <c r="N988" s="4" t="str">
        <f t="shared" ca="1" si="78"/>
        <v/>
      </c>
      <c r="O988" s="3">
        <f ca="1">IF(M987="买",E988/E987-1,0)-IF(N988=1,计算结果!B$17,0)</f>
        <v>1.1994017749965558E-2</v>
      </c>
      <c r="P988" s="2">
        <f t="shared" ca="1" si="79"/>
        <v>3.3254439893865393</v>
      </c>
      <c r="Q988" s="3">
        <f ca="1">1-P988/MAX(P$2:P988)</f>
        <v>0.3459508484558903</v>
      </c>
    </row>
    <row r="989" spans="1:17" x14ac:dyDescent="0.15">
      <c r="A989" s="1">
        <v>39847</v>
      </c>
      <c r="B989">
        <v>2056.79</v>
      </c>
      <c r="C989">
        <v>2108.94</v>
      </c>
      <c r="D989" s="21">
        <v>2049.89</v>
      </c>
      <c r="E989" s="21">
        <v>2108.91</v>
      </c>
      <c r="F989" s="42">
        <v>755.54095103999998</v>
      </c>
      <c r="G989" s="3">
        <f t="shared" si="75"/>
        <v>2.5205876347797362E-2</v>
      </c>
      <c r="H989" s="3">
        <f>1-E989/MAX(E$2:E989)</f>
        <v>0.64117096576601096</v>
      </c>
      <c r="I989" s="21">
        <f t="shared" si="76"/>
        <v>51.849999999999909</v>
      </c>
      <c r="J989" s="21">
        <f ca="1">IF(ROW()&gt;计算结果!B$18+1,ABS(E989-OFFSET(E989,-计算结果!B$18,0,1,1))/SUM(OFFSET(I989,0,0,-计算结果!B$18,1)),ABS(E989-OFFSET(E989,-ROW()+2,0,1,1))/SUM(OFFSET(I989,0,0,-ROW()+2,1)))</f>
        <v>0.88098122350090824</v>
      </c>
      <c r="K989" s="21">
        <f ca="1">(计算结果!B$19+计算结果!B$20*'000300'!J989)^计算结果!B$21</f>
        <v>2.1928831011508172</v>
      </c>
      <c r="L989" s="21">
        <f t="shared" ca="1" si="77"/>
        <v>2096.4736833752859</v>
      </c>
      <c r="M989" s="31" t="str">
        <f ca="1">IF(ROW()&gt;计算结果!B$22+1,IF(L989&gt;OFFSET(L989,-计算结果!B$22,0,1,1),"买",IF(L989&lt;OFFSET(L989,-计算结果!B$22,0,1,1),"卖",M988)),IF(L989&gt;OFFSET(L989,-ROW()+1,0,1,1),"买",IF(L989&lt;OFFSET(L989,-ROW()+1,0,1,1),"卖",M988)))</f>
        <v>买</v>
      </c>
      <c r="N989" s="4" t="str">
        <f t="shared" ca="1" si="78"/>
        <v/>
      </c>
      <c r="O989" s="3">
        <f ca="1">IF(M988="买",E989/E988-1,0)-IF(N989=1,计算结果!B$17,0)</f>
        <v>2.5205876347797362E-2</v>
      </c>
      <c r="P989" s="2">
        <f t="shared" ca="1" si="79"/>
        <v>3.4092647193845425</v>
      </c>
      <c r="Q989" s="3">
        <f ca="1">1-P989/MAX(P$2:P989)</f>
        <v>0.32946496641668765</v>
      </c>
    </row>
    <row r="990" spans="1:17" x14ac:dyDescent="0.15">
      <c r="A990" s="1">
        <v>39848</v>
      </c>
      <c r="B990">
        <v>2118.56</v>
      </c>
      <c r="C990">
        <v>2166.41</v>
      </c>
      <c r="D990" s="21">
        <v>2117.02</v>
      </c>
      <c r="E990" s="21">
        <v>2166.41</v>
      </c>
      <c r="F990" s="42">
        <v>871.92158208000001</v>
      </c>
      <c r="G990" s="3">
        <f t="shared" si="75"/>
        <v>2.7265269736499009E-2</v>
      </c>
      <c r="H990" s="3">
        <f>1-E990/MAX(E$2:E990)</f>
        <v>0.63138739535833399</v>
      </c>
      <c r="I990" s="21">
        <f t="shared" si="76"/>
        <v>57.5</v>
      </c>
      <c r="J990" s="21">
        <f ca="1">IF(ROW()&gt;计算结果!B$18+1,ABS(E990-OFFSET(E990,-计算结果!B$18,0,1,1))/SUM(OFFSET(I990,0,0,-计算结果!B$18,1)),ABS(E990-OFFSET(E990,-ROW()+2,0,1,1))/SUM(OFFSET(I990,0,0,-ROW()+2,1)))</f>
        <v>0.87040929887473695</v>
      </c>
      <c r="K990" s="21">
        <f ca="1">(计算结果!B$19+计算结果!B$20*'000300'!J990)^计算结果!B$21</f>
        <v>2.1833683689872632</v>
      </c>
      <c r="L990" s="21">
        <f t="shared" ca="1" si="77"/>
        <v>2249.1704249371646</v>
      </c>
      <c r="M990" s="31" t="str">
        <f ca="1">IF(ROW()&gt;计算结果!B$22+1,IF(L990&gt;OFFSET(L990,-计算结果!B$22,0,1,1),"买",IF(L990&lt;OFFSET(L990,-计算结果!B$22,0,1,1),"卖",M989)),IF(L990&gt;OFFSET(L990,-ROW()+1,0,1,1),"买",IF(L990&lt;OFFSET(L990,-ROW()+1,0,1,1),"卖",M989)))</f>
        <v>买</v>
      </c>
      <c r="N990" s="4" t="str">
        <f t="shared" ca="1" si="78"/>
        <v/>
      </c>
      <c r="O990" s="3">
        <f ca="1">IF(M989="买",E990/E989-1,0)-IF(N990=1,计算结果!B$17,0)</f>
        <v>2.7265269736499009E-2</v>
      </c>
      <c r="P990" s="2">
        <f t="shared" ca="1" si="79"/>
        <v>3.5022192415616917</v>
      </c>
      <c r="Q990" s="3">
        <f ca="1">1-P990/MAX(P$2:P990)</f>
        <v>0.31118264785826621</v>
      </c>
    </row>
    <row r="991" spans="1:17" x14ac:dyDescent="0.15">
      <c r="A991" s="1">
        <v>39849</v>
      </c>
      <c r="B991">
        <v>2164.5500000000002</v>
      </c>
      <c r="C991">
        <v>2211.1799999999998</v>
      </c>
      <c r="D991" s="21">
        <v>2135.67</v>
      </c>
      <c r="E991" s="21">
        <v>2150.9699999999998</v>
      </c>
      <c r="F991" s="42">
        <v>1017.1244544</v>
      </c>
      <c r="G991" s="3">
        <f t="shared" si="75"/>
        <v>-7.1269981213158973E-3</v>
      </c>
      <c r="H991" s="3">
        <f>1-E991/MAX(E$2:E991)</f>
        <v>0.63401449669910837</v>
      </c>
      <c r="I991" s="21">
        <f t="shared" si="76"/>
        <v>15.440000000000055</v>
      </c>
      <c r="J991" s="21">
        <f ca="1">IF(ROW()&gt;计算结果!B$18+1,ABS(E991-OFFSET(E991,-计算结果!B$18,0,1,1))/SUM(OFFSET(I991,0,0,-计算结果!B$18,1)),ABS(E991-OFFSET(E991,-ROW()+2,0,1,1))/SUM(OFFSET(I991,0,0,-ROW()+2,1)))</f>
        <v>0.76102142191865896</v>
      </c>
      <c r="K991" s="21">
        <f ca="1">(计算结果!B$19+计算结果!B$20*'000300'!J991)^计算结果!B$21</f>
        <v>2.084919279726793</v>
      </c>
      <c r="L991" s="21">
        <f t="shared" ca="1" si="77"/>
        <v>2044.4304657083062</v>
      </c>
      <c r="M991" s="31" t="str">
        <f ca="1">IF(ROW()&gt;计算结果!B$22+1,IF(L991&gt;OFFSET(L991,-计算结果!B$22,0,1,1),"买",IF(L991&lt;OFFSET(L991,-计算结果!B$22,0,1,1),"卖",M990)),IF(L991&gt;OFFSET(L991,-ROW()+1,0,1,1),"买",IF(L991&lt;OFFSET(L991,-ROW()+1,0,1,1),"卖",M990)))</f>
        <v>买</v>
      </c>
      <c r="N991" s="4" t="str">
        <f t="shared" ca="1" si="78"/>
        <v/>
      </c>
      <c r="O991" s="3">
        <f ca="1">IF(M990="买",E991/E990-1,0)-IF(N991=1,计算结果!B$17,0)</f>
        <v>-7.1269981213158973E-3</v>
      </c>
      <c r="P991" s="2">
        <f t="shared" ca="1" si="79"/>
        <v>3.4772589316066451</v>
      </c>
      <c r="Q991" s="3">
        <f ca="1">1-P991/MAX(P$2:P991)</f>
        <v>0.31609184783291011</v>
      </c>
    </row>
    <row r="992" spans="1:17" x14ac:dyDescent="0.15">
      <c r="A992" s="1">
        <v>39850</v>
      </c>
      <c r="B992">
        <v>2158.08</v>
      </c>
      <c r="C992">
        <v>2240.02</v>
      </c>
      <c r="D992" s="21">
        <v>2158.08</v>
      </c>
      <c r="E992" s="21">
        <v>2237.2800000000002</v>
      </c>
      <c r="F992" s="42">
        <v>956.40059903999997</v>
      </c>
      <c r="G992" s="3">
        <f t="shared" si="75"/>
        <v>4.0126082651083195E-2</v>
      </c>
      <c r="H992" s="3">
        <f>1-E992/MAX(E$2:E992)</f>
        <v>0.61932893214455853</v>
      </c>
      <c r="I992" s="21">
        <f t="shared" si="76"/>
        <v>86.3100000000004</v>
      </c>
      <c r="J992" s="21">
        <f ca="1">IF(ROW()&gt;计算结果!B$18+1,ABS(E992-OFFSET(E992,-计算结果!B$18,0,1,1))/SUM(OFFSET(I992,0,0,-计算结果!B$18,1)),ABS(E992-OFFSET(E992,-ROW()+2,0,1,1))/SUM(OFFSET(I992,0,0,-ROW()+2,1)))</f>
        <v>0.80048598736432885</v>
      </c>
      <c r="K992" s="21">
        <f ca="1">(计算结果!B$19+计算结果!B$20*'000300'!J992)^计算结果!B$21</f>
        <v>2.120437388627896</v>
      </c>
      <c r="L992" s="21">
        <f t="shared" ca="1" si="77"/>
        <v>2453.3558285998915</v>
      </c>
      <c r="M992" s="31" t="str">
        <f ca="1">IF(ROW()&gt;计算结果!B$22+1,IF(L992&gt;OFFSET(L992,-计算结果!B$22,0,1,1),"买",IF(L992&lt;OFFSET(L992,-计算结果!B$22,0,1,1),"卖",M991)),IF(L992&gt;OFFSET(L992,-ROW()+1,0,1,1),"买",IF(L992&lt;OFFSET(L992,-ROW()+1,0,1,1),"卖",M991)))</f>
        <v>买</v>
      </c>
      <c r="N992" s="4" t="str">
        <f t="shared" ca="1" si="78"/>
        <v/>
      </c>
      <c r="O992" s="3">
        <f ca="1">IF(M991="买",E992/E991-1,0)-IF(N992=1,计算结果!B$17,0)</f>
        <v>4.0126082651083195E-2</v>
      </c>
      <c r="P992" s="2">
        <f t="shared" ca="1" si="79"/>
        <v>3.6167877108955104</v>
      </c>
      <c r="Q992" s="3">
        <f ca="1">1-P992/MAX(P$2:P992)</f>
        <v>0.28864929279330387</v>
      </c>
    </row>
    <row r="993" spans="1:17" x14ac:dyDescent="0.15">
      <c r="A993" s="1">
        <v>39853</v>
      </c>
      <c r="B993">
        <v>2271.59</v>
      </c>
      <c r="C993">
        <v>2307.91</v>
      </c>
      <c r="D993" s="21">
        <v>2257.4899999999998</v>
      </c>
      <c r="E993" s="21">
        <v>2296.67</v>
      </c>
      <c r="F993" s="42">
        <v>1198.8679065599999</v>
      </c>
      <c r="G993" s="3">
        <f t="shared" si="75"/>
        <v>2.6545626832582325E-2</v>
      </c>
      <c r="H993" s="3">
        <f>1-E993/MAX(E$2:E993)</f>
        <v>0.60922378003130739</v>
      </c>
      <c r="I993" s="21">
        <f t="shared" si="76"/>
        <v>59.389999999999873</v>
      </c>
      <c r="J993" s="21">
        <f ca="1">IF(ROW()&gt;计算结果!B$18+1,ABS(E993-OFFSET(E993,-计算结果!B$18,0,1,1))/SUM(OFFSET(I993,0,0,-计算结果!B$18,1)),ABS(E993-OFFSET(E993,-ROW()+2,0,1,1))/SUM(OFFSET(I993,0,0,-ROW()+2,1)))</f>
        <v>0.82191503513693298</v>
      </c>
      <c r="K993" s="21">
        <f ca="1">(计算结果!B$19+计算结果!B$20*'000300'!J993)^计算结果!B$21</f>
        <v>2.1397235316232397</v>
      </c>
      <c r="L993" s="21">
        <f t="shared" ca="1" si="77"/>
        <v>2118.0914740728181</v>
      </c>
      <c r="M993" s="31" t="str">
        <f ca="1">IF(ROW()&gt;计算结果!B$22+1,IF(L993&gt;OFFSET(L993,-计算结果!B$22,0,1,1),"买",IF(L993&lt;OFFSET(L993,-计算结果!B$22,0,1,1),"卖",M992)),IF(L993&gt;OFFSET(L993,-ROW()+1,0,1,1),"买",IF(L993&lt;OFFSET(L993,-ROW()+1,0,1,1),"卖",M992)))</f>
        <v>买</v>
      </c>
      <c r="N993" s="4" t="str">
        <f t="shared" ca="1" si="78"/>
        <v/>
      </c>
      <c r="O993" s="3">
        <f ca="1">IF(M992="买",E993/E992-1,0)-IF(N993=1,计算结果!B$17,0)</f>
        <v>2.6545626832582325E-2</v>
      </c>
      <c r="P993" s="2">
        <f t="shared" ca="1" si="79"/>
        <v>3.7127976078016123</v>
      </c>
      <c r="Q993" s="3">
        <f ca="1">1-P993/MAX(P$2:P993)</f>
        <v>0.26976604237270141</v>
      </c>
    </row>
    <row r="994" spans="1:17" x14ac:dyDescent="0.15">
      <c r="A994" s="1">
        <v>39854</v>
      </c>
      <c r="B994">
        <v>2288.0700000000002</v>
      </c>
      <c r="C994">
        <v>2327.1</v>
      </c>
      <c r="D994" s="21">
        <v>2263.5300000000002</v>
      </c>
      <c r="E994" s="21">
        <v>2326.75</v>
      </c>
      <c r="F994" s="42">
        <v>1078.91597312</v>
      </c>
      <c r="G994" s="3">
        <f t="shared" si="75"/>
        <v>1.3097223371228761E-2</v>
      </c>
      <c r="H994" s="3">
        <f>1-E994/MAX(E$2:E994)</f>
        <v>0.60410569659021296</v>
      </c>
      <c r="I994" s="21">
        <f t="shared" si="76"/>
        <v>30.079999999999927</v>
      </c>
      <c r="J994" s="21">
        <f ca="1">IF(ROW()&gt;计算结果!B$18+1,ABS(E994-OFFSET(E994,-计算结果!B$18,0,1,1))/SUM(OFFSET(I994,0,0,-计算结果!B$18,1)),ABS(E994-OFFSET(E994,-ROW()+2,0,1,1))/SUM(OFFSET(I994,0,0,-ROW()+2,1)))</f>
        <v>0.83042352811587827</v>
      </c>
      <c r="K994" s="21">
        <f ca="1">(计算结果!B$19+计算结果!B$20*'000300'!J994)^计算结果!B$21</f>
        <v>2.1473811753042904</v>
      </c>
      <c r="L994" s="21">
        <f t="shared" ca="1" si="77"/>
        <v>2566.1608647155908</v>
      </c>
      <c r="M994" s="31" t="str">
        <f ca="1">IF(ROW()&gt;计算结果!B$22+1,IF(L994&gt;OFFSET(L994,-计算结果!B$22,0,1,1),"买",IF(L994&lt;OFFSET(L994,-计算结果!B$22,0,1,1),"卖",M993)),IF(L994&gt;OFFSET(L994,-ROW()+1,0,1,1),"买",IF(L994&lt;OFFSET(L994,-ROW()+1,0,1,1),"卖",M993)))</f>
        <v>买</v>
      </c>
      <c r="N994" s="4" t="str">
        <f t="shared" ca="1" si="78"/>
        <v/>
      </c>
      <c r="O994" s="3">
        <f ca="1">IF(M993="买",E994/E993-1,0)-IF(N994=1,计算结果!B$17,0)</f>
        <v>1.3097223371228761E-2</v>
      </c>
      <c r="P994" s="2">
        <f t="shared" ca="1" si="79"/>
        <v>3.7614249474031536</v>
      </c>
      <c r="Q994" s="3">
        <f ca="1">1-P994/MAX(P$2:P994)</f>
        <v>0.26020200511640035</v>
      </c>
    </row>
    <row r="995" spans="1:17" x14ac:dyDescent="0.15">
      <c r="A995" s="1">
        <v>39855</v>
      </c>
      <c r="B995">
        <v>2287.23</v>
      </c>
      <c r="C995">
        <v>2381.19</v>
      </c>
      <c r="D995" s="21">
        <v>2275.5700000000002</v>
      </c>
      <c r="E995" s="21">
        <v>2331.14</v>
      </c>
      <c r="F995" s="42">
        <v>1445.88095488</v>
      </c>
      <c r="G995" s="3">
        <f t="shared" si="75"/>
        <v>1.8867519071665839E-3</v>
      </c>
      <c r="H995" s="3">
        <f>1-E995/MAX(E$2:E995)</f>
        <v>0.60335874225821828</v>
      </c>
      <c r="I995" s="21">
        <f t="shared" si="76"/>
        <v>4.3899999999998727</v>
      </c>
      <c r="J995" s="21">
        <f ca="1">IF(ROW()&gt;计算结果!B$18+1,ABS(E995-OFFSET(E995,-计算结果!B$18,0,1,1))/SUM(OFFSET(I995,0,0,-计算结果!B$18,1)),ABS(E995-OFFSET(E995,-ROW()+2,0,1,1))/SUM(OFFSET(I995,0,0,-ROW()+2,1)))</f>
        <v>0.84996566405713525</v>
      </c>
      <c r="K995" s="21">
        <f ca="1">(计算结果!B$19+计算结果!B$20*'000300'!J995)^计算结果!B$21</f>
        <v>2.1649690976514218</v>
      </c>
      <c r="L995" s="21">
        <f t="shared" ca="1" si="77"/>
        <v>2057.3479553030211</v>
      </c>
      <c r="M995" s="31" t="str">
        <f ca="1">IF(ROW()&gt;计算结果!B$22+1,IF(L995&gt;OFFSET(L995,-计算结果!B$22,0,1,1),"买",IF(L995&lt;OFFSET(L995,-计算结果!B$22,0,1,1),"卖",M994)),IF(L995&gt;OFFSET(L995,-ROW()+1,0,1,1),"买",IF(L995&lt;OFFSET(L995,-ROW()+1,0,1,1),"卖",M994)))</f>
        <v>买</v>
      </c>
      <c r="N995" s="4" t="str">
        <f t="shared" ca="1" si="78"/>
        <v/>
      </c>
      <c r="O995" s="3">
        <f ca="1">IF(M994="买",E995/E994-1,0)-IF(N995=1,计算结果!B$17,0)</f>
        <v>1.8867519071665839E-3</v>
      </c>
      <c r="P995" s="2">
        <f t="shared" ca="1" si="79"/>
        <v>3.7685218230963304</v>
      </c>
      <c r="Q995" s="3">
        <f ca="1">1-P995/MAX(P$2:P995)</f>
        <v>0.25880618983863568</v>
      </c>
    </row>
    <row r="996" spans="1:17" x14ac:dyDescent="0.15">
      <c r="A996" s="1">
        <v>39856</v>
      </c>
      <c r="B996">
        <v>2335.4</v>
      </c>
      <c r="C996">
        <v>2344.66</v>
      </c>
      <c r="D996" s="21">
        <v>2248.48</v>
      </c>
      <c r="E996" s="21">
        <v>2318.34</v>
      </c>
      <c r="F996" s="42">
        <v>1160.50223104</v>
      </c>
      <c r="G996" s="3">
        <f t="shared" si="75"/>
        <v>-5.490875708880516E-3</v>
      </c>
      <c r="H996" s="3">
        <f>1-E996/MAX(E$2:E996)</f>
        <v>0.6055366501054924</v>
      </c>
      <c r="I996" s="21">
        <f t="shared" si="76"/>
        <v>12.799999999999727</v>
      </c>
      <c r="J996" s="21">
        <f ca="1">IF(ROW()&gt;计算结果!B$18+1,ABS(E996-OFFSET(E996,-计算结果!B$18,0,1,1))/SUM(OFFSET(I996,0,0,-计算结果!B$18,1)),ABS(E996-OFFSET(E996,-ROW()+2,0,1,1))/SUM(OFFSET(I996,0,0,-ROW()+2,1)))</f>
        <v>0.77339623174486749</v>
      </c>
      <c r="K996" s="21">
        <f ca="1">(计算结果!B$19+计算结果!B$20*'000300'!J996)^计算结果!B$21</f>
        <v>2.0960566085703807</v>
      </c>
      <c r="L996" s="21">
        <f t="shared" ca="1" si="77"/>
        <v>2604.4020553744203</v>
      </c>
      <c r="M996" s="31" t="str">
        <f ca="1">IF(ROW()&gt;计算结果!B$22+1,IF(L996&gt;OFFSET(L996,-计算结果!B$22,0,1,1),"买",IF(L996&lt;OFFSET(L996,-计算结果!B$22,0,1,1),"卖",M995)),IF(L996&gt;OFFSET(L996,-ROW()+1,0,1,1),"买",IF(L996&lt;OFFSET(L996,-ROW()+1,0,1,1),"卖",M995)))</f>
        <v>买</v>
      </c>
      <c r="N996" s="4" t="str">
        <f t="shared" ca="1" si="78"/>
        <v/>
      </c>
      <c r="O996" s="3">
        <f ca="1">IF(M995="买",E996/E995-1,0)-IF(N996=1,计算结果!B$17,0)</f>
        <v>-5.490875708880516E-3</v>
      </c>
      <c r="P996" s="2">
        <f t="shared" ca="1" si="79"/>
        <v>3.7478293381595047</v>
      </c>
      <c r="Q996" s="3">
        <f ca="1">1-P996/MAX(P$2:P996)</f>
        <v>0.26287599292642327</v>
      </c>
    </row>
    <row r="997" spans="1:17" x14ac:dyDescent="0.15">
      <c r="A997" s="1">
        <v>39857</v>
      </c>
      <c r="B997">
        <v>2321.56</v>
      </c>
      <c r="C997">
        <v>2402.44</v>
      </c>
      <c r="D997" s="21">
        <v>2307.09</v>
      </c>
      <c r="E997" s="21">
        <v>2399.06</v>
      </c>
      <c r="F997" s="42">
        <v>1344.7108198400001</v>
      </c>
      <c r="G997" s="3">
        <f t="shared" si="75"/>
        <v>3.4818016339277058E-2</v>
      </c>
      <c r="H997" s="3">
        <f>1-E997/MAX(E$2:E997)</f>
        <v>0.59180221874361938</v>
      </c>
      <c r="I997" s="21">
        <f t="shared" si="76"/>
        <v>80.7199999999998</v>
      </c>
      <c r="J997" s="21">
        <f ca="1">IF(ROW()&gt;计算结果!B$18+1,ABS(E997-OFFSET(E997,-计算结果!B$18,0,1,1))/SUM(OFFSET(I997,0,0,-计算结果!B$18,1)),ABS(E997-OFFSET(E997,-ROW()+2,0,1,1))/SUM(OFFSET(I997,0,0,-ROW()+2,1)))</f>
        <v>0.86643333490990015</v>
      </c>
      <c r="K997" s="21">
        <f ca="1">(计算结果!B$19+计算结果!B$20*'000300'!J997)^计算结果!B$21</f>
        <v>2.17979000141891</v>
      </c>
      <c r="L997" s="21">
        <f t="shared" ca="1" si="77"/>
        <v>2156.7994961984505</v>
      </c>
      <c r="M997" s="31" t="str">
        <f ca="1">IF(ROW()&gt;计算结果!B$22+1,IF(L997&gt;OFFSET(L997,-计算结果!B$22,0,1,1),"买",IF(L997&lt;OFFSET(L997,-计算结果!B$22,0,1,1),"卖",M996)),IF(L997&gt;OFFSET(L997,-ROW()+1,0,1,1),"买",IF(L997&lt;OFFSET(L997,-ROW()+1,0,1,1),"卖",M996)))</f>
        <v>买</v>
      </c>
      <c r="N997" s="4" t="str">
        <f t="shared" ca="1" si="78"/>
        <v/>
      </c>
      <c r="O997" s="3">
        <f ca="1">IF(M996="买",E997/E996-1,0)-IF(N997=1,计算结果!B$17,0)</f>
        <v>3.4818016339277058E-2</v>
      </c>
      <c r="P997" s="2">
        <f t="shared" ca="1" si="79"/>
        <v>3.8783213212923644</v>
      </c>
      <c r="Q997" s="3">
        <f ca="1">1-P997/MAX(P$2:P997)</f>
        <v>0.23721079720406213</v>
      </c>
    </row>
    <row r="998" spans="1:17" x14ac:dyDescent="0.15">
      <c r="A998" s="1">
        <v>39860</v>
      </c>
      <c r="B998">
        <v>2421.19</v>
      </c>
      <c r="C998">
        <v>2462.39</v>
      </c>
      <c r="D998" s="21">
        <v>2397.1799999999998</v>
      </c>
      <c r="E998" s="21">
        <v>2462.25</v>
      </c>
      <c r="F998" s="42">
        <v>1473.8037145599999</v>
      </c>
      <c r="G998" s="3">
        <f t="shared" si="75"/>
        <v>2.6339482964160998E-2</v>
      </c>
      <c r="H998" s="3">
        <f>1-E998/MAX(E$2:E998)</f>
        <v>0.5810505002382087</v>
      </c>
      <c r="I998" s="21">
        <f t="shared" si="76"/>
        <v>63.190000000000055</v>
      </c>
      <c r="J998" s="21">
        <f ca="1">IF(ROW()&gt;计算结果!B$18+1,ABS(E998-OFFSET(E998,-计算结果!B$18,0,1,1))/SUM(OFFSET(I998,0,0,-计算结果!B$18,1)),ABS(E998-OFFSET(E998,-ROW()+2,0,1,1))/SUM(OFFSET(I998,0,0,-ROW()+2,1)))</f>
        <v>0.8776615331297255</v>
      </c>
      <c r="K998" s="21">
        <f ca="1">(计算结果!B$19+计算结果!B$20*'000300'!J998)^计算结果!B$21</f>
        <v>2.1898953798167531</v>
      </c>
      <c r="L998" s="21">
        <f t="shared" ca="1" si="77"/>
        <v>2825.7041432361634</v>
      </c>
      <c r="M998" s="31" t="str">
        <f ca="1">IF(ROW()&gt;计算结果!B$22+1,IF(L998&gt;OFFSET(L998,-计算结果!B$22,0,1,1),"买",IF(L998&lt;OFFSET(L998,-计算结果!B$22,0,1,1),"卖",M997)),IF(L998&gt;OFFSET(L998,-ROW()+1,0,1,1),"买",IF(L998&lt;OFFSET(L998,-ROW()+1,0,1,1),"卖",M997)))</f>
        <v>买</v>
      </c>
      <c r="N998" s="4" t="str">
        <f t="shared" ca="1" si="78"/>
        <v/>
      </c>
      <c r="O998" s="3">
        <f ca="1">IF(M997="买",E998/E997-1,0)-IF(N998=1,计算结果!B$17,0)</f>
        <v>2.6339482964160998E-2</v>
      </c>
      <c r="P998" s="2">
        <f t="shared" ca="1" si="79"/>
        <v>3.9804742996640869</v>
      </c>
      <c r="Q998" s="3">
        <f ca="1">1-P998/MAX(P$2:P998)</f>
        <v>0.21711932399177258</v>
      </c>
    </row>
    <row r="999" spans="1:17" x14ac:dyDescent="0.15">
      <c r="A999" s="1">
        <v>39861</v>
      </c>
      <c r="B999">
        <v>2460.5700000000002</v>
      </c>
      <c r="C999">
        <v>2470.62</v>
      </c>
      <c r="D999" s="21">
        <v>2384.79</v>
      </c>
      <c r="E999" s="21">
        <v>2385.29</v>
      </c>
      <c r="F999" s="42">
        <v>1379.7130239999999</v>
      </c>
      <c r="G999" s="3">
        <f t="shared" si="75"/>
        <v>-3.1255965072596203E-2</v>
      </c>
      <c r="H999" s="3">
        <f>1-E999/MAX(E$2:E999)</f>
        <v>0.59414517116994481</v>
      </c>
      <c r="I999" s="21">
        <f t="shared" si="76"/>
        <v>76.960000000000036</v>
      </c>
      <c r="J999" s="21">
        <f ca="1">IF(ROW()&gt;计算结果!B$18+1,ABS(E999-OFFSET(E999,-计算结果!B$18,0,1,1))/SUM(OFFSET(I999,0,0,-计算结果!B$18,1)),ABS(E999-OFFSET(E999,-ROW()+2,0,1,1))/SUM(OFFSET(I999,0,0,-ROW()+2,1)))</f>
        <v>0.56777188873823958</v>
      </c>
      <c r="K999" s="21">
        <f ca="1">(计算结果!B$19+计算结果!B$20*'000300'!J999)^计算结果!B$21</f>
        <v>1.9109946998644154</v>
      </c>
      <c r="L999" s="21">
        <f t="shared" ca="1" si="77"/>
        <v>1984.0750497665281</v>
      </c>
      <c r="M999" s="31" t="str">
        <f ca="1">IF(ROW()&gt;计算结果!B$22+1,IF(L999&gt;OFFSET(L999,-计算结果!B$22,0,1,1),"买",IF(L999&lt;OFFSET(L999,-计算结果!B$22,0,1,1),"卖",M998)),IF(L999&gt;OFFSET(L999,-ROW()+1,0,1,1),"买",IF(L999&lt;OFFSET(L999,-ROW()+1,0,1,1),"卖",M998)))</f>
        <v>买</v>
      </c>
      <c r="N999" s="4" t="str">
        <f t="shared" ca="1" si="78"/>
        <v/>
      </c>
      <c r="O999" s="3">
        <f ca="1">IF(M998="买",E999/E998-1,0)-IF(N999=1,计算结果!B$17,0)</f>
        <v>-3.1255965072596203E-2</v>
      </c>
      <c r="P999" s="2">
        <f t="shared" ca="1" si="79"/>
        <v>3.8560607339814195</v>
      </c>
      <c r="Q999" s="3">
        <f ca="1">1-P999/MAX(P$2:P999)</f>
        <v>0.24158901505709618</v>
      </c>
    </row>
    <row r="1000" spans="1:17" x14ac:dyDescent="0.15">
      <c r="A1000" s="1">
        <v>39862</v>
      </c>
      <c r="B1000">
        <v>2331.66</v>
      </c>
      <c r="C1000">
        <v>2369.0500000000002</v>
      </c>
      <c r="D1000" s="21">
        <v>2272.5</v>
      </c>
      <c r="E1000" s="21">
        <v>2275.84</v>
      </c>
      <c r="F1000" s="42">
        <v>1124.5568000000001</v>
      </c>
      <c r="G1000" s="3">
        <f t="shared" si="75"/>
        <v>-4.5885405967408532E-2</v>
      </c>
      <c r="H1000" s="3">
        <f>1-E1000/MAX(E$2:E1000)</f>
        <v>0.612767984754645</v>
      </c>
      <c r="I1000" s="21">
        <f t="shared" si="76"/>
        <v>109.44999999999982</v>
      </c>
      <c r="J1000" s="21">
        <f ca="1">IF(ROW()&gt;计算结果!B$18+1,ABS(E1000-OFFSET(E1000,-计算结果!B$18,0,1,1))/SUM(OFFSET(I1000,0,0,-计算结果!B$18,1)),ABS(E1000-OFFSET(E1000,-ROW()+2,0,1,1))/SUM(OFFSET(I1000,0,0,-ROW()+2,1)))</f>
        <v>0.20312587010190705</v>
      </c>
      <c r="K1000" s="21">
        <f ca="1">(计算结果!B$19+计算结果!B$20*'000300'!J1000)^计算结果!B$21</f>
        <v>1.5828132830917163</v>
      </c>
      <c r="L1000" s="21">
        <f t="shared" ca="1" si="77"/>
        <v>2445.8844885366611</v>
      </c>
      <c r="M1000" s="31" t="str">
        <f ca="1">IF(ROW()&gt;计算结果!B$22+1,IF(L1000&gt;OFFSET(L1000,-计算结果!B$22,0,1,1),"买",IF(L1000&lt;OFFSET(L1000,-计算结果!B$22,0,1,1),"卖",M999)),IF(L1000&gt;OFFSET(L1000,-ROW()+1,0,1,1),"买",IF(L1000&lt;OFFSET(L1000,-ROW()+1,0,1,1),"卖",M999)))</f>
        <v>买</v>
      </c>
      <c r="N1000" s="4" t="str">
        <f t="shared" ca="1" si="78"/>
        <v/>
      </c>
      <c r="O1000" s="3">
        <f ca="1">IF(M999="买",E1000/E999-1,0)-IF(N1000=1,计算结果!B$17,0)</f>
        <v>-4.5885405967408532E-2</v>
      </c>
      <c r="P1000" s="2">
        <f t="shared" ca="1" si="79"/>
        <v>3.6791238217676989</v>
      </c>
      <c r="Q1000" s="3">
        <f ca="1">1-P1000/MAX(P$2:P1000)</f>
        <v>0.2763890109913435</v>
      </c>
    </row>
    <row r="1001" spans="1:17" x14ac:dyDescent="0.15">
      <c r="A1001" s="1">
        <v>39863</v>
      </c>
      <c r="B1001">
        <v>2295.65</v>
      </c>
      <c r="C1001">
        <v>2324.6799999999998</v>
      </c>
      <c r="D1001" s="21">
        <v>2259.59</v>
      </c>
      <c r="E1001" s="21">
        <v>2298.41</v>
      </c>
      <c r="F1001" s="42">
        <v>883.98856192000005</v>
      </c>
      <c r="G1001" s="3">
        <f t="shared" si="75"/>
        <v>9.9172173790775808E-3</v>
      </c>
      <c r="H1001" s="3">
        <f>1-E1001/MAX(E$2:E1001)</f>
        <v>0.60892772068331857</v>
      </c>
      <c r="I1001" s="21">
        <f t="shared" si="76"/>
        <v>22.569999999999709</v>
      </c>
      <c r="J1001" s="21">
        <f ca="1">IF(ROW()&gt;计算结果!B$18+1,ABS(E1001-OFFSET(E1001,-计算结果!B$18,0,1,1))/SUM(OFFSET(I1001,0,0,-计算结果!B$18,1)),ABS(E1001-OFFSET(E1001,-ROW()+2,0,1,1))/SUM(OFFSET(I1001,0,0,-ROW()+2,1)))</f>
        <v>0.27010588795661938</v>
      </c>
      <c r="K1001" s="21">
        <f ca="1">(计算结果!B$19+计算结果!B$20*'000300'!J1001)^计算结果!B$21</f>
        <v>1.6430952991609573</v>
      </c>
      <c r="L1001" s="21">
        <f t="shared" ca="1" si="77"/>
        <v>2203.5698496759064</v>
      </c>
      <c r="M1001" s="31" t="str">
        <f ca="1">IF(ROW()&gt;计算结果!B$22+1,IF(L1001&gt;OFFSET(L1001,-计算结果!B$22,0,1,1),"买",IF(L1001&lt;OFFSET(L1001,-计算结果!B$22,0,1,1),"卖",M1000)),IF(L1001&gt;OFFSET(L1001,-ROW()+1,0,1,1),"买",IF(L1001&lt;OFFSET(L1001,-ROW()+1,0,1,1),"卖",M1000)))</f>
        <v>买</v>
      </c>
      <c r="N1001" s="4" t="str">
        <f t="shared" ca="1" si="78"/>
        <v/>
      </c>
      <c r="O1001" s="3">
        <f ca="1">IF(M1000="买",E1001/E1000-1,0)-IF(N1001=1,计算结果!B$17,0)</f>
        <v>9.9172173790775808E-3</v>
      </c>
      <c r="P1001" s="2">
        <f t="shared" ca="1" si="79"/>
        <v>3.7156104924727118</v>
      </c>
      <c r="Q1001" s="3">
        <f ca="1">1-P1001/MAX(P$2:P1001)</f>
        <v>0.26921280351545529</v>
      </c>
    </row>
    <row r="1002" spans="1:17" x14ac:dyDescent="0.15">
      <c r="A1002" s="1">
        <v>39864</v>
      </c>
      <c r="B1002">
        <v>2300.81</v>
      </c>
      <c r="C1002">
        <v>2344.77</v>
      </c>
      <c r="D1002" s="21">
        <v>2276.3000000000002</v>
      </c>
      <c r="E1002" s="21">
        <v>2344.3200000000002</v>
      </c>
      <c r="F1002" s="42">
        <v>852.47213567999995</v>
      </c>
      <c r="G1002" s="3">
        <f t="shared" si="75"/>
        <v>1.9974678147067104E-2</v>
      </c>
      <c r="H1002" s="3">
        <f>1-E1002/MAX(E$2:E1002)</f>
        <v>0.60111617777172799</v>
      </c>
      <c r="I1002" s="21">
        <f t="shared" si="76"/>
        <v>45.910000000000309</v>
      </c>
      <c r="J1002" s="21">
        <f ca="1">IF(ROW()&gt;计算结果!B$18+1,ABS(E1002-OFFSET(E1002,-计算结果!B$18,0,1,1))/SUM(OFFSET(I1002,0,0,-计算结果!B$18,1)),ABS(E1002-OFFSET(E1002,-ROW()+2,0,1,1))/SUM(OFFSET(I1002,0,0,-ROW()+2,1)))</f>
        <v>0.21176749891188254</v>
      </c>
      <c r="K1002" s="21">
        <f ca="1">(计算结果!B$19+计算结果!B$20*'000300'!J1002)^计算结果!B$21</f>
        <v>1.5905907490206941</v>
      </c>
      <c r="L1002" s="21">
        <f t="shared" ca="1" si="77"/>
        <v>2427.4457367046816</v>
      </c>
      <c r="M1002" s="31" t="str">
        <f ca="1">IF(ROW()&gt;计算结果!B$22+1,IF(L1002&gt;OFFSET(L1002,-计算结果!B$22,0,1,1),"买",IF(L1002&lt;OFFSET(L1002,-计算结果!B$22,0,1,1),"卖",M1001)),IF(L1002&gt;OFFSET(L1002,-ROW()+1,0,1,1),"买",IF(L1002&lt;OFFSET(L1002,-ROW()+1,0,1,1),"卖",M1001)))</f>
        <v>买</v>
      </c>
      <c r="N1002" s="4" t="str">
        <f t="shared" ca="1" si="78"/>
        <v/>
      </c>
      <c r="O1002" s="3">
        <f ca="1">IF(M1001="买",E1002/E1001-1,0)-IF(N1002=1,计算结果!B$17,0)</f>
        <v>1.9974678147067104E-2</v>
      </c>
      <c r="P1002" s="2">
        <f t="shared" ca="1" si="79"/>
        <v>3.7898286161797197</v>
      </c>
      <c r="Q1002" s="3">
        <f ca="1">1-P1002/MAX(P$2:P1002)</f>
        <v>0.2546155644716791</v>
      </c>
    </row>
    <row r="1003" spans="1:17" x14ac:dyDescent="0.15">
      <c r="A1003" s="1">
        <v>39867</v>
      </c>
      <c r="B1003">
        <v>2333.81</v>
      </c>
      <c r="C1003">
        <v>2419.5300000000002</v>
      </c>
      <c r="D1003" s="21">
        <v>2307.92</v>
      </c>
      <c r="E1003" s="21">
        <v>2410.48</v>
      </c>
      <c r="F1003" s="42">
        <v>1093.7977241599999</v>
      </c>
      <c r="G1003" s="3">
        <f t="shared" si="75"/>
        <v>2.8221403221403207E-2</v>
      </c>
      <c r="H1003" s="3">
        <f>1-E1003/MAX(E$2:E1003)</f>
        <v>0.58985911658612944</v>
      </c>
      <c r="I1003" s="21">
        <f t="shared" si="76"/>
        <v>66.159999999999854</v>
      </c>
      <c r="J1003" s="21">
        <f ca="1">IF(ROW()&gt;计算结果!B$18+1,ABS(E1003-OFFSET(E1003,-计算结果!B$18,0,1,1))/SUM(OFFSET(I1003,0,0,-计算结果!B$18,1)),ABS(E1003-OFFSET(E1003,-ROW()+2,0,1,1))/SUM(OFFSET(I1003,0,0,-ROW()+2,1)))</f>
        <v>0.2221853464264103</v>
      </c>
      <c r="K1003" s="21">
        <f ca="1">(计算结果!B$19+计算结果!B$20*'000300'!J1003)^计算结果!B$21</f>
        <v>1.5999668117837691</v>
      </c>
      <c r="L1003" s="21">
        <f t="shared" ca="1" si="77"/>
        <v>2400.3011210397294</v>
      </c>
      <c r="M1003" s="31" t="str">
        <f ca="1">IF(ROW()&gt;计算结果!B$22+1,IF(L1003&gt;OFFSET(L1003,-计算结果!B$22,0,1,1),"买",IF(L1003&lt;OFFSET(L1003,-计算结果!B$22,0,1,1),"卖",M1002)),IF(L1003&gt;OFFSET(L1003,-ROW()+1,0,1,1),"买",IF(L1003&lt;OFFSET(L1003,-ROW()+1,0,1,1),"卖",M1002)))</f>
        <v>买</v>
      </c>
      <c r="N1003" s="4" t="str">
        <f t="shared" ca="1" si="78"/>
        <v/>
      </c>
      <c r="O1003" s="3">
        <f ca="1">IF(M1002="买",E1003/E1002-1,0)-IF(N1003=1,计算结果!B$17,0)</f>
        <v>2.8221403221403207E-2</v>
      </c>
      <c r="P1003" s="2">
        <f t="shared" ca="1" si="79"/>
        <v>3.8967828976969399</v>
      </c>
      <c r="Q1003" s="3">
        <f ca="1">1-P1003/MAX(P$2:P1003)</f>
        <v>0.23357976976167638</v>
      </c>
    </row>
    <row r="1004" spans="1:17" x14ac:dyDescent="0.15">
      <c r="A1004" s="1">
        <v>39868</v>
      </c>
      <c r="B1004">
        <v>2376.6999999999998</v>
      </c>
      <c r="C1004">
        <v>2411.91</v>
      </c>
      <c r="D1004" s="21">
        <v>2294.52</v>
      </c>
      <c r="E1004" s="21">
        <v>2301.85</v>
      </c>
      <c r="F1004" s="42">
        <v>1271.31164672</v>
      </c>
      <c r="G1004" s="3">
        <f t="shared" si="75"/>
        <v>-4.5065713053001888E-2</v>
      </c>
      <c r="H1004" s="3">
        <f>1-E1004/MAX(E$2:E1004)</f>
        <v>0.60834240794936367</v>
      </c>
      <c r="I1004" s="21">
        <f t="shared" si="76"/>
        <v>108.63000000000011</v>
      </c>
      <c r="J1004" s="21">
        <f ca="1">IF(ROW()&gt;计算结果!B$18+1,ABS(E1004-OFFSET(E1004,-计算结果!B$18,0,1,1))/SUM(OFFSET(I1004,0,0,-计算结果!B$18,1)),ABS(E1004-OFFSET(E1004,-ROW()+2,0,1,1))/SUM(OFFSET(I1004,0,0,-ROW()+2,1)))</f>
        <v>4.2147669183114057E-2</v>
      </c>
      <c r="K1004" s="21">
        <f ca="1">(计算结果!B$19+计算结果!B$20*'000300'!J1004)^计算结果!B$21</f>
        <v>1.4379329022648026</v>
      </c>
      <c r="L1004" s="21">
        <f t="shared" ca="1" si="77"/>
        <v>2258.7350148318474</v>
      </c>
      <c r="M1004" s="31" t="str">
        <f ca="1">IF(ROW()&gt;计算结果!B$22+1,IF(L1004&gt;OFFSET(L1004,-计算结果!B$22,0,1,1),"买",IF(L1004&lt;OFFSET(L1004,-计算结果!B$22,0,1,1),"卖",M1003)),IF(L1004&gt;OFFSET(L1004,-ROW()+1,0,1,1),"买",IF(L1004&lt;OFFSET(L1004,-ROW()+1,0,1,1),"卖",M1003)))</f>
        <v>买</v>
      </c>
      <c r="N1004" s="4" t="str">
        <f t="shared" ca="1" si="78"/>
        <v/>
      </c>
      <c r="O1004" s="3">
        <f ca="1">IF(M1003="买",E1004/E1003-1,0)-IF(N1004=1,计算结果!B$17,0)</f>
        <v>-4.5065713053001888E-2</v>
      </c>
      <c r="P1004" s="2">
        <f t="shared" ca="1" si="79"/>
        <v>3.7211715977994841</v>
      </c>
      <c r="Q1004" s="3">
        <f ca="1">1-P1004/MAX(P$2:P1004)</f>
        <v>0.26811904393561237</v>
      </c>
    </row>
    <row r="1005" spans="1:17" x14ac:dyDescent="0.15">
      <c r="A1005" s="1">
        <v>39869</v>
      </c>
      <c r="B1005">
        <v>2325.04</v>
      </c>
      <c r="C1005">
        <v>2337.42</v>
      </c>
      <c r="D1005" s="21">
        <v>2226.44</v>
      </c>
      <c r="E1005" s="21">
        <v>2304.25</v>
      </c>
      <c r="F1005" s="42">
        <v>1088.78061568</v>
      </c>
      <c r="G1005" s="3">
        <f t="shared" si="75"/>
        <v>1.0426396159610718E-3</v>
      </c>
      <c r="H1005" s="3">
        <f>1-E1005/MAX(E$2:E1005)</f>
        <v>0.60793405022799973</v>
      </c>
      <c r="I1005" s="21">
        <f t="shared" si="76"/>
        <v>2.4000000000000909</v>
      </c>
      <c r="J1005" s="21">
        <f ca="1">IF(ROW()&gt;计算结果!B$18+1,ABS(E1005-OFFSET(E1005,-计算结果!B$18,0,1,1))/SUM(OFFSET(I1005,0,0,-计算结果!B$18,1)),ABS(E1005-OFFSET(E1005,-ROW()+2,0,1,1))/SUM(OFFSET(I1005,0,0,-ROW()+2,1)))</f>
        <v>4.5669933252942295E-2</v>
      </c>
      <c r="K1005" s="21">
        <f ca="1">(计算结果!B$19+计算结果!B$20*'000300'!J1005)^计算结果!B$21</f>
        <v>1.441102939927648</v>
      </c>
      <c r="L1005" s="21">
        <f t="shared" ca="1" si="77"/>
        <v>2324.3267937684359</v>
      </c>
      <c r="M1005" s="31" t="str">
        <f ca="1">IF(ROW()&gt;计算结果!B$22+1,IF(L1005&gt;OFFSET(L1005,-计算结果!B$22,0,1,1),"买",IF(L1005&lt;OFFSET(L1005,-计算结果!B$22,0,1,1),"卖",M1004)),IF(L1005&gt;OFFSET(L1005,-ROW()+1,0,1,1),"买",IF(L1005&lt;OFFSET(L1005,-ROW()+1,0,1,1),"卖",M1004)))</f>
        <v>买</v>
      </c>
      <c r="N1005" s="4" t="str">
        <f t="shared" ca="1" si="78"/>
        <v/>
      </c>
      <c r="O1005" s="3">
        <f ca="1">IF(M1004="买",E1005/E1004-1,0)-IF(N1005=1,计算结果!B$17,0)</f>
        <v>1.0426396159610718E-3</v>
      </c>
      <c r="P1005" s="2">
        <f t="shared" ca="1" si="79"/>
        <v>3.725051438725139</v>
      </c>
      <c r="Q1005" s="3">
        <f ca="1">1-P1005/MAX(P$2:P1005)</f>
        <v>0.26735595585665217</v>
      </c>
    </row>
    <row r="1006" spans="1:17" x14ac:dyDescent="0.15">
      <c r="A1006" s="1">
        <v>39870</v>
      </c>
      <c r="B1006">
        <v>2295.4299999999998</v>
      </c>
      <c r="C1006">
        <v>2332.35</v>
      </c>
      <c r="D1006" s="21">
        <v>2167.15</v>
      </c>
      <c r="E1006" s="21">
        <v>2190.19</v>
      </c>
      <c r="F1006" s="42">
        <v>1017.9538944</v>
      </c>
      <c r="G1006" s="3">
        <f t="shared" si="75"/>
        <v>-4.9499837257242052E-2</v>
      </c>
      <c r="H1006" s="3">
        <f>1-E1006/MAX(E$2:E1006)</f>
        <v>0.62734125093581983</v>
      </c>
      <c r="I1006" s="21">
        <f t="shared" si="76"/>
        <v>114.05999999999995</v>
      </c>
      <c r="J1006" s="21">
        <f ca="1">IF(ROW()&gt;计算结果!B$18+1,ABS(E1006-OFFSET(E1006,-计算结果!B$18,0,1,1))/SUM(OFFSET(I1006,0,0,-计算结果!B$18,1)),ABS(E1006-OFFSET(E1006,-ROW()+2,0,1,1))/SUM(OFFSET(I1006,0,0,-ROW()+2,1)))</f>
        <v>0.18571118034925027</v>
      </c>
      <c r="K1006" s="21">
        <f ca="1">(计算结果!B$19+计算结果!B$20*'000300'!J1006)^计算结果!B$21</f>
        <v>1.5671400623143252</v>
      </c>
      <c r="L1006" s="21">
        <f t="shared" ca="1" si="77"/>
        <v>2114.1156504235259</v>
      </c>
      <c r="M1006" s="31" t="str">
        <f ca="1">IF(ROW()&gt;计算结果!B$22+1,IF(L1006&gt;OFFSET(L1006,-计算结果!B$22,0,1,1),"买",IF(L1006&lt;OFFSET(L1006,-计算结果!B$22,0,1,1),"卖",M1005)),IF(L1006&gt;OFFSET(L1006,-ROW()+1,0,1,1),"买",IF(L1006&lt;OFFSET(L1006,-ROW()+1,0,1,1),"卖",M1005)))</f>
        <v>买</v>
      </c>
      <c r="N1006" s="4" t="str">
        <f t="shared" ca="1" si="78"/>
        <v/>
      </c>
      <c r="O1006" s="3">
        <f ca="1">IF(M1005="买",E1006/E1005-1,0)-IF(N1006=1,计算结果!B$17,0)</f>
        <v>-4.9499837257242052E-2</v>
      </c>
      <c r="P1006" s="2">
        <f t="shared" ca="1" si="79"/>
        <v>3.5406619987333894</v>
      </c>
      <c r="Q1006" s="3">
        <f ca="1">1-P1006/MAX(P$2:P1006)</f>
        <v>0.30362171680923555</v>
      </c>
    </row>
    <row r="1007" spans="1:17" x14ac:dyDescent="0.15">
      <c r="A1007" s="1">
        <v>39871</v>
      </c>
      <c r="B1007">
        <v>2164.54</v>
      </c>
      <c r="C1007">
        <v>2186.8200000000002</v>
      </c>
      <c r="D1007" s="21">
        <v>2117.06</v>
      </c>
      <c r="E1007" s="21">
        <v>2140.4899999999998</v>
      </c>
      <c r="F1007" s="42">
        <v>803.37453056000004</v>
      </c>
      <c r="G1007" s="3">
        <f t="shared" si="75"/>
        <v>-2.269209520635207E-2</v>
      </c>
      <c r="H1007" s="3">
        <f>1-E1007/MAX(E$2:E1007)</f>
        <v>0.63579765874906413</v>
      </c>
      <c r="I1007" s="21">
        <f t="shared" si="76"/>
        <v>49.700000000000273</v>
      </c>
      <c r="J1007" s="21">
        <f ca="1">IF(ROW()&gt;计算结果!B$18+1,ABS(E1007-OFFSET(E1007,-计算结果!B$18,0,1,1))/SUM(OFFSET(I1007,0,0,-计算结果!B$18,1)),ABS(E1007-OFFSET(E1007,-ROW()+2,0,1,1))/SUM(OFFSET(I1007,0,0,-ROW()+2,1)))</f>
        <v>0.3923493619410347</v>
      </c>
      <c r="K1007" s="21">
        <f ca="1">(计算结果!B$19+计算结果!B$20*'000300'!J1007)^计算结果!B$21</f>
        <v>1.7531144257469311</v>
      </c>
      <c r="L1007" s="21">
        <f t="shared" ca="1" si="77"/>
        <v>2160.3529031357348</v>
      </c>
      <c r="M1007" s="31" t="str">
        <f ca="1">IF(ROW()&gt;计算结果!B$22+1,IF(L1007&gt;OFFSET(L1007,-计算结果!B$22,0,1,1),"买",IF(L1007&lt;OFFSET(L1007,-计算结果!B$22,0,1,1),"卖",M1006)),IF(L1007&gt;OFFSET(L1007,-ROW()+1,0,1,1),"买",IF(L1007&lt;OFFSET(L1007,-ROW()+1,0,1,1),"卖",M1006)))</f>
        <v>买</v>
      </c>
      <c r="N1007" s="4" t="str">
        <f t="shared" ca="1" si="78"/>
        <v/>
      </c>
      <c r="O1007" s="3">
        <f ca="1">IF(M1006="买",E1007/E1006-1,0)-IF(N1007=1,计算结果!B$17,0)</f>
        <v>-2.269209520635207E-2</v>
      </c>
      <c r="P1007" s="2">
        <f t="shared" ca="1" si="79"/>
        <v>3.4603169595646186</v>
      </c>
      <c r="Q1007" s="3">
        <f ca="1">1-P1007/MAX(P$2:P1007)</f>
        <v>0.31942399911103636</v>
      </c>
    </row>
    <row r="1008" spans="1:17" x14ac:dyDescent="0.15">
      <c r="A1008" s="1">
        <v>39874</v>
      </c>
      <c r="B1008">
        <v>2123.37</v>
      </c>
      <c r="C1008">
        <v>2177.29</v>
      </c>
      <c r="D1008" s="21">
        <v>2112.34</v>
      </c>
      <c r="E1008" s="21">
        <v>2164.67</v>
      </c>
      <c r="F1008" s="42">
        <v>608.77955071999997</v>
      </c>
      <c r="G1008" s="3">
        <f t="shared" si="75"/>
        <v>1.1296478843629387E-2</v>
      </c>
      <c r="H1008" s="3">
        <f>1-E1008/MAX(E$2:E1008)</f>
        <v>0.6316834547063227</v>
      </c>
      <c r="I1008" s="21">
        <f t="shared" si="76"/>
        <v>24.180000000000291</v>
      </c>
      <c r="J1008" s="21">
        <f ca="1">IF(ROW()&gt;计算结果!B$18+1,ABS(E1008-OFFSET(E1008,-计算结果!B$18,0,1,1))/SUM(OFFSET(I1008,0,0,-计算结果!B$18,1)),ABS(E1008-OFFSET(E1008,-ROW()+2,0,1,1))/SUM(OFFSET(I1008,0,0,-ROW()+2,1)))</f>
        <v>0.47995225960452842</v>
      </c>
      <c r="K1008" s="21">
        <f ca="1">(计算结果!B$19+计算结果!B$20*'000300'!J1008)^计算结果!B$21</f>
        <v>1.8319570336440756</v>
      </c>
      <c r="L1008" s="21">
        <f t="shared" ca="1" si="77"/>
        <v>2168.2616391011479</v>
      </c>
      <c r="M1008" s="31" t="str">
        <f ca="1">IF(ROW()&gt;计算结果!B$22+1,IF(L1008&gt;OFFSET(L1008,-计算结果!B$22,0,1,1),"买",IF(L1008&lt;OFFSET(L1008,-计算结果!B$22,0,1,1),"卖",M1007)),IF(L1008&gt;OFFSET(L1008,-ROW()+1,0,1,1),"买",IF(L1008&lt;OFFSET(L1008,-ROW()+1,0,1,1),"卖",M1007)))</f>
        <v>买</v>
      </c>
      <c r="N1008" s="4" t="str">
        <f t="shared" ca="1" si="78"/>
        <v/>
      </c>
      <c r="O1008" s="3">
        <f ca="1">IF(M1007="买",E1008/E1007-1,0)-IF(N1008=1,计算结果!B$17,0)</f>
        <v>1.1296478843629387E-2</v>
      </c>
      <c r="P1008" s="2">
        <f t="shared" ca="1" si="79"/>
        <v>3.4994063568905922</v>
      </c>
      <c r="Q1008" s="3">
        <f ca="1">1-P1008/MAX(P$2:P1008)</f>
        <v>0.31173588671551222</v>
      </c>
    </row>
    <row r="1009" spans="1:17" x14ac:dyDescent="0.15">
      <c r="A1009" s="1">
        <v>39875</v>
      </c>
      <c r="B1009">
        <v>2109.84</v>
      </c>
      <c r="C1009">
        <v>2168.2199999999998</v>
      </c>
      <c r="D1009" s="21">
        <v>2100.64</v>
      </c>
      <c r="E1009" s="21">
        <v>2142.15</v>
      </c>
      <c r="F1009" s="42">
        <v>641.09641727999997</v>
      </c>
      <c r="G1009" s="3">
        <f t="shared" si="75"/>
        <v>-1.0403433317780486E-2</v>
      </c>
      <c r="H1009" s="3">
        <f>1-E1009/MAX(E$2:E1009)</f>
        <v>0.63551521132512079</v>
      </c>
      <c r="I1009" s="21">
        <f t="shared" si="76"/>
        <v>22.519999999999982</v>
      </c>
      <c r="J1009" s="21">
        <f ca="1">IF(ROW()&gt;计算结果!B$18+1,ABS(E1009-OFFSET(E1009,-计算结果!B$18,0,1,1))/SUM(OFFSET(I1009,0,0,-计算结果!B$18,1)),ABS(E1009-OFFSET(E1009,-ROW()+2,0,1,1))/SUM(OFFSET(I1009,0,0,-ROW()+2,1)))</f>
        <v>0.42989497506983931</v>
      </c>
      <c r="K1009" s="21">
        <f ca="1">(计算结果!B$19+计算结果!B$20*'000300'!J1009)^计算结果!B$21</f>
        <v>1.7869054775628552</v>
      </c>
      <c r="L1009" s="21">
        <f t="shared" ca="1" si="77"/>
        <v>2121.6026081631626</v>
      </c>
      <c r="M1009" s="31" t="str">
        <f ca="1">IF(ROW()&gt;计算结果!B$22+1,IF(L1009&gt;OFFSET(L1009,-计算结果!B$22,0,1,1),"买",IF(L1009&lt;OFFSET(L1009,-计算结果!B$22,0,1,1),"卖",M1008)),IF(L1009&gt;OFFSET(L1009,-ROW()+1,0,1,1),"买",IF(L1009&lt;OFFSET(L1009,-ROW()+1,0,1,1),"卖",M1008)))</f>
        <v>买</v>
      </c>
      <c r="N1009" s="4" t="str">
        <f t="shared" ca="1" si="78"/>
        <v/>
      </c>
      <c r="O1009" s="3">
        <f ca="1">IF(M1008="买",E1009/E1008-1,0)-IF(N1009=1,计算结果!B$17,0)</f>
        <v>-1.0403433317780486E-2</v>
      </c>
      <c r="P1009" s="2">
        <f t="shared" ca="1" si="79"/>
        <v>3.4630005162048638</v>
      </c>
      <c r="Q1009" s="3">
        <f ca="1">1-P1009/MAX(P$2:P1009)</f>
        <v>0.31889619652308876</v>
      </c>
    </row>
    <row r="1010" spans="1:17" x14ac:dyDescent="0.15">
      <c r="A1010" s="1">
        <v>39876</v>
      </c>
      <c r="B1010">
        <v>2150.2399999999998</v>
      </c>
      <c r="C1010">
        <v>2290.94</v>
      </c>
      <c r="D1010" s="21">
        <v>2150.2399999999998</v>
      </c>
      <c r="E1010" s="21">
        <v>2285.15</v>
      </c>
      <c r="F1010" s="42">
        <v>1058.7208908800001</v>
      </c>
      <c r="G1010" s="3">
        <f t="shared" si="75"/>
        <v>6.6755362602992419E-2</v>
      </c>
      <c r="H1010" s="3">
        <f>1-E1010/MAX(E$2:E1010)</f>
        <v>0.61118389709385412</v>
      </c>
      <c r="I1010" s="21">
        <f t="shared" si="76"/>
        <v>143</v>
      </c>
      <c r="J1010" s="21">
        <f ca="1">IF(ROW()&gt;计算结果!B$18+1,ABS(E1010-OFFSET(E1010,-计算结果!B$18,0,1,1))/SUM(OFFSET(I1010,0,0,-计算结果!B$18,1)),ABS(E1010-OFFSET(E1010,-ROW()+2,0,1,1))/SUM(OFFSET(I1010,0,0,-ROW()+2,1)))</f>
        <v>1.5539198504498083E-2</v>
      </c>
      <c r="K1010" s="21">
        <f ca="1">(计算结果!B$19+计算结果!B$20*'000300'!J1010)^计算结果!B$21</f>
        <v>1.4139852786540481</v>
      </c>
      <c r="L1010" s="21">
        <f t="shared" ca="1" si="77"/>
        <v>2352.8562125827161</v>
      </c>
      <c r="M1010" s="31" t="str">
        <f ca="1">IF(ROW()&gt;计算结果!B$22+1,IF(L1010&gt;OFFSET(L1010,-计算结果!B$22,0,1,1),"买",IF(L1010&lt;OFFSET(L1010,-计算结果!B$22,0,1,1),"卖",M1009)),IF(L1010&gt;OFFSET(L1010,-ROW()+1,0,1,1),"买",IF(L1010&lt;OFFSET(L1010,-ROW()+1,0,1,1),"卖",M1009)))</f>
        <v>买</v>
      </c>
      <c r="N1010" s="4" t="str">
        <f t="shared" ca="1" si="78"/>
        <v/>
      </c>
      <c r="O1010" s="3">
        <f ca="1">IF(M1009="买",E1010/E1009-1,0)-IF(N1010=1,计算结果!B$17,0)</f>
        <v>6.6755362602992419E-2</v>
      </c>
      <c r="P1010" s="2">
        <f t="shared" ca="1" si="79"/>
        <v>3.6941743713584696</v>
      </c>
      <c r="Q1010" s="3">
        <f ca="1">1-P1010/MAX(P$2:P1010)</f>
        <v>0.27342886515171017</v>
      </c>
    </row>
    <row r="1011" spans="1:17" x14ac:dyDescent="0.15">
      <c r="A1011" s="1">
        <v>39877</v>
      </c>
      <c r="B1011">
        <v>2314.08</v>
      </c>
      <c r="C1011">
        <v>2340.37</v>
      </c>
      <c r="D1011" s="21">
        <v>2259.8000000000002</v>
      </c>
      <c r="E1011" s="21">
        <v>2304.92</v>
      </c>
      <c r="F1011" s="42">
        <v>1288.6664806399999</v>
      </c>
      <c r="G1011" s="3">
        <f t="shared" si="75"/>
        <v>8.6515108417390962E-3</v>
      </c>
      <c r="H1011" s="3">
        <f>1-E1011/MAX(E$2:E1011)</f>
        <v>0.6078200503641189</v>
      </c>
      <c r="I1011" s="21">
        <f t="shared" si="76"/>
        <v>19.769999999999982</v>
      </c>
      <c r="J1011" s="21">
        <f ca="1">IF(ROW()&gt;计算结果!B$18+1,ABS(E1011-OFFSET(E1011,-计算结果!B$18,0,1,1))/SUM(OFFSET(I1011,0,0,-计算结果!B$18,1)),ABS(E1011-OFFSET(E1011,-ROW()+2,0,1,1))/SUM(OFFSET(I1011,0,0,-ROW()+2,1)))</f>
        <v>1.0916774269280782E-2</v>
      </c>
      <c r="K1011" s="21">
        <f ca="1">(计算结果!B$19+计算结果!B$20*'000300'!J1011)^计算结果!B$21</f>
        <v>1.4098250968423527</v>
      </c>
      <c r="L1011" s="21">
        <f t="shared" ca="1" si="77"/>
        <v>2285.2745370360326</v>
      </c>
      <c r="M1011" s="31" t="str">
        <f ca="1">IF(ROW()&gt;计算结果!B$22+1,IF(L1011&gt;OFFSET(L1011,-计算结果!B$22,0,1,1),"买",IF(L1011&lt;OFFSET(L1011,-计算结果!B$22,0,1,1),"卖",M1010)),IF(L1011&gt;OFFSET(L1011,-ROW()+1,0,1,1),"买",IF(L1011&lt;OFFSET(L1011,-ROW()+1,0,1,1),"卖",M1010)))</f>
        <v>买</v>
      </c>
      <c r="N1011" s="4" t="str">
        <f t="shared" ca="1" si="78"/>
        <v/>
      </c>
      <c r="O1011" s="3">
        <f ca="1">IF(M1010="买",E1011/E1010-1,0)-IF(N1011=1,计算结果!B$17,0)</f>
        <v>8.6515108417390962E-3</v>
      </c>
      <c r="P1011" s="2">
        <f t="shared" ca="1" si="79"/>
        <v>3.7261345609835521</v>
      </c>
      <c r="Q1011" s="3">
        <f ca="1">1-P1011/MAX(P$2:P1011)</f>
        <v>0.26714292710127552</v>
      </c>
    </row>
    <row r="1012" spans="1:17" x14ac:dyDescent="0.15">
      <c r="A1012" s="1">
        <v>39878</v>
      </c>
      <c r="B1012">
        <v>2260.7600000000002</v>
      </c>
      <c r="C1012">
        <v>2313.1999999999998</v>
      </c>
      <c r="D1012" s="21">
        <v>2255.8200000000002</v>
      </c>
      <c r="E1012" s="21">
        <v>2286.58</v>
      </c>
      <c r="F1012" s="42">
        <v>854.95316479999997</v>
      </c>
      <c r="G1012" s="3">
        <f t="shared" si="75"/>
        <v>-7.9568922131788566E-3</v>
      </c>
      <c r="H1012" s="3">
        <f>1-E1012/MAX(E$2:E1012)</f>
        <v>0.6109405839515416</v>
      </c>
      <c r="I1012" s="21">
        <f t="shared" si="76"/>
        <v>18.340000000000146</v>
      </c>
      <c r="J1012" s="21">
        <f ca="1">IF(ROW()&gt;计算结果!B$18+1,ABS(E1012-OFFSET(E1012,-计算结果!B$18,0,1,1))/SUM(OFFSET(I1012,0,0,-计算结果!B$18,1)),ABS(E1012-OFFSET(E1012,-ROW()+2,0,1,1))/SUM(OFFSET(I1012,0,0,-ROW()+2,1)))</f>
        <v>0.10151909416977313</v>
      </c>
      <c r="K1012" s="21">
        <f ca="1">(计算结果!B$19+计算结果!B$20*'000300'!J1012)^计算结果!B$21</f>
        <v>1.4913671847527956</v>
      </c>
      <c r="L1012" s="21">
        <f t="shared" ca="1" si="77"/>
        <v>2287.2214616614037</v>
      </c>
      <c r="M1012" s="31" t="str">
        <f ca="1">IF(ROW()&gt;计算结果!B$22+1,IF(L1012&gt;OFFSET(L1012,-计算结果!B$22,0,1,1),"买",IF(L1012&lt;OFFSET(L1012,-计算结果!B$22,0,1,1),"卖",M1011)),IF(L1012&gt;OFFSET(L1012,-ROW()+1,0,1,1),"买",IF(L1012&lt;OFFSET(L1012,-ROW()+1,0,1,1),"卖",M1011)))</f>
        <v>卖</v>
      </c>
      <c r="N1012" s="4">
        <f t="shared" ca="1" si="78"/>
        <v>1</v>
      </c>
      <c r="O1012" s="3">
        <f ca="1">IF(M1011="买",E1012/E1011-1,0)-IF(N1012=1,计算结果!B$17,0)</f>
        <v>-7.9568922131788566E-3</v>
      </c>
      <c r="P1012" s="2">
        <f t="shared" ca="1" si="79"/>
        <v>3.6964861099100053</v>
      </c>
      <c r="Q1012" s="3">
        <f ca="1">1-P1012/MAX(P$2:P1012)</f>
        <v>0.27297419183799654</v>
      </c>
    </row>
    <row r="1013" spans="1:17" x14ac:dyDescent="0.15">
      <c r="A1013" s="1">
        <v>39881</v>
      </c>
      <c r="B1013">
        <v>2302.0100000000002</v>
      </c>
      <c r="C1013">
        <v>2333.98</v>
      </c>
      <c r="D1013" s="21">
        <v>2198.54</v>
      </c>
      <c r="E1013" s="21">
        <v>2202.5300000000002</v>
      </c>
      <c r="F1013" s="42">
        <v>837.58907392000003</v>
      </c>
      <c r="G1013" s="3">
        <f t="shared" si="75"/>
        <v>-3.6757952925329462E-2</v>
      </c>
      <c r="H1013" s="3">
        <f>1-E1013/MAX(E$2:E1013)</f>
        <v>0.62524161165180692</v>
      </c>
      <c r="I1013" s="21">
        <f t="shared" si="76"/>
        <v>84.049999999999727</v>
      </c>
      <c r="J1013" s="21">
        <f ca="1">IF(ROW()&gt;计算结果!B$18+1,ABS(E1013-OFFSET(E1013,-计算结果!B$18,0,1,1))/SUM(OFFSET(I1013,0,0,-计算结果!B$18,1)),ABS(E1013-OFFSET(E1013,-ROW()+2,0,1,1))/SUM(OFFSET(I1013,0,0,-ROW()+2,1)))</f>
        <v>0.3544702974516315</v>
      </c>
      <c r="K1013" s="21">
        <f ca="1">(计算结果!B$19+计算结果!B$20*'000300'!J1013)^计算结果!B$21</f>
        <v>1.7190232677064683</v>
      </c>
      <c r="L1013" s="21">
        <f t="shared" ca="1" si="77"/>
        <v>2141.6348684893806</v>
      </c>
      <c r="M1013" s="31" t="str">
        <f ca="1">IF(ROW()&gt;计算结果!B$22+1,IF(L1013&gt;OFFSET(L1013,-计算结果!B$22,0,1,1),"买",IF(L1013&lt;OFFSET(L1013,-计算结果!B$22,0,1,1),"卖",M1012)),IF(L1013&gt;OFFSET(L1013,-ROW()+1,0,1,1),"买",IF(L1013&lt;OFFSET(L1013,-ROW()+1,0,1,1),"卖",M1012)))</f>
        <v>买</v>
      </c>
      <c r="N1013" s="4">
        <f t="shared" ca="1" si="78"/>
        <v>1</v>
      </c>
      <c r="O1013" s="3">
        <f ca="1">IF(M1012="买",E1013/E1012-1,0)-IF(N1013=1,计算结果!B$17,0)</f>
        <v>0</v>
      </c>
      <c r="P1013" s="2">
        <f t="shared" ca="1" si="79"/>
        <v>3.6964861099100053</v>
      </c>
      <c r="Q1013" s="3">
        <f ca="1">1-P1013/MAX(P$2:P1013)</f>
        <v>0.27297419183799654</v>
      </c>
    </row>
    <row r="1014" spans="1:17" x14ac:dyDescent="0.15">
      <c r="A1014" s="1">
        <v>39882</v>
      </c>
      <c r="B1014">
        <v>2175.31</v>
      </c>
      <c r="C1014">
        <v>2241.2399999999998</v>
      </c>
      <c r="D1014" s="21">
        <v>2168.3200000000002</v>
      </c>
      <c r="E1014" s="21">
        <v>2240.7800000000002</v>
      </c>
      <c r="F1014" s="42">
        <v>550.58100223999998</v>
      </c>
      <c r="G1014" s="3">
        <f t="shared" si="75"/>
        <v>1.7366392285235621E-2</v>
      </c>
      <c r="H1014" s="3">
        <f>1-E1014/MAX(E$2:E1014)</f>
        <v>0.61873341046756947</v>
      </c>
      <c r="I1014" s="21">
        <f t="shared" si="76"/>
        <v>38.25</v>
      </c>
      <c r="J1014" s="21">
        <f ca="1">IF(ROW()&gt;计算结果!B$18+1,ABS(E1014-OFFSET(E1014,-计算结果!B$18,0,1,1))/SUM(OFFSET(I1014,0,0,-计算结果!B$18,1)),ABS(E1014-OFFSET(E1014,-ROW()+2,0,1,1))/SUM(OFFSET(I1014,0,0,-ROW()+2,1)))</f>
        <v>0.11829081682065519</v>
      </c>
      <c r="K1014" s="21">
        <f ca="1">(计算结果!B$19+计算结果!B$20*'000300'!J1014)^计算结果!B$21</f>
        <v>1.5064617351385896</v>
      </c>
      <c r="L1014" s="21">
        <f t="shared" ca="1" si="77"/>
        <v>2290.9932153354121</v>
      </c>
      <c r="M1014" s="31" t="str">
        <f ca="1">IF(ROW()&gt;计算结果!B$22+1,IF(L1014&gt;OFFSET(L1014,-计算结果!B$22,0,1,1),"买",IF(L1014&lt;OFFSET(L1014,-计算结果!B$22,0,1,1),"卖",M1013)),IF(L1014&gt;OFFSET(L1014,-ROW()+1,0,1,1),"买",IF(L1014&lt;OFFSET(L1014,-ROW()+1,0,1,1),"卖",M1013)))</f>
        <v>卖</v>
      </c>
      <c r="N1014" s="4">
        <f t="shared" ca="1" si="78"/>
        <v>1</v>
      </c>
      <c r="O1014" s="3">
        <f ca="1">IF(M1013="买",E1014/E1013-1,0)-IF(N1014=1,计算结果!B$17,0)</f>
        <v>1.7366392285235621E-2</v>
      </c>
      <c r="P1014" s="2">
        <f t="shared" ca="1" si="79"/>
        <v>3.7606807377716271</v>
      </c>
      <c r="Q1014" s="3">
        <f ca="1">1-P1014/MAX(P$2:P1014)</f>
        <v>0.26034837645196462</v>
      </c>
    </row>
    <row r="1015" spans="1:17" x14ac:dyDescent="0.15">
      <c r="A1015" s="1">
        <v>39883</v>
      </c>
      <c r="B1015">
        <v>2288.0500000000002</v>
      </c>
      <c r="C1015">
        <v>2292.4</v>
      </c>
      <c r="D1015" s="21">
        <v>2212.88</v>
      </c>
      <c r="E1015" s="21">
        <v>2220.38</v>
      </c>
      <c r="F1015" s="42">
        <v>705.89120512</v>
      </c>
      <c r="G1015" s="3">
        <f t="shared" si="75"/>
        <v>-9.1039727237837154E-3</v>
      </c>
      <c r="H1015" s="3">
        <f>1-E1015/MAX(E$2:E1015)</f>
        <v>0.62220445109916289</v>
      </c>
      <c r="I1015" s="21">
        <f t="shared" si="76"/>
        <v>20.400000000000091</v>
      </c>
      <c r="J1015" s="21">
        <f ca="1">IF(ROW()&gt;计算结果!B$18+1,ABS(E1015-OFFSET(E1015,-计算结果!B$18,0,1,1))/SUM(OFFSET(I1015,0,0,-计算结果!B$18,1)),ABS(E1015-OFFSET(E1015,-ROW()+2,0,1,1))/SUM(OFFSET(I1015,0,0,-ROW()+2,1)))</f>
        <v>0.1569805529039621</v>
      </c>
      <c r="K1015" s="21">
        <f ca="1">(计算结果!B$19+计算结果!B$20*'000300'!J1015)^计算结果!B$21</f>
        <v>1.5412824976135657</v>
      </c>
      <c r="L1015" s="21">
        <f t="shared" ca="1" si="77"/>
        <v>2182.1583024387237</v>
      </c>
      <c r="M1015" s="31" t="str">
        <f ca="1">IF(ROW()&gt;计算结果!B$22+1,IF(L1015&gt;OFFSET(L1015,-计算结果!B$22,0,1,1),"买",IF(L1015&lt;OFFSET(L1015,-计算结果!B$22,0,1,1),"卖",M1014)),IF(L1015&gt;OFFSET(L1015,-ROW()+1,0,1,1),"买",IF(L1015&lt;OFFSET(L1015,-ROW()+1,0,1,1),"卖",M1014)))</f>
        <v>买</v>
      </c>
      <c r="N1015" s="4">
        <f t="shared" ca="1" si="78"/>
        <v>1</v>
      </c>
      <c r="O1015" s="3">
        <f ca="1">IF(M1014="买",E1015/E1014-1,0)-IF(N1015=1,计算结果!B$17,0)</f>
        <v>0</v>
      </c>
      <c r="P1015" s="2">
        <f t="shared" ca="1" si="79"/>
        <v>3.7606807377716271</v>
      </c>
      <c r="Q1015" s="3">
        <f ca="1">1-P1015/MAX(P$2:P1015)</f>
        <v>0.26034837645196462</v>
      </c>
    </row>
    <row r="1016" spans="1:17" x14ac:dyDescent="0.15">
      <c r="A1016" s="1">
        <v>39884</v>
      </c>
      <c r="B1016">
        <v>2208.04</v>
      </c>
      <c r="C1016">
        <v>2220.3000000000002</v>
      </c>
      <c r="D1016" s="21">
        <v>2156.6</v>
      </c>
      <c r="E1016" s="21">
        <v>2215.6999999999998</v>
      </c>
      <c r="F1016" s="42">
        <v>538.43902463999996</v>
      </c>
      <c r="G1016" s="3">
        <f t="shared" si="75"/>
        <v>-2.1077473225304955E-3</v>
      </c>
      <c r="H1016" s="3">
        <f>1-E1016/MAX(E$2:E1016)</f>
        <v>0.62300074865582244</v>
      </c>
      <c r="I1016" s="21">
        <f t="shared" si="76"/>
        <v>4.680000000000291</v>
      </c>
      <c r="J1016" s="21">
        <f ca="1">IF(ROW()&gt;计算结果!B$18+1,ABS(E1016-OFFSET(E1016,-计算结果!B$18,0,1,1))/SUM(OFFSET(I1016,0,0,-计算结果!B$18,1)),ABS(E1016-OFFSET(E1016,-ROW()+2,0,1,1))/SUM(OFFSET(I1016,0,0,-ROW()+2,1)))</f>
        <v>6.0039068935488521E-2</v>
      </c>
      <c r="K1016" s="21">
        <f ca="1">(计算结果!B$19+计算结果!B$20*'000300'!J1016)^计算结果!B$21</f>
        <v>1.4540351620419396</v>
      </c>
      <c r="L1016" s="21">
        <f t="shared" ca="1" si="77"/>
        <v>2230.9291100873957</v>
      </c>
      <c r="M1016" s="31" t="str">
        <f ca="1">IF(ROW()&gt;计算结果!B$22+1,IF(L1016&gt;OFFSET(L1016,-计算结果!B$22,0,1,1),"买",IF(L1016&lt;OFFSET(L1016,-计算结果!B$22,0,1,1),"卖",M1015)),IF(L1016&gt;OFFSET(L1016,-ROW()+1,0,1,1),"买",IF(L1016&lt;OFFSET(L1016,-ROW()+1,0,1,1),"卖",M1015)))</f>
        <v>卖</v>
      </c>
      <c r="N1016" s="4">
        <f t="shared" ca="1" si="78"/>
        <v>1</v>
      </c>
      <c r="O1016" s="3">
        <f ca="1">IF(M1015="买",E1016/E1015-1,0)-IF(N1016=1,计算结果!B$17,0)</f>
        <v>-2.1077473225304955E-3</v>
      </c>
      <c r="P1016" s="2">
        <f t="shared" ca="1" si="79"/>
        <v>3.7527541730156968</v>
      </c>
      <c r="Q1016" s="3">
        <f ca="1">1-P1016/MAX(P$2:P1016)</f>
        <v>0.26190737518110341</v>
      </c>
    </row>
    <row r="1017" spans="1:17" x14ac:dyDescent="0.15">
      <c r="A1017" s="1">
        <v>39885</v>
      </c>
      <c r="B1017">
        <v>2229.25</v>
      </c>
      <c r="C1017">
        <v>2250.2399999999998</v>
      </c>
      <c r="D1017" s="21">
        <v>2200.9699999999998</v>
      </c>
      <c r="E1017" s="21">
        <v>2205.42</v>
      </c>
      <c r="F1017" s="42">
        <v>546.36249088</v>
      </c>
      <c r="G1017" s="3">
        <f t="shared" si="75"/>
        <v>-4.6396172767070309E-3</v>
      </c>
      <c r="H1017" s="3">
        <f>1-E1017/MAX(E$2:E1017)</f>
        <v>0.62474988089566463</v>
      </c>
      <c r="I1017" s="21">
        <f t="shared" si="76"/>
        <v>10.279999999999745</v>
      </c>
      <c r="J1017" s="21">
        <f ca="1">IF(ROW()&gt;计算结果!B$18+1,ABS(E1017-OFFSET(E1017,-计算结果!B$18,0,1,1))/SUM(OFFSET(I1017,0,0,-计算结果!B$18,1)),ABS(E1017-OFFSET(E1017,-ROW()+2,0,1,1))/SUM(OFFSET(I1017,0,0,-ROW()+2,1)))</f>
        <v>0.16844371805847472</v>
      </c>
      <c r="K1017" s="21">
        <f ca="1">(计算结果!B$19+计算结果!B$20*'000300'!J1017)^计算结果!B$21</f>
        <v>1.5515993462526272</v>
      </c>
      <c r="L1017" s="21">
        <f t="shared" ca="1" si="77"/>
        <v>2191.3491915523064</v>
      </c>
      <c r="M1017" s="31" t="str">
        <f ca="1">IF(ROW()&gt;计算结果!B$22+1,IF(L1017&gt;OFFSET(L1017,-计算结果!B$22,0,1,1),"买",IF(L1017&lt;OFFSET(L1017,-计算结果!B$22,0,1,1),"卖",M1016)),IF(L1017&gt;OFFSET(L1017,-ROW()+1,0,1,1),"买",IF(L1017&lt;OFFSET(L1017,-ROW()+1,0,1,1),"卖",M1016)))</f>
        <v>买</v>
      </c>
      <c r="N1017" s="4">
        <f t="shared" ca="1" si="78"/>
        <v>1</v>
      </c>
      <c r="O1017" s="3">
        <f ca="1">IF(M1016="买",E1017/E1016-1,0)-IF(N1017=1,计算结果!B$17,0)</f>
        <v>0</v>
      </c>
      <c r="P1017" s="2">
        <f t="shared" ca="1" si="79"/>
        <v>3.7527541730156968</v>
      </c>
      <c r="Q1017" s="3">
        <f ca="1">1-P1017/MAX(P$2:P1017)</f>
        <v>0.26190737518110341</v>
      </c>
    </row>
    <row r="1018" spans="1:17" x14ac:dyDescent="0.15">
      <c r="A1018" s="1">
        <v>39888</v>
      </c>
      <c r="B1018">
        <v>2197.25</v>
      </c>
      <c r="C1018">
        <v>2247.11</v>
      </c>
      <c r="D1018" s="21">
        <v>2180.0500000000002</v>
      </c>
      <c r="E1018" s="21">
        <v>2241.61</v>
      </c>
      <c r="F1018" s="42">
        <v>481.28303104000003</v>
      </c>
      <c r="G1018" s="3">
        <f t="shared" si="75"/>
        <v>1.640957277978794E-2</v>
      </c>
      <c r="H1018" s="3">
        <f>1-E1018/MAX(E$2:E1018)</f>
        <v>0.61859218675559791</v>
      </c>
      <c r="I1018" s="21">
        <f t="shared" si="76"/>
        <v>36.190000000000055</v>
      </c>
      <c r="J1018" s="21">
        <f ca="1">IF(ROW()&gt;计算结果!B$18+1,ABS(E1018-OFFSET(E1018,-计算结果!B$18,0,1,1))/SUM(OFFSET(I1018,0,0,-计算结果!B$18,1)),ABS(E1018-OFFSET(E1018,-ROW()+2,0,1,1))/SUM(OFFSET(I1018,0,0,-ROW()+2,1)))</f>
        <v>0.19356948777296984</v>
      </c>
      <c r="K1018" s="21">
        <f ca="1">(计算结果!B$19+计算结果!B$20*'000300'!J1018)^计算结果!B$21</f>
        <v>1.5742125389956727</v>
      </c>
      <c r="L1018" s="21">
        <f t="shared" ca="1" si="77"/>
        <v>2270.4703864307257</v>
      </c>
      <c r="M1018" s="31" t="str">
        <f ca="1">IF(ROW()&gt;计算结果!B$22+1,IF(L1018&gt;OFFSET(L1018,-计算结果!B$22,0,1,1),"买",IF(L1018&lt;OFFSET(L1018,-计算结果!B$22,0,1,1),"卖",M1017)),IF(L1018&gt;OFFSET(L1018,-ROW()+1,0,1,1),"买",IF(L1018&lt;OFFSET(L1018,-ROW()+1,0,1,1),"卖",M1017)))</f>
        <v>卖</v>
      </c>
      <c r="N1018" s="4">
        <f t="shared" ca="1" si="78"/>
        <v>1</v>
      </c>
      <c r="O1018" s="3">
        <f ca="1">IF(M1017="买",E1018/E1017-1,0)-IF(N1018=1,计算结果!B$17,0)</f>
        <v>1.640957277978794E-2</v>
      </c>
      <c r="P1018" s="2">
        <f t="shared" ca="1" si="79"/>
        <v>3.814335265742451</v>
      </c>
      <c r="Q1018" s="3">
        <f ca="1">1-P1018/MAX(P$2:P1018)</f>
        <v>0.24979559053591294</v>
      </c>
    </row>
    <row r="1019" spans="1:17" x14ac:dyDescent="0.15">
      <c r="A1019" s="1">
        <v>39889</v>
      </c>
      <c r="B1019">
        <v>2244.11</v>
      </c>
      <c r="C1019">
        <v>2329.3000000000002</v>
      </c>
      <c r="D1019" s="21">
        <v>2239.67</v>
      </c>
      <c r="E1019" s="21">
        <v>2322.4</v>
      </c>
      <c r="F1019" s="42">
        <v>940.28685312000005</v>
      </c>
      <c r="G1019" s="3">
        <f t="shared" si="75"/>
        <v>3.6041059774001738E-2</v>
      </c>
      <c r="H1019" s="3">
        <f>1-E1019/MAX(E$2:E1019)</f>
        <v>0.60484584496018512</v>
      </c>
      <c r="I1019" s="21">
        <f t="shared" si="76"/>
        <v>80.789999999999964</v>
      </c>
      <c r="J1019" s="21">
        <f ca="1">IF(ROW()&gt;计算结果!B$18+1,ABS(E1019-OFFSET(E1019,-计算结果!B$18,0,1,1))/SUM(OFFSET(I1019,0,0,-计算结果!B$18,1)),ABS(E1019-OFFSET(E1019,-ROW()+2,0,1,1))/SUM(OFFSET(I1019,0,0,-ROW()+2,1)))</f>
        <v>0.3955019199122326</v>
      </c>
      <c r="K1019" s="21">
        <f ca="1">(计算结果!B$19+计算结果!B$20*'000300'!J1019)^计算结果!B$21</f>
        <v>1.7559517279210093</v>
      </c>
      <c r="L1019" s="21">
        <f t="shared" ca="1" si="77"/>
        <v>2361.656281107963</v>
      </c>
      <c r="M1019" s="31" t="str">
        <f ca="1">IF(ROW()&gt;计算结果!B$22+1,IF(L1019&gt;OFFSET(L1019,-计算结果!B$22,0,1,1),"买",IF(L1019&lt;OFFSET(L1019,-计算结果!B$22,0,1,1),"卖",M1018)),IF(L1019&gt;OFFSET(L1019,-ROW()+1,0,1,1),"买",IF(L1019&lt;OFFSET(L1019,-ROW()+1,0,1,1),"卖",M1018)))</f>
        <v>买</v>
      </c>
      <c r="N1019" s="4">
        <f t="shared" ca="1" si="78"/>
        <v>1</v>
      </c>
      <c r="O1019" s="3">
        <f ca="1">IF(M1018="买",E1019/E1018-1,0)-IF(N1019=1,计算结果!B$17,0)</f>
        <v>0</v>
      </c>
      <c r="P1019" s="2">
        <f t="shared" ca="1" si="79"/>
        <v>3.814335265742451</v>
      </c>
      <c r="Q1019" s="3">
        <f ca="1">1-P1019/MAX(P$2:P1019)</f>
        <v>0.24979559053591294</v>
      </c>
    </row>
    <row r="1020" spans="1:17" x14ac:dyDescent="0.15">
      <c r="A1020" s="1">
        <v>39890</v>
      </c>
      <c r="B1020">
        <v>2335.42</v>
      </c>
      <c r="C1020">
        <v>2370.56</v>
      </c>
      <c r="D1020" s="21">
        <v>2328.86</v>
      </c>
      <c r="E1020" s="21">
        <v>2332.65</v>
      </c>
      <c r="F1020" s="42">
        <v>1036.19592192</v>
      </c>
      <c r="G1020" s="3">
        <f t="shared" si="75"/>
        <v>4.4135377196004022E-3</v>
      </c>
      <c r="H1020" s="3">
        <f>1-E1020/MAX(E$2:E1020)</f>
        <v>0.60310181719186007</v>
      </c>
      <c r="I1020" s="21">
        <f t="shared" si="76"/>
        <v>10.25</v>
      </c>
      <c r="J1020" s="21">
        <f ca="1">IF(ROW()&gt;计算结果!B$18+1,ABS(E1020-OFFSET(E1020,-计算结果!B$18,0,1,1))/SUM(OFFSET(I1020,0,0,-计算结果!B$18,1)),ABS(E1020-OFFSET(E1020,-ROW()+2,0,1,1))/SUM(OFFSET(I1020,0,0,-ROW()+2,1)))</f>
        <v>0.14705882352941177</v>
      </c>
      <c r="K1020" s="21">
        <f ca="1">(计算结果!B$19+计算结果!B$20*'000300'!J1020)^计算结果!B$21</f>
        <v>1.5323529411764705</v>
      </c>
      <c r="L1020" s="21">
        <f t="shared" ca="1" si="77"/>
        <v>2317.2084209395844</v>
      </c>
      <c r="M1020" s="31" t="str">
        <f ca="1">IF(ROW()&gt;计算结果!B$22+1,IF(L1020&gt;OFFSET(L1020,-计算结果!B$22,0,1,1),"买",IF(L1020&lt;OFFSET(L1020,-计算结果!B$22,0,1,1),"卖",M1019)),IF(L1020&gt;OFFSET(L1020,-ROW()+1,0,1,1),"买",IF(L1020&lt;OFFSET(L1020,-ROW()+1,0,1,1),"卖",M1019)))</f>
        <v>卖</v>
      </c>
      <c r="N1020" s="4">
        <f t="shared" ca="1" si="78"/>
        <v>1</v>
      </c>
      <c r="O1020" s="3">
        <f ca="1">IF(M1019="买",E1020/E1019-1,0)-IF(N1020=1,计算结果!B$17,0)</f>
        <v>4.4135377196004022E-3</v>
      </c>
      <c r="P1020" s="2">
        <f t="shared" ca="1" si="79"/>
        <v>3.8311699783130071</v>
      </c>
      <c r="Q1020" s="3">
        <f ca="1">1-P1020/MAX(P$2:P1020)</f>
        <v>0.2464845350773327</v>
      </c>
    </row>
    <row r="1021" spans="1:17" x14ac:dyDescent="0.15">
      <c r="A1021" s="1">
        <v>39891</v>
      </c>
      <c r="B1021">
        <v>2337.52</v>
      </c>
      <c r="C1021">
        <v>2386.23</v>
      </c>
      <c r="D1021" s="21">
        <v>2331.2600000000002</v>
      </c>
      <c r="E1021" s="21">
        <v>2382.56</v>
      </c>
      <c r="F1021" s="42">
        <v>1013.4843392</v>
      </c>
      <c r="G1021" s="3">
        <f t="shared" si="75"/>
        <v>2.1396266049342971E-2</v>
      </c>
      <c r="H1021" s="3">
        <f>1-E1021/MAX(E$2:E1021)</f>
        <v>0.59460967807799636</v>
      </c>
      <c r="I1021" s="21">
        <f t="shared" si="76"/>
        <v>49.909999999999854</v>
      </c>
      <c r="J1021" s="21">
        <f ca="1">IF(ROW()&gt;计算结果!B$18+1,ABS(E1021-OFFSET(E1021,-计算结果!B$18,0,1,1))/SUM(OFFSET(I1021,0,0,-计算结果!B$18,1)),ABS(E1021-OFFSET(E1021,-ROW()+2,0,1,1))/SUM(OFFSET(I1021,0,0,-ROW()+2,1)))</f>
        <v>0.2198561477034601</v>
      </c>
      <c r="K1021" s="21">
        <f ca="1">(计算结果!B$19+计算结果!B$20*'000300'!J1021)^计算结果!B$21</f>
        <v>1.597870532933114</v>
      </c>
      <c r="L1021" s="21">
        <f t="shared" ca="1" si="77"/>
        <v>2421.631783400871</v>
      </c>
      <c r="M1021" s="31" t="str">
        <f ca="1">IF(ROW()&gt;计算结果!B$22+1,IF(L1021&gt;OFFSET(L1021,-计算结果!B$22,0,1,1),"买",IF(L1021&lt;OFFSET(L1021,-计算结果!B$22,0,1,1),"卖",M1020)),IF(L1021&gt;OFFSET(L1021,-ROW()+1,0,1,1),"买",IF(L1021&lt;OFFSET(L1021,-ROW()+1,0,1,1),"卖",M1020)))</f>
        <v>买</v>
      </c>
      <c r="N1021" s="4">
        <f t="shared" ca="1" si="78"/>
        <v>1</v>
      </c>
      <c r="O1021" s="3">
        <f ca="1">IF(M1020="买",E1021/E1020-1,0)-IF(N1021=1,计算结果!B$17,0)</f>
        <v>0</v>
      </c>
      <c r="P1021" s="2">
        <f t="shared" ca="1" si="79"/>
        <v>3.8311699783130071</v>
      </c>
      <c r="Q1021" s="3">
        <f ca="1">1-P1021/MAX(P$2:P1021)</f>
        <v>0.2464845350773327</v>
      </c>
    </row>
    <row r="1022" spans="1:17" x14ac:dyDescent="0.15">
      <c r="A1022" s="1">
        <v>39892</v>
      </c>
      <c r="B1022">
        <v>2389.89</v>
      </c>
      <c r="C1022">
        <v>2397.21</v>
      </c>
      <c r="D1022" s="21">
        <v>2343.27</v>
      </c>
      <c r="E1022" s="21">
        <v>2379.84</v>
      </c>
      <c r="F1022" s="42">
        <v>1147.865088</v>
      </c>
      <c r="G1022" s="3">
        <f t="shared" si="75"/>
        <v>-1.1416291719830163E-3</v>
      </c>
      <c r="H1022" s="3">
        <f>1-E1022/MAX(E$2:E1022)</f>
        <v>0.59507248349554209</v>
      </c>
      <c r="I1022" s="21">
        <f t="shared" si="76"/>
        <v>2.7199999999997999</v>
      </c>
      <c r="J1022" s="21">
        <f ca="1">IF(ROW()&gt;计算结果!B$18+1,ABS(E1022-OFFSET(E1022,-计算结果!B$18,0,1,1))/SUM(OFFSET(I1022,0,0,-计算结果!B$18,1)),ABS(E1022-OFFSET(E1022,-ROW()+2,0,1,1))/SUM(OFFSET(I1022,0,0,-ROW()+2,1)))</f>
        <v>0.27630955202654761</v>
      </c>
      <c r="K1022" s="21">
        <f ca="1">(计算结果!B$19+计算结果!B$20*'000300'!J1022)^计算结果!B$21</f>
        <v>1.6486785968238928</v>
      </c>
      <c r="L1022" s="21">
        <f t="shared" ca="1" si="77"/>
        <v>2352.7305645847555</v>
      </c>
      <c r="M1022" s="31" t="str">
        <f ca="1">IF(ROW()&gt;计算结果!B$22+1,IF(L1022&gt;OFFSET(L1022,-计算结果!B$22,0,1,1),"买",IF(L1022&lt;OFFSET(L1022,-计算结果!B$22,0,1,1),"卖",M1021)),IF(L1022&gt;OFFSET(L1022,-ROW()+1,0,1,1),"买",IF(L1022&lt;OFFSET(L1022,-ROW()+1,0,1,1),"卖",M1021)))</f>
        <v>卖</v>
      </c>
      <c r="N1022" s="4">
        <f t="shared" ca="1" si="78"/>
        <v>1</v>
      </c>
      <c r="O1022" s="3">
        <f ca="1">IF(M1021="买",E1022/E1021-1,0)-IF(N1022=1,计算结果!B$17,0)</f>
        <v>-1.1416291719830163E-3</v>
      </c>
      <c r="P1022" s="2">
        <f t="shared" ca="1" si="79"/>
        <v>3.8267962029029396</v>
      </c>
      <c r="Q1022" s="3">
        <f ca="1">1-P1022/MAX(P$2:P1022)</f>
        <v>0.24734477031362878</v>
      </c>
    </row>
    <row r="1023" spans="1:17" x14ac:dyDescent="0.15">
      <c r="A1023" s="1">
        <v>39895</v>
      </c>
      <c r="B1023">
        <v>2384.67</v>
      </c>
      <c r="C1023">
        <v>2448.35</v>
      </c>
      <c r="D1023" s="21">
        <v>2375.52</v>
      </c>
      <c r="E1023" s="21">
        <v>2439.4</v>
      </c>
      <c r="F1023" s="42">
        <v>1277.94036736</v>
      </c>
      <c r="G1023" s="3">
        <f t="shared" si="75"/>
        <v>2.5026892564205871E-2</v>
      </c>
      <c r="H1023" s="3">
        <f>1-E1023/MAX(E$2:E1023)</f>
        <v>0.58493840604369418</v>
      </c>
      <c r="I1023" s="21">
        <f t="shared" si="76"/>
        <v>59.559999999999945</v>
      </c>
      <c r="J1023" s="21">
        <f ca="1">IF(ROW()&gt;计算结果!B$18+1,ABS(E1023-OFFSET(E1023,-计算结果!B$18,0,1,1))/SUM(OFFSET(I1023,0,0,-计算结果!B$18,1)),ABS(E1023-OFFSET(E1023,-ROW()+2,0,1,1))/SUM(OFFSET(I1023,0,0,-ROW()+2,1)))</f>
        <v>0.75670063572181612</v>
      </c>
      <c r="K1023" s="21">
        <f ca="1">(计算结果!B$19+计算结果!B$20*'000300'!J1023)^计算结果!B$21</f>
        <v>2.0810305721496345</v>
      </c>
      <c r="L1023" s="21">
        <f t="shared" ca="1" si="77"/>
        <v>2533.0923093548281</v>
      </c>
      <c r="M1023" s="31" t="str">
        <f ca="1">IF(ROW()&gt;计算结果!B$22+1,IF(L1023&gt;OFFSET(L1023,-计算结果!B$22,0,1,1),"买",IF(L1023&lt;OFFSET(L1023,-计算结果!B$22,0,1,1),"卖",M1022)),IF(L1023&gt;OFFSET(L1023,-ROW()+1,0,1,1),"买",IF(L1023&lt;OFFSET(L1023,-ROW()+1,0,1,1),"卖",M1022)))</f>
        <v>买</v>
      </c>
      <c r="N1023" s="4">
        <f t="shared" ca="1" si="78"/>
        <v>1</v>
      </c>
      <c r="O1023" s="3">
        <f ca="1">IF(M1022="买",E1023/E1022-1,0)-IF(N1023=1,计算结果!B$17,0)</f>
        <v>0</v>
      </c>
      <c r="P1023" s="2">
        <f t="shared" ca="1" si="79"/>
        <v>3.8267962029029396</v>
      </c>
      <c r="Q1023" s="3">
        <f ca="1">1-P1023/MAX(P$2:P1023)</f>
        <v>0.24734477031362878</v>
      </c>
    </row>
    <row r="1024" spans="1:17" x14ac:dyDescent="0.15">
      <c r="A1024" s="1">
        <v>39896</v>
      </c>
      <c r="B1024">
        <v>2477.5700000000002</v>
      </c>
      <c r="C1024">
        <v>2483.83</v>
      </c>
      <c r="D1024" s="21">
        <v>2440.5300000000002</v>
      </c>
      <c r="E1024" s="21">
        <v>2451.7800000000002</v>
      </c>
      <c r="F1024" s="42">
        <v>1215.93356288</v>
      </c>
      <c r="G1024" s="3">
        <f t="shared" si="75"/>
        <v>5.0750184471590742E-3</v>
      </c>
      <c r="H1024" s="3">
        <f>1-E1024/MAX(E$2:E1024)</f>
        <v>0.58283196079765864</v>
      </c>
      <c r="I1024" s="21">
        <f t="shared" si="76"/>
        <v>12.380000000000109</v>
      </c>
      <c r="J1024" s="21">
        <f ca="1">IF(ROW()&gt;计算结果!B$18+1,ABS(E1024-OFFSET(E1024,-计算结果!B$18,0,1,1))/SUM(OFFSET(I1024,0,0,-计算结果!B$18,1)),ABS(E1024-OFFSET(E1024,-ROW()+2,0,1,1))/SUM(OFFSET(I1024,0,0,-ROW()+2,1)))</f>
        <v>0.73478200306449404</v>
      </c>
      <c r="K1024" s="21">
        <f ca="1">(计算结果!B$19+计算结果!B$20*'000300'!J1024)^计算结果!B$21</f>
        <v>2.0613038027580446</v>
      </c>
      <c r="L1024" s="21">
        <f t="shared" ca="1" si="77"/>
        <v>2365.4829368706828</v>
      </c>
      <c r="M1024" s="31" t="str">
        <f ca="1">IF(ROW()&gt;计算结果!B$22+1,IF(L1024&gt;OFFSET(L1024,-计算结果!B$22,0,1,1),"买",IF(L1024&lt;OFFSET(L1024,-计算结果!B$22,0,1,1),"卖",M1023)),IF(L1024&gt;OFFSET(L1024,-ROW()+1,0,1,1),"买",IF(L1024&lt;OFFSET(L1024,-ROW()+1,0,1,1),"卖",M1023)))</f>
        <v>买</v>
      </c>
      <c r="N1024" s="4" t="str">
        <f t="shared" ca="1" si="78"/>
        <v/>
      </c>
      <c r="O1024" s="3">
        <f ca="1">IF(M1023="买",E1024/E1023-1,0)-IF(N1024=1,计算结果!B$17,0)</f>
        <v>5.0750184471590742E-3</v>
      </c>
      <c r="P1024" s="2">
        <f t="shared" ca="1" si="79"/>
        <v>3.8462172642261905</v>
      </c>
      <c r="Q1024" s="3">
        <f ca="1">1-P1024/MAX(P$2:P1024)</f>
        <v>0.24352503113861967</v>
      </c>
    </row>
    <row r="1025" spans="1:17" x14ac:dyDescent="0.15">
      <c r="A1025" s="1">
        <v>39897</v>
      </c>
      <c r="B1025">
        <v>2435.63</v>
      </c>
      <c r="C1025">
        <v>2472.94</v>
      </c>
      <c r="D1025" s="21">
        <v>2401.0500000000002</v>
      </c>
      <c r="E1025" s="21">
        <v>2401.33</v>
      </c>
      <c r="F1025" s="42">
        <v>1054.0622643199999</v>
      </c>
      <c r="G1025" s="3">
        <f t="shared" si="75"/>
        <v>-2.0576886996386379E-2</v>
      </c>
      <c r="H1025" s="3">
        <f>1-E1025/MAX(E$2:E1025)</f>
        <v>0.59141598039882937</v>
      </c>
      <c r="I1025" s="21">
        <f t="shared" si="76"/>
        <v>50.450000000000273</v>
      </c>
      <c r="J1025" s="21">
        <f ca="1">IF(ROW()&gt;计算结果!B$18+1,ABS(E1025-OFFSET(E1025,-计算结果!B$18,0,1,1))/SUM(OFFSET(I1025,0,0,-计算结果!B$18,1)),ABS(E1025-OFFSET(E1025,-ROW()+2,0,1,1))/SUM(OFFSET(I1025,0,0,-ROW()+2,1)))</f>
        <v>0.5704422937486201</v>
      </c>
      <c r="K1025" s="21">
        <f ca="1">(计算结果!B$19+计算结果!B$20*'000300'!J1025)^计算结果!B$21</f>
        <v>1.913398064373758</v>
      </c>
      <c r="L1025" s="21">
        <f t="shared" ca="1" si="77"/>
        <v>2434.0726380758019</v>
      </c>
      <c r="M1025" s="31" t="str">
        <f ca="1">IF(ROW()&gt;计算结果!B$22+1,IF(L1025&gt;OFFSET(L1025,-计算结果!B$22,0,1,1),"买",IF(L1025&lt;OFFSET(L1025,-计算结果!B$22,0,1,1),"卖",M1024)),IF(L1025&gt;OFFSET(L1025,-ROW()+1,0,1,1),"买",IF(L1025&lt;OFFSET(L1025,-ROW()+1,0,1,1),"卖",M1024)))</f>
        <v>买</v>
      </c>
      <c r="N1025" s="4" t="str">
        <f t="shared" ca="1" si="78"/>
        <v/>
      </c>
      <c r="O1025" s="3">
        <f ca="1">IF(M1024="买",E1025/E1024-1,0)-IF(N1025=1,计算结果!B$17,0)</f>
        <v>-2.0576886996386379E-2</v>
      </c>
      <c r="P1025" s="2">
        <f t="shared" ca="1" si="79"/>
        <v>3.7670740862166578</v>
      </c>
      <c r="Q1025" s="3">
        <f ca="1">1-P1025/MAX(P$2:P1025)</f>
        <v>0.25909093108847514</v>
      </c>
    </row>
    <row r="1026" spans="1:17" x14ac:dyDescent="0.15">
      <c r="A1026" s="1">
        <v>39898</v>
      </c>
      <c r="B1026">
        <v>2407.7600000000002</v>
      </c>
      <c r="C1026">
        <v>2479.83</v>
      </c>
      <c r="D1026" s="21">
        <v>2379.9499999999998</v>
      </c>
      <c r="E1026" s="21">
        <v>2479.79</v>
      </c>
      <c r="F1026" s="42">
        <v>1180.4878438400001</v>
      </c>
      <c r="G1026" s="3">
        <f t="shared" si="75"/>
        <v>3.2673560068795293E-2</v>
      </c>
      <c r="H1026" s="3">
        <f>1-E1026/MAX(E$2:E1026)</f>
        <v>0.57806608589124076</v>
      </c>
      <c r="I1026" s="21">
        <f t="shared" si="76"/>
        <v>78.460000000000036</v>
      </c>
      <c r="J1026" s="21">
        <f ca="1">IF(ROW()&gt;计算结果!B$18+1,ABS(E1026-OFFSET(E1026,-计算结果!B$18,0,1,1))/SUM(OFFSET(I1026,0,0,-计算结果!B$18,1)),ABS(E1026-OFFSET(E1026,-ROW()+2,0,1,1))/SUM(OFFSET(I1026,0,0,-ROW()+2,1)))</f>
        <v>0.67543926954653644</v>
      </c>
      <c r="K1026" s="21">
        <f ca="1">(计算结果!B$19+计算结果!B$20*'000300'!J1026)^计算结果!B$21</f>
        <v>2.0078953425918828</v>
      </c>
      <c r="L1026" s="21">
        <f t="shared" ca="1" si="77"/>
        <v>2525.8683161589865</v>
      </c>
      <c r="M1026" s="31" t="str">
        <f ca="1">IF(ROW()&gt;计算结果!B$22+1,IF(L1026&gt;OFFSET(L1026,-计算结果!B$22,0,1,1),"买",IF(L1026&lt;OFFSET(L1026,-计算结果!B$22,0,1,1),"卖",M1025)),IF(L1026&gt;OFFSET(L1026,-ROW()+1,0,1,1),"买",IF(L1026&lt;OFFSET(L1026,-ROW()+1,0,1,1),"卖",M1025)))</f>
        <v>买</v>
      </c>
      <c r="N1026" s="4" t="str">
        <f t="shared" ca="1" si="78"/>
        <v/>
      </c>
      <c r="O1026" s="3">
        <f ca="1">IF(M1025="买",E1026/E1025-1,0)-IF(N1026=1,计算结果!B$17,0)</f>
        <v>3.2673560068795293E-2</v>
      </c>
      <c r="P1026" s="2">
        <f t="shared" ca="1" si="79"/>
        <v>3.89015780765626</v>
      </c>
      <c r="Q1026" s="3">
        <f ca="1">1-P1026/MAX(P$2:P1026)</f>
        <v>0.23488279411987922</v>
      </c>
    </row>
    <row r="1027" spans="1:17" x14ac:dyDescent="0.15">
      <c r="A1027" s="1">
        <v>39899</v>
      </c>
      <c r="B1027">
        <v>2501</v>
      </c>
      <c r="C1027">
        <v>2516.38</v>
      </c>
      <c r="D1027" s="21">
        <v>2481.69</v>
      </c>
      <c r="E1027" s="21">
        <v>2498.9299999999998</v>
      </c>
      <c r="F1027" s="42">
        <v>1341.40076032</v>
      </c>
      <c r="G1027" s="3">
        <f t="shared" ref="G1027:G1090" si="80">E1027/E1026-1</f>
        <v>7.7183955092972045E-3</v>
      </c>
      <c r="H1027" s="3">
        <f>1-E1027/MAX(E$2:E1027)</f>
        <v>0.57480943306336352</v>
      </c>
      <c r="I1027" s="21">
        <f t="shared" si="76"/>
        <v>19.139999999999873</v>
      </c>
      <c r="J1027" s="21">
        <f ca="1">IF(ROW()&gt;计算结果!B$18+1,ABS(E1027-OFFSET(E1027,-计算结果!B$18,0,1,1))/SUM(OFFSET(I1027,0,0,-计算结果!B$18,1)),ABS(E1027-OFFSET(E1027,-ROW()+2,0,1,1))/SUM(OFFSET(I1027,0,0,-ROW()+2,1)))</f>
        <v>0.73405026885081859</v>
      </c>
      <c r="K1027" s="21">
        <f ca="1">(计算结果!B$19+计算结果!B$20*'000300'!J1027)^计算结果!B$21</f>
        <v>2.0606452419657364</v>
      </c>
      <c r="L1027" s="21">
        <f t="shared" ca="1" si="77"/>
        <v>2470.3580031394017</v>
      </c>
      <c r="M1027" s="31" t="str">
        <f ca="1">IF(ROW()&gt;计算结果!B$22+1,IF(L1027&gt;OFFSET(L1027,-计算结果!B$22,0,1,1),"买",IF(L1027&lt;OFFSET(L1027,-计算结果!B$22,0,1,1),"卖",M1026)),IF(L1027&gt;OFFSET(L1027,-ROW()+1,0,1,1),"买",IF(L1027&lt;OFFSET(L1027,-ROW()+1,0,1,1),"卖",M1026)))</f>
        <v>买</v>
      </c>
      <c r="N1027" s="4" t="str">
        <f t="shared" ca="1" si="78"/>
        <v/>
      </c>
      <c r="O1027" s="3">
        <f ca="1">IF(M1026="买",E1027/E1026-1,0)-IF(N1027=1,计算结果!B$17,0)</f>
        <v>7.7183955092972045E-3</v>
      </c>
      <c r="P1027" s="2">
        <f t="shared" ca="1" si="79"/>
        <v>3.9201835842093313</v>
      </c>
      <c r="Q1027" s="3">
        <f ca="1">1-P1027/MAX(P$2:P1027)</f>
        <v>0.22897731691392809</v>
      </c>
    </row>
    <row r="1028" spans="1:17" x14ac:dyDescent="0.15">
      <c r="A1028" s="1">
        <v>39902</v>
      </c>
      <c r="B1028">
        <v>2501.31</v>
      </c>
      <c r="C1028">
        <v>2508.14</v>
      </c>
      <c r="D1028" s="21">
        <v>2471.37</v>
      </c>
      <c r="E1028" s="21">
        <v>2484.4899999999998</v>
      </c>
      <c r="F1028" s="42">
        <v>1000.0347136</v>
      </c>
      <c r="G1028" s="3">
        <f t="shared" si="80"/>
        <v>-5.7784731865238026E-3</v>
      </c>
      <c r="H1028" s="3">
        <f>1-E1028/MAX(E$2:E1028)</f>
        <v>0.57726638535356978</v>
      </c>
      <c r="I1028" s="21">
        <f t="shared" ref="I1028:I1091" si="81">ABS(E1028-E1027)</f>
        <v>14.440000000000055</v>
      </c>
      <c r="J1028" s="21">
        <f ca="1">IF(ROW()&gt;计算结果!B$18+1,ABS(E1028-OFFSET(E1028,-计算结果!B$18,0,1,1))/SUM(OFFSET(I1028,0,0,-计算结果!B$18,1)),ABS(E1028-OFFSET(E1028,-ROW()+2,0,1,1))/SUM(OFFSET(I1028,0,0,-ROW()+2,1)))</f>
        <v>0.64236974345411191</v>
      </c>
      <c r="K1028" s="21">
        <f ca="1">(计算结果!B$19+计算结果!B$20*'000300'!J1028)^计算结果!B$21</f>
        <v>1.9781327691087007</v>
      </c>
      <c r="L1028" s="21">
        <f t="shared" ref="L1028:L1091" ca="1" si="82">K1028*E1028+(1-K1028)*L1027</f>
        <v>2498.3129692222919</v>
      </c>
      <c r="M1028" s="31" t="str">
        <f ca="1">IF(ROW()&gt;计算结果!B$22+1,IF(L1028&gt;OFFSET(L1028,-计算结果!B$22,0,1,1),"买",IF(L1028&lt;OFFSET(L1028,-计算结果!B$22,0,1,1),"卖",M1027)),IF(L1028&gt;OFFSET(L1028,-ROW()+1,0,1,1),"买",IF(L1028&lt;OFFSET(L1028,-ROW()+1,0,1,1),"卖",M1027)))</f>
        <v>买</v>
      </c>
      <c r="N1028" s="4" t="str">
        <f t="shared" ref="N1028:N1091" ca="1" si="83">IF(M1027&lt;&gt;M1028,1,"")</f>
        <v/>
      </c>
      <c r="O1028" s="3">
        <f ca="1">IF(M1027="买",E1028/E1027-1,0)-IF(N1028=1,计算结果!B$17,0)</f>
        <v>-5.7784731865238026E-3</v>
      </c>
      <c r="P1028" s="2">
        <f t="shared" ref="P1028:P1091" ca="1" si="84">IFERROR(P1027*(1+O1028),P1027)</f>
        <v>3.8975309084817269</v>
      </c>
      <c r="Q1028" s="3">
        <f ca="1">1-P1028/MAX(P$2:P1028)</f>
        <v>0.23343265081434261</v>
      </c>
    </row>
    <row r="1029" spans="1:17" x14ac:dyDescent="0.15">
      <c r="A1029" s="1">
        <v>39903</v>
      </c>
      <c r="B1029">
        <v>2436.7800000000002</v>
      </c>
      <c r="C1029">
        <v>2507.9</v>
      </c>
      <c r="D1029" s="21">
        <v>2423.5700000000002</v>
      </c>
      <c r="E1029" s="21">
        <v>2507.79</v>
      </c>
      <c r="F1029" s="42">
        <v>1066.3122534399999</v>
      </c>
      <c r="G1029" s="3">
        <f t="shared" si="80"/>
        <v>9.378182242633315E-3</v>
      </c>
      <c r="H1029" s="3">
        <f>1-E1029/MAX(E$2:E1029)</f>
        <v>0.57330191247532836</v>
      </c>
      <c r="I1029" s="21">
        <f t="shared" si="81"/>
        <v>23.300000000000182</v>
      </c>
      <c r="J1029" s="21">
        <f ca="1">IF(ROW()&gt;计算结果!B$18+1,ABS(E1029-OFFSET(E1029,-计算结果!B$18,0,1,1))/SUM(OFFSET(I1029,0,0,-计算结果!B$18,1)),ABS(E1029-OFFSET(E1029,-ROW()+2,0,1,1))/SUM(OFFSET(I1029,0,0,-ROW()+2,1)))</f>
        <v>0.57824147718411711</v>
      </c>
      <c r="K1029" s="21">
        <f ca="1">(计算结果!B$19+计算结果!B$20*'000300'!J1029)^计算结果!B$21</f>
        <v>1.9204173294657054</v>
      </c>
      <c r="L1029" s="21">
        <f t="shared" ca="1" si="82"/>
        <v>2516.5128233596824</v>
      </c>
      <c r="M1029" s="31" t="str">
        <f ca="1">IF(ROW()&gt;计算结果!B$22+1,IF(L1029&gt;OFFSET(L1029,-计算结果!B$22,0,1,1),"买",IF(L1029&lt;OFFSET(L1029,-计算结果!B$22,0,1,1),"卖",M1028)),IF(L1029&gt;OFFSET(L1029,-ROW()+1,0,1,1),"买",IF(L1029&lt;OFFSET(L1029,-ROW()+1,0,1,1),"卖",M1028)))</f>
        <v>买</v>
      </c>
      <c r="N1029" s="4" t="str">
        <f t="shared" ca="1" si="83"/>
        <v/>
      </c>
      <c r="O1029" s="3">
        <f ca="1">IF(M1028="买",E1029/E1028-1,0)-IF(N1029=1,计算结果!B$17,0)</f>
        <v>9.378182242633315E-3</v>
      </c>
      <c r="P1029" s="2">
        <f t="shared" ca="1" si="84"/>
        <v>3.9340826636377648</v>
      </c>
      <c r="Q1029" s="3">
        <f ca="1">1-P1029/MAX(P$2:P1029)</f>
        <v>0.22624364251242723</v>
      </c>
    </row>
    <row r="1030" spans="1:17" x14ac:dyDescent="0.15">
      <c r="A1030" s="1">
        <v>39904</v>
      </c>
      <c r="B1030">
        <v>2519.89</v>
      </c>
      <c r="C1030">
        <v>2566.54</v>
      </c>
      <c r="D1030" s="21">
        <v>2519.89</v>
      </c>
      <c r="E1030" s="21">
        <v>2548.2199999999998</v>
      </c>
      <c r="F1030" s="42">
        <v>1371.1755673600001</v>
      </c>
      <c r="G1030" s="3">
        <f t="shared" si="80"/>
        <v>1.6121764581563891E-2</v>
      </c>
      <c r="H1030" s="3">
        <f>1-E1030/MAX(E$2:E1030)</f>
        <v>0.56642278636085219</v>
      </c>
      <c r="I1030" s="21">
        <f t="shared" si="81"/>
        <v>40.429999999999836</v>
      </c>
      <c r="J1030" s="21">
        <f ca="1">IF(ROW()&gt;计算结果!B$18+1,ABS(E1030-OFFSET(E1030,-计算结果!B$18,0,1,1))/SUM(OFFSET(I1030,0,0,-计算结果!B$18,1)),ABS(E1030-OFFSET(E1030,-ROW()+2,0,1,1))/SUM(OFFSET(I1030,0,0,-ROW()+2,1)))</f>
        <v>0.61452721001168709</v>
      </c>
      <c r="K1030" s="21">
        <f ca="1">(计算结果!B$19+计算结果!B$20*'000300'!J1030)^计算结果!B$21</f>
        <v>1.9530744890105183</v>
      </c>
      <c r="L1030" s="21">
        <f t="shared" ca="1" si="82"/>
        <v>2578.4393011744364</v>
      </c>
      <c r="M1030" s="31" t="str">
        <f ca="1">IF(ROW()&gt;计算结果!B$22+1,IF(L1030&gt;OFFSET(L1030,-计算结果!B$22,0,1,1),"买",IF(L1030&lt;OFFSET(L1030,-计算结果!B$22,0,1,1),"卖",M1029)),IF(L1030&gt;OFFSET(L1030,-ROW()+1,0,1,1),"买",IF(L1030&lt;OFFSET(L1030,-ROW()+1,0,1,1),"卖",M1029)))</f>
        <v>买</v>
      </c>
      <c r="N1030" s="4" t="str">
        <f t="shared" ca="1" si="83"/>
        <v/>
      </c>
      <c r="O1030" s="3">
        <f ca="1">IF(M1029="买",E1030/E1029-1,0)-IF(N1030=1,计算结果!B$17,0)</f>
        <v>1.6121764581563891E-2</v>
      </c>
      <c r="P1030" s="2">
        <f t="shared" ca="1" si="84"/>
        <v>3.9975070181853445</v>
      </c>
      <c r="Q1030" s="3">
        <f ca="1">1-P1030/MAX(P$2:P1030)</f>
        <v>0.21376932467352416</v>
      </c>
    </row>
    <row r="1031" spans="1:17" x14ac:dyDescent="0.15">
      <c r="A1031" s="1">
        <v>39905</v>
      </c>
      <c r="B1031">
        <v>2558.77</v>
      </c>
      <c r="C1031">
        <v>2599.25</v>
      </c>
      <c r="D1031" s="21">
        <v>2558.2600000000002</v>
      </c>
      <c r="E1031" s="21">
        <v>2576.4</v>
      </c>
      <c r="F1031" s="42">
        <v>1437.089792</v>
      </c>
      <c r="G1031" s="3">
        <f t="shared" si="80"/>
        <v>1.1058699798290661E-2</v>
      </c>
      <c r="H1031" s="3">
        <f>1-E1031/MAX(E$2:E1031)</f>
        <v>0.56162798611583742</v>
      </c>
      <c r="I1031" s="21">
        <f t="shared" si="81"/>
        <v>28.180000000000291</v>
      </c>
      <c r="J1031" s="21">
        <f ca="1">IF(ROW()&gt;计算结果!B$18+1,ABS(E1031-OFFSET(E1031,-计算结果!B$18,0,1,1))/SUM(OFFSET(I1031,0,0,-计算结果!B$18,1)),ABS(E1031-OFFSET(E1031,-ROW()+2,0,1,1))/SUM(OFFSET(I1031,0,0,-ROW()+2,1)))</f>
        <v>0.58907190178083002</v>
      </c>
      <c r="K1031" s="21">
        <f ca="1">(计算结果!B$19+计算结果!B$20*'000300'!J1031)^计算结果!B$21</f>
        <v>1.9301647116027469</v>
      </c>
      <c r="L1031" s="21">
        <f t="shared" ca="1" si="82"/>
        <v>2574.5031140112096</v>
      </c>
      <c r="M1031" s="31" t="str">
        <f ca="1">IF(ROW()&gt;计算结果!B$22+1,IF(L1031&gt;OFFSET(L1031,-计算结果!B$22,0,1,1),"买",IF(L1031&lt;OFFSET(L1031,-计算结果!B$22,0,1,1),"卖",M1030)),IF(L1031&gt;OFFSET(L1031,-ROW()+1,0,1,1),"买",IF(L1031&lt;OFFSET(L1031,-ROW()+1,0,1,1),"卖",M1030)))</f>
        <v>买</v>
      </c>
      <c r="N1031" s="4" t="str">
        <f t="shared" ca="1" si="83"/>
        <v/>
      </c>
      <c r="O1031" s="3">
        <f ca="1">IF(M1030="买",E1031/E1030-1,0)-IF(N1031=1,计算结果!B$17,0)</f>
        <v>1.1058699798290661E-2</v>
      </c>
      <c r="P1031" s="2">
        <f t="shared" ca="1" si="84"/>
        <v>4.041714248241016</v>
      </c>
      <c r="Q1031" s="3">
        <f ca="1">1-P1031/MAX(P$2:P1031)</f>
        <v>0.20507463566288142</v>
      </c>
    </row>
    <row r="1032" spans="1:17" x14ac:dyDescent="0.15">
      <c r="A1032" s="1">
        <v>39906</v>
      </c>
      <c r="B1032">
        <v>2597.92</v>
      </c>
      <c r="C1032">
        <v>2612.37</v>
      </c>
      <c r="D1032" s="21">
        <v>2555.61</v>
      </c>
      <c r="E1032" s="21">
        <v>2570.5</v>
      </c>
      <c r="F1032" s="42">
        <v>1310.7572736</v>
      </c>
      <c r="G1032" s="3">
        <f t="shared" si="80"/>
        <v>-2.2900170780935092E-3</v>
      </c>
      <c r="H1032" s="3">
        <f>1-E1032/MAX(E$2:E1032)</f>
        <v>0.56263186551419042</v>
      </c>
      <c r="I1032" s="21">
        <f t="shared" si="81"/>
        <v>5.9000000000000909</v>
      </c>
      <c r="J1032" s="21">
        <f ca="1">IF(ROW()&gt;计算结果!B$18+1,ABS(E1032-OFFSET(E1032,-计算结果!B$18,0,1,1))/SUM(OFFSET(I1032,0,0,-计算结果!B$18,1)),ABS(E1032-OFFSET(E1032,-ROW()+2,0,1,1))/SUM(OFFSET(I1032,0,0,-ROW()+2,1)))</f>
        <v>0.573862268239825</v>
      </c>
      <c r="K1032" s="21">
        <f ca="1">(计算结果!B$19+计算结果!B$20*'000300'!J1032)^计算结果!B$21</f>
        <v>1.9164760414158424</v>
      </c>
      <c r="L1032" s="21">
        <f t="shared" ca="1" si="82"/>
        <v>2566.83124191767</v>
      </c>
      <c r="M1032" s="31" t="str">
        <f ca="1">IF(ROW()&gt;计算结果!B$22+1,IF(L1032&gt;OFFSET(L1032,-计算结果!B$22,0,1,1),"买",IF(L1032&lt;OFFSET(L1032,-计算结果!B$22,0,1,1),"卖",M1031)),IF(L1032&gt;OFFSET(L1032,-ROW()+1,0,1,1),"买",IF(L1032&lt;OFFSET(L1032,-ROW()+1,0,1,1),"卖",M1031)))</f>
        <v>买</v>
      </c>
      <c r="N1032" s="4" t="str">
        <f t="shared" ca="1" si="83"/>
        <v/>
      </c>
      <c r="O1032" s="3">
        <f ca="1">IF(M1031="买",E1032/E1031-1,0)-IF(N1032=1,计算结果!B$17,0)</f>
        <v>-2.2900170780935092E-3</v>
      </c>
      <c r="P1032" s="2">
        <f t="shared" ca="1" si="84"/>
        <v>4.0324586535877698</v>
      </c>
      <c r="Q1032" s="3">
        <f ca="1">1-P1032/MAX(P$2:P1032)</f>
        <v>0.2068950283230232</v>
      </c>
    </row>
    <row r="1033" spans="1:17" x14ac:dyDescent="0.15">
      <c r="A1033" s="1">
        <v>39910</v>
      </c>
      <c r="B1033">
        <v>2570.63</v>
      </c>
      <c r="C1033">
        <v>2597.06</v>
      </c>
      <c r="D1033" s="21">
        <v>2543.65</v>
      </c>
      <c r="E1033" s="21">
        <v>2576.9499999999998</v>
      </c>
      <c r="F1033" s="42">
        <v>939.19117312000003</v>
      </c>
      <c r="G1033" s="3">
        <f t="shared" si="80"/>
        <v>2.5092394475783042E-3</v>
      </c>
      <c r="H1033" s="3">
        <f>1-E1033/MAX(E$2:E1033)</f>
        <v>0.56153440413802491</v>
      </c>
      <c r="I1033" s="21">
        <f t="shared" si="81"/>
        <v>6.4499999999998181</v>
      </c>
      <c r="J1033" s="21">
        <f ca="1">IF(ROW()&gt;计算结果!B$18+1,ABS(E1033-OFFSET(E1033,-计算结果!B$18,0,1,1))/SUM(OFFSET(I1033,0,0,-计算结果!B$18,1)),ABS(E1033-OFFSET(E1033,-ROW()+2,0,1,1))/SUM(OFFSET(I1033,0,0,-ROW()+2,1)))</f>
        <v>0.4927811414036451</v>
      </c>
      <c r="K1033" s="21">
        <f ca="1">(计算结果!B$19+计算结果!B$20*'000300'!J1033)^计算结果!B$21</f>
        <v>1.8435030272632806</v>
      </c>
      <c r="L1033" s="21">
        <f t="shared" ca="1" si="82"/>
        <v>2585.4852030745897</v>
      </c>
      <c r="M1033" s="31" t="str">
        <f ca="1">IF(ROW()&gt;计算结果!B$22+1,IF(L1033&gt;OFFSET(L1033,-计算结果!B$22,0,1,1),"买",IF(L1033&lt;OFFSET(L1033,-计算结果!B$22,0,1,1),"卖",M1032)),IF(L1033&gt;OFFSET(L1033,-ROW()+1,0,1,1),"买",IF(L1033&lt;OFFSET(L1033,-ROW()+1,0,1,1),"卖",M1032)))</f>
        <v>买</v>
      </c>
      <c r="N1033" s="4" t="str">
        <f t="shared" ca="1" si="83"/>
        <v/>
      </c>
      <c r="O1033" s="3">
        <f ca="1">IF(M1032="买",E1033/E1032-1,0)-IF(N1033=1,计算结果!B$17,0)</f>
        <v>2.5092394475783042E-3</v>
      </c>
      <c r="P1033" s="2">
        <f t="shared" ca="1" si="84"/>
        <v>4.042577057912081</v>
      </c>
      <c r="Q1033" s="3">
        <f ca="1">1-P1033/MAX(P$2:P1033)</f>
        <v>0.20490493804202081</v>
      </c>
    </row>
    <row r="1034" spans="1:17" x14ac:dyDescent="0.15">
      <c r="A1034" s="1">
        <v>39911</v>
      </c>
      <c r="B1034">
        <v>2563.7199999999998</v>
      </c>
      <c r="C1034">
        <v>2573.09</v>
      </c>
      <c r="D1034" s="21">
        <v>2479.35</v>
      </c>
      <c r="E1034" s="21">
        <v>2479.35</v>
      </c>
      <c r="F1034" s="42">
        <v>1071.4442137599999</v>
      </c>
      <c r="G1034" s="3">
        <f t="shared" si="80"/>
        <v>-3.7874231164748973E-2</v>
      </c>
      <c r="H1034" s="3">
        <f>1-E1034/MAX(E$2:E1034)</f>
        <v>0.57814095147349076</v>
      </c>
      <c r="I1034" s="21">
        <f t="shared" si="81"/>
        <v>97.599999999999909</v>
      </c>
      <c r="J1034" s="21">
        <f ca="1">IF(ROW()&gt;计算结果!B$18+1,ABS(E1034-OFFSET(E1034,-计算结果!B$18,0,1,1))/SUM(OFFSET(I1034,0,0,-计算结果!B$18,1)),ABS(E1034-OFFSET(E1034,-ROW()+2,0,1,1))/SUM(OFFSET(I1034,0,0,-ROW()+2,1)))</f>
        <v>7.566899958830707E-2</v>
      </c>
      <c r="K1034" s="21">
        <f ca="1">(计算结果!B$19+计算结果!B$20*'000300'!J1034)^计算结果!B$21</f>
        <v>1.4681020996294762</v>
      </c>
      <c r="L1034" s="21">
        <f t="shared" ca="1" si="82"/>
        <v>2429.6678885961837</v>
      </c>
      <c r="M1034" s="31" t="str">
        <f ca="1">IF(ROW()&gt;计算结果!B$22+1,IF(L1034&gt;OFFSET(L1034,-计算结果!B$22,0,1,1),"买",IF(L1034&lt;OFFSET(L1034,-计算结果!B$22,0,1,1),"卖",M1033)),IF(L1034&gt;OFFSET(L1034,-ROW()+1,0,1,1),"买",IF(L1034&lt;OFFSET(L1034,-ROW()+1,0,1,1),"卖",M1033)))</f>
        <v>买</v>
      </c>
      <c r="N1034" s="4" t="str">
        <f t="shared" ca="1" si="83"/>
        <v/>
      </c>
      <c r="O1034" s="3">
        <f ca="1">IF(M1033="买",E1034/E1033-1,0)-IF(N1034=1,计算结果!B$17,0)</f>
        <v>-3.7874231164748973E-2</v>
      </c>
      <c r="P1034" s="2">
        <f t="shared" ca="1" si="84"/>
        <v>3.889467559919408</v>
      </c>
      <c r="Q1034" s="3">
        <f ca="1">1-P1034/MAX(P$2:P1034)</f>
        <v>0.23501855221656776</v>
      </c>
    </row>
    <row r="1035" spans="1:17" x14ac:dyDescent="0.15">
      <c r="A1035" s="1">
        <v>39912</v>
      </c>
      <c r="B1035">
        <v>2477.42</v>
      </c>
      <c r="C1035">
        <v>2517.7399999999998</v>
      </c>
      <c r="D1035" s="21">
        <v>2457.42</v>
      </c>
      <c r="E1035" s="21">
        <v>2517.67</v>
      </c>
      <c r="F1035" s="42">
        <v>828.60990463999997</v>
      </c>
      <c r="G1035" s="3">
        <f t="shared" si="80"/>
        <v>1.5455663782846463E-2</v>
      </c>
      <c r="H1035" s="3">
        <f>1-E1035/MAX(E$2:E1035)</f>
        <v>0.57162083985571366</v>
      </c>
      <c r="I1035" s="21">
        <f t="shared" si="81"/>
        <v>38.320000000000164</v>
      </c>
      <c r="J1035" s="21">
        <f ca="1">IF(ROW()&gt;计算结果!B$18+1,ABS(E1035-OFFSET(E1035,-计算结果!B$18,0,1,1))/SUM(OFFSET(I1035,0,0,-计算结果!B$18,1)),ABS(E1035-OFFSET(E1035,-ROW()+2,0,1,1))/SUM(OFFSET(I1035,0,0,-ROW()+2,1)))</f>
        <v>0.33030492305945164</v>
      </c>
      <c r="K1035" s="21">
        <f ca="1">(计算结果!B$19+计算结果!B$20*'000300'!J1035)^计算结果!B$21</f>
        <v>1.6972744307535064</v>
      </c>
      <c r="L1035" s="21">
        <f t="shared" ca="1" si="82"/>
        <v>2579.0316221342023</v>
      </c>
      <c r="M1035" s="31" t="str">
        <f ca="1">IF(ROW()&gt;计算结果!B$22+1,IF(L1035&gt;OFFSET(L1035,-计算结果!B$22,0,1,1),"买",IF(L1035&lt;OFFSET(L1035,-计算结果!B$22,0,1,1),"卖",M1034)),IF(L1035&gt;OFFSET(L1035,-ROW()+1,0,1,1),"买",IF(L1035&lt;OFFSET(L1035,-ROW()+1,0,1,1),"卖",M1034)))</f>
        <v>买</v>
      </c>
      <c r="N1035" s="4" t="str">
        <f t="shared" ca="1" si="83"/>
        <v/>
      </c>
      <c r="O1035" s="3">
        <f ca="1">IF(M1034="买",E1035/E1034-1,0)-IF(N1035=1,计算结果!B$17,0)</f>
        <v>1.5455663782846463E-2</v>
      </c>
      <c r="P1035" s="2">
        <f t="shared" ca="1" si="84"/>
        <v>3.9495818628198105</v>
      </c>
      <c r="Q1035" s="3">
        <f ca="1">1-P1035/MAX(P$2:P1035)</f>
        <v>0.22319525615951186</v>
      </c>
    </row>
    <row r="1036" spans="1:17" x14ac:dyDescent="0.15">
      <c r="A1036" s="1">
        <v>39913</v>
      </c>
      <c r="B1036">
        <v>2540.11</v>
      </c>
      <c r="C1036">
        <v>2595.6</v>
      </c>
      <c r="D1036" s="21">
        <v>2530.62</v>
      </c>
      <c r="E1036" s="21">
        <v>2595.5300000000002</v>
      </c>
      <c r="F1036" s="42">
        <v>1218.5985023999999</v>
      </c>
      <c r="G1036" s="3">
        <f t="shared" si="80"/>
        <v>3.0925419137535881E-2</v>
      </c>
      <c r="H1036" s="3">
        <f>1-E1036/MAX(E$2:E1036)</f>
        <v>0.55837303477846589</v>
      </c>
      <c r="I1036" s="21">
        <f t="shared" si="81"/>
        <v>77.860000000000127</v>
      </c>
      <c r="J1036" s="21">
        <f ca="1">IF(ROW()&gt;计算结果!B$18+1,ABS(E1036-OFFSET(E1036,-计算结果!B$18,0,1,1))/SUM(OFFSET(I1036,0,0,-计算结果!B$18,1)),ABS(E1036-OFFSET(E1036,-ROW()+2,0,1,1))/SUM(OFFSET(I1036,0,0,-ROW()+2,1)))</f>
        <v>0.32916216369944862</v>
      </c>
      <c r="K1036" s="21">
        <f ca="1">(计算结果!B$19+计算结果!B$20*'000300'!J1036)^计算结果!B$21</f>
        <v>1.6962459473295037</v>
      </c>
      <c r="L1036" s="21">
        <f t="shared" ca="1" si="82"/>
        <v>2607.0169287265726</v>
      </c>
      <c r="M1036" s="31" t="str">
        <f ca="1">IF(ROW()&gt;计算结果!B$22+1,IF(L1036&gt;OFFSET(L1036,-计算结果!B$22,0,1,1),"买",IF(L1036&lt;OFFSET(L1036,-计算结果!B$22,0,1,1),"卖",M1035)),IF(L1036&gt;OFFSET(L1036,-ROW()+1,0,1,1),"买",IF(L1036&lt;OFFSET(L1036,-ROW()+1,0,1,1),"卖",M1035)))</f>
        <v>买</v>
      </c>
      <c r="N1036" s="4" t="str">
        <f t="shared" ca="1" si="83"/>
        <v/>
      </c>
      <c r="O1036" s="3">
        <f ca="1">IF(M1035="买",E1036/E1035-1,0)-IF(N1036=1,计算结果!B$17,0)</f>
        <v>3.0925419137535881E-2</v>
      </c>
      <c r="P1036" s="2">
        <f t="shared" ca="1" si="84"/>
        <v>4.0717243373455227</v>
      </c>
      <c r="Q1036" s="3">
        <f ca="1">1-P1036/MAX(P$2:P1036)</f>
        <v>0.19917224386821863</v>
      </c>
    </row>
    <row r="1037" spans="1:17" x14ac:dyDescent="0.15">
      <c r="A1037" s="1">
        <v>39916</v>
      </c>
      <c r="B1037">
        <v>2621.98</v>
      </c>
      <c r="C1037">
        <v>2668.28</v>
      </c>
      <c r="D1037" s="21">
        <v>2619.37</v>
      </c>
      <c r="E1037" s="21">
        <v>2656.52</v>
      </c>
      <c r="F1037" s="42">
        <v>1568.0197427200001</v>
      </c>
      <c r="G1037" s="3">
        <f t="shared" si="80"/>
        <v>2.3498090948669281E-2</v>
      </c>
      <c r="H1037" s="3">
        <f>1-E1037/MAX(E$2:E1037)</f>
        <v>0.54799564418430546</v>
      </c>
      <c r="I1037" s="21">
        <f t="shared" si="81"/>
        <v>60.989999999999782</v>
      </c>
      <c r="J1037" s="21">
        <f ca="1">IF(ROW()&gt;计算结果!B$18+1,ABS(E1037-OFFSET(E1037,-计算结果!B$18,0,1,1))/SUM(OFFSET(I1037,0,0,-计算结果!B$18,1)),ABS(E1037-OFFSET(E1037,-ROW()+2,0,1,1))/SUM(OFFSET(I1037,0,0,-ROW()+2,1)))</f>
        <v>0.40051338094390943</v>
      </c>
      <c r="K1037" s="21">
        <f ca="1">(计算结果!B$19+计算结果!B$20*'000300'!J1037)^计算结果!B$21</f>
        <v>1.7604620428495183</v>
      </c>
      <c r="L1037" s="21">
        <f t="shared" ca="1" si="82"/>
        <v>2694.1652067079158</v>
      </c>
      <c r="M1037" s="31" t="str">
        <f ca="1">IF(ROW()&gt;计算结果!B$22+1,IF(L1037&gt;OFFSET(L1037,-计算结果!B$22,0,1,1),"买",IF(L1037&lt;OFFSET(L1037,-计算结果!B$22,0,1,1),"卖",M1036)),IF(L1037&gt;OFFSET(L1037,-ROW()+1,0,1,1),"买",IF(L1037&lt;OFFSET(L1037,-ROW()+1,0,1,1),"卖",M1036)))</f>
        <v>买</v>
      </c>
      <c r="N1037" s="4" t="str">
        <f t="shared" ca="1" si="83"/>
        <v/>
      </c>
      <c r="O1037" s="3">
        <f ca="1">IF(M1036="买",E1037/E1036-1,0)-IF(N1037=1,计算结果!B$17,0)</f>
        <v>2.3498090948669281E-2</v>
      </c>
      <c r="P1037" s="2">
        <f t="shared" ca="1" si="84"/>
        <v>4.1674020861423777</v>
      </c>
      <c r="Q1037" s="3">
        <f ca="1">1-P1037/MAX(P$2:P1037)</f>
        <v>0.18035432042041533</v>
      </c>
    </row>
    <row r="1038" spans="1:17" x14ac:dyDescent="0.15">
      <c r="A1038" s="1">
        <v>39917</v>
      </c>
      <c r="B1038">
        <v>2651.2</v>
      </c>
      <c r="C1038">
        <v>2682.91</v>
      </c>
      <c r="D1038" s="21">
        <v>2637.38</v>
      </c>
      <c r="E1038" s="21">
        <v>2676.87</v>
      </c>
      <c r="F1038" s="42">
        <v>1268.39873536</v>
      </c>
      <c r="G1038" s="3">
        <f t="shared" si="80"/>
        <v>7.6603978136811079E-3</v>
      </c>
      <c r="H1038" s="3">
        <f>1-E1038/MAX(E$2:E1038)</f>
        <v>0.5445331110052406</v>
      </c>
      <c r="I1038" s="21">
        <f t="shared" si="81"/>
        <v>20.349999999999909</v>
      </c>
      <c r="J1038" s="21">
        <f ca="1">IF(ROW()&gt;计算结果!B$18+1,ABS(E1038-OFFSET(E1038,-计算结果!B$18,0,1,1))/SUM(OFFSET(I1038,0,0,-计算结果!B$18,1)),ABS(E1038-OFFSET(E1038,-ROW()+2,0,1,1))/SUM(OFFSET(I1038,0,0,-ROW()+2,1)))</f>
        <v>0.48169662977615318</v>
      </c>
      <c r="K1038" s="21">
        <f ca="1">(计算结果!B$19+计算结果!B$20*'000300'!J1038)^计算结果!B$21</f>
        <v>1.8335269667985377</v>
      </c>
      <c r="L1038" s="21">
        <f t="shared" ca="1" si="82"/>
        <v>2662.4539788125971</v>
      </c>
      <c r="M1038" s="31" t="str">
        <f ca="1">IF(ROW()&gt;计算结果!B$22+1,IF(L1038&gt;OFFSET(L1038,-计算结果!B$22,0,1,1),"买",IF(L1038&lt;OFFSET(L1038,-计算结果!B$22,0,1,1),"卖",M1037)),IF(L1038&gt;OFFSET(L1038,-ROW()+1,0,1,1),"买",IF(L1038&lt;OFFSET(L1038,-ROW()+1,0,1,1),"卖",M1037)))</f>
        <v>买</v>
      </c>
      <c r="N1038" s="4" t="str">
        <f t="shared" ca="1" si="83"/>
        <v/>
      </c>
      <c r="O1038" s="3">
        <f ca="1">IF(M1037="买",E1038/E1037-1,0)-IF(N1038=1,计算结果!B$17,0)</f>
        <v>7.6603978136811079E-3</v>
      </c>
      <c r="P1038" s="2">
        <f t="shared" ca="1" si="84"/>
        <v>4.1993260439717925</v>
      </c>
      <c r="Q1038" s="3">
        <f ca="1">1-P1038/MAX(P$2:P1038)</f>
        <v>0.17407550844857078</v>
      </c>
    </row>
    <row r="1039" spans="1:17" x14ac:dyDescent="0.15">
      <c r="A1039" s="1">
        <v>39918</v>
      </c>
      <c r="B1039">
        <v>2662.73</v>
      </c>
      <c r="C1039">
        <v>2690.64</v>
      </c>
      <c r="D1039" s="21">
        <v>2627.81</v>
      </c>
      <c r="E1039" s="21">
        <v>2686.99</v>
      </c>
      <c r="F1039" s="42">
        <v>1335.8613299199999</v>
      </c>
      <c r="G1039" s="3">
        <f t="shared" si="80"/>
        <v>3.7805347289932012E-3</v>
      </c>
      <c r="H1039" s="3">
        <f>1-E1039/MAX(E$2:E1039)</f>
        <v>0.54281120261348947</v>
      </c>
      <c r="I1039" s="21">
        <f t="shared" si="81"/>
        <v>10.119999999999891</v>
      </c>
      <c r="J1039" s="21">
        <f ca="1">IF(ROW()&gt;计算结果!B$18+1,ABS(E1039-OFFSET(E1039,-计算结果!B$18,0,1,1))/SUM(OFFSET(I1039,0,0,-计算结果!B$18,1)),ABS(E1039-OFFSET(E1039,-ROW()+2,0,1,1))/SUM(OFFSET(I1039,0,0,-ROW()+2,1)))</f>
        <v>0.46400828586224729</v>
      </c>
      <c r="K1039" s="21">
        <f ca="1">(计算结果!B$19+计算结果!B$20*'000300'!J1039)^计算结果!B$21</f>
        <v>1.8176074572760226</v>
      </c>
      <c r="L1039" s="21">
        <f t="shared" ca="1" si="82"/>
        <v>2707.0508338947029</v>
      </c>
      <c r="M1039" s="31" t="str">
        <f ca="1">IF(ROW()&gt;计算结果!B$22+1,IF(L1039&gt;OFFSET(L1039,-计算结果!B$22,0,1,1),"买",IF(L1039&lt;OFFSET(L1039,-计算结果!B$22,0,1,1),"卖",M1038)),IF(L1039&gt;OFFSET(L1039,-ROW()+1,0,1,1),"买",IF(L1039&lt;OFFSET(L1039,-ROW()+1,0,1,1),"卖",M1038)))</f>
        <v>买</v>
      </c>
      <c r="N1039" s="4" t="str">
        <f t="shared" ca="1" si="83"/>
        <v/>
      </c>
      <c r="O1039" s="3">
        <f ca="1">IF(M1038="买",E1039/E1038-1,0)-IF(N1039=1,计算结果!B$17,0)</f>
        <v>3.7805347289932012E-3</v>
      </c>
      <c r="P1039" s="2">
        <f t="shared" ca="1" si="84"/>
        <v>4.2152017419193939</v>
      </c>
      <c r="Q1039" s="3">
        <f ca="1">1-P1039/MAX(P$2:P1039)</f>
        <v>0.17095307222473444</v>
      </c>
    </row>
    <row r="1040" spans="1:17" x14ac:dyDescent="0.15">
      <c r="A1040" s="1">
        <v>39919</v>
      </c>
      <c r="B1040">
        <v>2690.51</v>
      </c>
      <c r="C1040">
        <v>2706.63</v>
      </c>
      <c r="D1040" s="21">
        <v>2643.32</v>
      </c>
      <c r="E1040" s="21">
        <v>2687.11</v>
      </c>
      <c r="F1040" s="42">
        <v>1316.0972288</v>
      </c>
      <c r="G1040" s="3">
        <f t="shared" si="80"/>
        <v>4.465963773614412E-5</v>
      </c>
      <c r="H1040" s="3">
        <f>1-E1040/MAX(E$2:E1040)</f>
        <v>0.54279078472742115</v>
      </c>
      <c r="I1040" s="21">
        <f t="shared" si="81"/>
        <v>0.12000000000034561</v>
      </c>
      <c r="J1040" s="21">
        <f ca="1">IF(ROW()&gt;计算结果!B$18+1,ABS(E1040-OFFSET(E1040,-计算结果!B$18,0,1,1))/SUM(OFFSET(I1040,0,0,-计算结果!B$18,1)),ABS(E1040-OFFSET(E1040,-ROW()+2,0,1,1))/SUM(OFFSET(I1040,0,0,-ROW()+2,1)))</f>
        <v>0.40154384341842841</v>
      </c>
      <c r="K1040" s="21">
        <f ca="1">(计算结果!B$19+计算结果!B$20*'000300'!J1040)^计算结果!B$21</f>
        <v>1.7613894590765855</v>
      </c>
      <c r="L1040" s="21">
        <f t="shared" ca="1" si="82"/>
        <v>2671.927259267376</v>
      </c>
      <c r="M1040" s="31" t="str">
        <f ca="1">IF(ROW()&gt;计算结果!B$22+1,IF(L1040&gt;OFFSET(L1040,-计算结果!B$22,0,1,1),"买",IF(L1040&lt;OFFSET(L1040,-计算结果!B$22,0,1,1),"卖",M1039)),IF(L1040&gt;OFFSET(L1040,-ROW()+1,0,1,1),"买",IF(L1040&lt;OFFSET(L1040,-ROW()+1,0,1,1),"卖",M1039)))</f>
        <v>买</v>
      </c>
      <c r="N1040" s="4" t="str">
        <f t="shared" ca="1" si="83"/>
        <v/>
      </c>
      <c r="O1040" s="3">
        <f ca="1">IF(M1039="买",E1040/E1039-1,0)-IF(N1040=1,计算结果!B$17,0)</f>
        <v>4.465963773614412E-5</v>
      </c>
      <c r="P1040" s="2">
        <f t="shared" ca="1" si="84"/>
        <v>4.2153899913021728</v>
      </c>
      <c r="Q1040" s="3">
        <f ca="1">1-P1040/MAX(P$2:P1040)</f>
        <v>0.17091604728927379</v>
      </c>
    </row>
    <row r="1041" spans="1:17" x14ac:dyDescent="0.15">
      <c r="A1041" s="1">
        <v>39920</v>
      </c>
      <c r="B1041">
        <v>2675.67</v>
      </c>
      <c r="C1041">
        <v>2693.29</v>
      </c>
      <c r="D1041" s="21">
        <v>2628.63</v>
      </c>
      <c r="E1041" s="21">
        <v>2650.69</v>
      </c>
      <c r="F1041" s="42">
        <v>1161.8484223999999</v>
      </c>
      <c r="G1041" s="3">
        <f t="shared" si="80"/>
        <v>-1.355359475421547E-2</v>
      </c>
      <c r="H1041" s="3">
        <f>1-E1041/MAX(E$2:E1041)</f>
        <v>0.54898761314911859</v>
      </c>
      <c r="I1041" s="21">
        <f t="shared" si="81"/>
        <v>36.420000000000073</v>
      </c>
      <c r="J1041" s="21">
        <f ca="1">IF(ROW()&gt;计算结果!B$18+1,ABS(E1041-OFFSET(E1041,-计算结果!B$18,0,1,1))/SUM(OFFSET(I1041,0,0,-计算结果!B$18,1)),ABS(E1041-OFFSET(E1041,-ROW()+2,0,1,1))/SUM(OFFSET(I1041,0,0,-ROW()+2,1)))</f>
        <v>0.20978171857792319</v>
      </c>
      <c r="K1041" s="21">
        <f ca="1">(计算结果!B$19+计算结果!B$20*'000300'!J1041)^计算结果!B$21</f>
        <v>1.5888035467201307</v>
      </c>
      <c r="L1041" s="21">
        <f t="shared" ca="1" si="82"/>
        <v>2638.1854264207541</v>
      </c>
      <c r="M1041" s="31" t="str">
        <f ca="1">IF(ROW()&gt;计算结果!B$22+1,IF(L1041&gt;OFFSET(L1041,-计算结果!B$22,0,1,1),"买",IF(L1041&lt;OFFSET(L1041,-计算结果!B$22,0,1,1),"卖",M1040)),IF(L1041&gt;OFFSET(L1041,-ROW()+1,0,1,1),"买",IF(L1041&lt;OFFSET(L1041,-ROW()+1,0,1,1),"卖",M1040)))</f>
        <v>买</v>
      </c>
      <c r="N1041" s="4" t="str">
        <f t="shared" ca="1" si="83"/>
        <v/>
      </c>
      <c r="O1041" s="3">
        <f ca="1">IF(M1040="买",E1041/E1040-1,0)-IF(N1041=1,计算结果!B$17,0)</f>
        <v>-1.355359475421547E-2</v>
      </c>
      <c r="P1041" s="2">
        <f t="shared" ca="1" si="84"/>
        <v>4.1582563036290869</v>
      </c>
      <c r="Q1041" s="3">
        <f ca="1">1-P1041/MAX(P$2:P1041)</f>
        <v>0.18215311520153821</v>
      </c>
    </row>
    <row r="1042" spans="1:17" x14ac:dyDescent="0.15">
      <c r="A1042" s="1">
        <v>39923</v>
      </c>
      <c r="B1042">
        <v>2643.73</v>
      </c>
      <c r="C1042">
        <v>2708.45</v>
      </c>
      <c r="D1042" s="21">
        <v>2640.99</v>
      </c>
      <c r="E1042" s="21">
        <v>2707.67</v>
      </c>
      <c r="F1042" s="42">
        <v>1050.81495552</v>
      </c>
      <c r="G1042" s="3">
        <f t="shared" si="80"/>
        <v>2.1496289645337674E-2</v>
      </c>
      <c r="H1042" s="3">
        <f>1-E1042/MAX(E$2:E1042)</f>
        <v>0.539292520247737</v>
      </c>
      <c r="I1042" s="21">
        <f t="shared" si="81"/>
        <v>56.980000000000018</v>
      </c>
      <c r="J1042" s="21">
        <f ca="1">IF(ROW()&gt;计算结果!B$18+1,ABS(E1042-OFFSET(E1042,-计算结果!B$18,0,1,1))/SUM(OFFSET(I1042,0,0,-计算结果!B$18,1)),ABS(E1042-OFFSET(E1042,-ROW()+2,0,1,1))/SUM(OFFSET(I1042,0,0,-ROW()+2,1)))</f>
        <v>0.33851583129735213</v>
      </c>
      <c r="K1042" s="21">
        <f ca="1">(计算结果!B$19+计算结果!B$20*'000300'!J1042)^计算结果!B$21</f>
        <v>1.7046642481676169</v>
      </c>
      <c r="L1042" s="21">
        <f t="shared" ca="1" si="82"/>
        <v>2756.6332948004674</v>
      </c>
      <c r="M1042" s="31" t="str">
        <f ca="1">IF(ROW()&gt;计算结果!B$22+1,IF(L1042&gt;OFFSET(L1042,-计算结果!B$22,0,1,1),"买",IF(L1042&lt;OFFSET(L1042,-计算结果!B$22,0,1,1),"卖",M1041)),IF(L1042&gt;OFFSET(L1042,-ROW()+1,0,1,1),"买",IF(L1042&lt;OFFSET(L1042,-ROW()+1,0,1,1),"卖",M1041)))</f>
        <v>买</v>
      </c>
      <c r="N1042" s="4" t="str">
        <f t="shared" ca="1" si="83"/>
        <v/>
      </c>
      <c r="O1042" s="3">
        <f ca="1">IF(M1041="买",E1042/E1041-1,0)-IF(N1042=1,计算结果!B$17,0)</f>
        <v>2.1496289645337674E-2</v>
      </c>
      <c r="P1042" s="2">
        <f t="shared" ca="1" si="84"/>
        <v>4.2476433855514486</v>
      </c>
      <c r="Q1042" s="3">
        <f ca="1">1-P1042/MAX(P$2:P1042)</f>
        <v>0.16457244168037344</v>
      </c>
    </row>
    <row r="1043" spans="1:17" x14ac:dyDescent="0.15">
      <c r="A1043" s="1">
        <v>39924</v>
      </c>
      <c r="B1043">
        <v>2670.28</v>
      </c>
      <c r="C1043">
        <v>2697.72</v>
      </c>
      <c r="D1043" s="21">
        <v>2634.53</v>
      </c>
      <c r="E1043" s="21">
        <v>2675.44</v>
      </c>
      <c r="F1043" s="42">
        <v>1184.73949184</v>
      </c>
      <c r="G1043" s="3">
        <f t="shared" si="80"/>
        <v>-1.1903223066326407E-2</v>
      </c>
      <c r="H1043" s="3">
        <f>1-E1043/MAX(E$2:E1043)</f>
        <v>0.54477642414755323</v>
      </c>
      <c r="I1043" s="21">
        <f t="shared" si="81"/>
        <v>32.230000000000018</v>
      </c>
      <c r="J1043" s="21">
        <f ca="1">IF(ROW()&gt;计算结果!B$18+1,ABS(E1043-OFFSET(E1043,-计算结果!B$18,0,1,1))/SUM(OFFSET(I1043,0,0,-计算结果!B$18,1)),ABS(E1043-OFFSET(E1043,-ROW()+2,0,1,1))/SUM(OFFSET(I1043,0,0,-ROW()+2,1)))</f>
        <v>0.22852038330355734</v>
      </c>
      <c r="K1043" s="21">
        <f ca="1">(计算结果!B$19+计算结果!B$20*'000300'!J1043)^计算结果!B$21</f>
        <v>1.6056683449732014</v>
      </c>
      <c r="L1043" s="21">
        <f t="shared" ca="1" si="82"/>
        <v>2626.26379151528</v>
      </c>
      <c r="M1043" s="31" t="str">
        <f ca="1">IF(ROW()&gt;计算结果!B$22+1,IF(L1043&gt;OFFSET(L1043,-计算结果!B$22,0,1,1),"买",IF(L1043&lt;OFFSET(L1043,-计算结果!B$22,0,1,1),"卖",M1042)),IF(L1043&gt;OFFSET(L1043,-ROW()+1,0,1,1),"买",IF(L1043&lt;OFFSET(L1043,-ROW()+1,0,1,1),"卖",M1042)))</f>
        <v>买</v>
      </c>
      <c r="N1043" s="4" t="str">
        <f t="shared" ca="1" si="83"/>
        <v/>
      </c>
      <c r="O1043" s="3">
        <f ca="1">IF(M1042="买",E1043/E1042-1,0)-IF(N1043=1,计算结果!B$17,0)</f>
        <v>-1.1903223066326407E-2</v>
      </c>
      <c r="P1043" s="2">
        <f t="shared" ca="1" si="84"/>
        <v>4.1970827388270235</v>
      </c>
      <c r="Q1043" s="3">
        <f ca="1">1-P1043/MAX(P$2:P1043)</f>
        <v>0.17451672226280834</v>
      </c>
    </row>
    <row r="1044" spans="1:17" x14ac:dyDescent="0.15">
      <c r="A1044" s="1">
        <v>39925</v>
      </c>
      <c r="B1044">
        <v>2687.86</v>
      </c>
      <c r="C1044">
        <v>2713.3</v>
      </c>
      <c r="D1044" s="21">
        <v>2563.36</v>
      </c>
      <c r="E1044" s="21">
        <v>2576.2800000000002</v>
      </c>
      <c r="F1044" s="42">
        <v>1319.45283584</v>
      </c>
      <c r="G1044" s="3">
        <f t="shared" si="80"/>
        <v>-3.7063062524295032E-2</v>
      </c>
      <c r="H1044" s="3">
        <f>1-E1044/MAX(E$2:E1044)</f>
        <v>0.56164840400190563</v>
      </c>
      <c r="I1044" s="21">
        <f t="shared" si="81"/>
        <v>99.159999999999854</v>
      </c>
      <c r="J1044" s="21">
        <f ca="1">IF(ROW()&gt;计算结果!B$18+1,ABS(E1044-OFFSET(E1044,-计算结果!B$18,0,1,1))/SUM(OFFSET(I1044,0,0,-计算结果!B$18,1)),ABS(E1044-OFFSET(E1044,-ROW()+2,0,1,1))/SUM(OFFSET(I1044,0,0,-ROW()+2,1)))</f>
        <v>0.22408970061264652</v>
      </c>
      <c r="K1044" s="21">
        <f ca="1">(计算结果!B$19+计算结果!B$20*'000300'!J1044)^计算结果!B$21</f>
        <v>1.6016807305513818</v>
      </c>
      <c r="L1044" s="21">
        <f t="shared" ca="1" si="82"/>
        <v>2546.2057158053594</v>
      </c>
      <c r="M1044" s="31" t="str">
        <f ca="1">IF(ROW()&gt;计算结果!B$22+1,IF(L1044&gt;OFFSET(L1044,-计算结果!B$22,0,1,1),"买",IF(L1044&lt;OFFSET(L1044,-计算结果!B$22,0,1,1),"卖",M1043)),IF(L1044&gt;OFFSET(L1044,-ROW()+1,0,1,1),"买",IF(L1044&lt;OFFSET(L1044,-ROW()+1,0,1,1),"卖",M1043)))</f>
        <v>买</v>
      </c>
      <c r="N1044" s="4" t="str">
        <f t="shared" ca="1" si="83"/>
        <v/>
      </c>
      <c r="O1044" s="3">
        <f ca="1">IF(M1043="买",E1044/E1043-1,0)-IF(N1044=1,计算结果!B$17,0)</f>
        <v>-3.7063062524295032E-2</v>
      </c>
      <c r="P1044" s="2">
        <f t="shared" ca="1" si="84"/>
        <v>4.0415259988582379</v>
      </c>
      <c r="Q1044" s="3">
        <f ca="1">1-P1044/MAX(P$2:P1044)</f>
        <v>0.20511166059834196</v>
      </c>
    </row>
    <row r="1045" spans="1:17" x14ac:dyDescent="0.15">
      <c r="A1045" s="1">
        <v>39926</v>
      </c>
      <c r="B1045">
        <v>2555.5300000000002</v>
      </c>
      <c r="C1045">
        <v>2604.16</v>
      </c>
      <c r="D1045" s="21">
        <v>2543.91</v>
      </c>
      <c r="E1045" s="21">
        <v>2593.56</v>
      </c>
      <c r="F1045" s="42">
        <v>847.95654144000002</v>
      </c>
      <c r="G1045" s="3">
        <f t="shared" si="80"/>
        <v>6.7073454748707295E-3</v>
      </c>
      <c r="H1045" s="3">
        <f>1-E1045/MAX(E$2:E1045)</f>
        <v>0.55870822840808554</v>
      </c>
      <c r="I1045" s="21">
        <f t="shared" si="81"/>
        <v>17.279999999999745</v>
      </c>
      <c r="J1045" s="21">
        <f ca="1">IF(ROW()&gt;计算结果!B$18+1,ABS(E1045-OFFSET(E1045,-计算结果!B$18,0,1,1))/SUM(OFFSET(I1045,0,0,-计算结果!B$18,1)),ABS(E1045-OFFSET(E1045,-ROW()+2,0,1,1))/SUM(OFFSET(I1045,0,0,-ROW()+2,1)))</f>
        <v>0.18441836164370226</v>
      </c>
      <c r="K1045" s="21">
        <f ca="1">(计算结果!B$19+计算结果!B$20*'000300'!J1045)^计算结果!B$21</f>
        <v>1.5659765254793319</v>
      </c>
      <c r="L1045" s="21">
        <f t="shared" ca="1" si="82"/>
        <v>2620.3614132350435</v>
      </c>
      <c r="M1045" s="31" t="str">
        <f ca="1">IF(ROW()&gt;计算结果!B$22+1,IF(L1045&gt;OFFSET(L1045,-计算结果!B$22,0,1,1),"买",IF(L1045&lt;OFFSET(L1045,-计算结果!B$22,0,1,1),"卖",M1044)),IF(L1045&gt;OFFSET(L1045,-ROW()+1,0,1,1),"买",IF(L1045&lt;OFFSET(L1045,-ROW()+1,0,1,1),"卖",M1044)))</f>
        <v>买</v>
      </c>
      <c r="N1045" s="4" t="str">
        <f t="shared" ca="1" si="83"/>
        <v/>
      </c>
      <c r="O1045" s="3">
        <f ca="1">IF(M1044="买",E1045/E1044-1,0)-IF(N1045=1,计算结果!B$17,0)</f>
        <v>6.7073454748707295E-3</v>
      </c>
      <c r="P1045" s="2">
        <f t="shared" ca="1" si="84"/>
        <v>4.068633909978252</v>
      </c>
      <c r="Q1045" s="3">
        <f ca="1">1-P1045/MAX(P$2:P1045)</f>
        <v>0.19978006989202879</v>
      </c>
    </row>
    <row r="1046" spans="1:17" x14ac:dyDescent="0.15">
      <c r="A1046" s="1">
        <v>39927</v>
      </c>
      <c r="B1046">
        <v>2605.6999999999998</v>
      </c>
      <c r="C1046">
        <v>2609.87</v>
      </c>
      <c r="D1046" s="21">
        <v>2570.38</v>
      </c>
      <c r="E1046" s="21">
        <v>2572.89</v>
      </c>
      <c r="F1046" s="42">
        <v>819.56593664000002</v>
      </c>
      <c r="G1046" s="3">
        <f t="shared" si="80"/>
        <v>-7.9697404339981182E-3</v>
      </c>
      <c r="H1046" s="3">
        <f>1-E1046/MAX(E$2:E1046)</f>
        <v>0.56222520928333219</v>
      </c>
      <c r="I1046" s="21">
        <f t="shared" si="81"/>
        <v>20.670000000000073</v>
      </c>
      <c r="J1046" s="21">
        <f ca="1">IF(ROW()&gt;计算结果!B$18+1,ABS(E1046-OFFSET(E1046,-计算结果!B$18,0,1,1))/SUM(OFFSET(I1046,0,0,-计算结果!B$18,1)),ABS(E1046-OFFSET(E1046,-ROW()+2,0,1,1))/SUM(OFFSET(I1046,0,0,-ROW()+2,1)))</f>
        <v>6.3897042221721462E-2</v>
      </c>
      <c r="K1046" s="21">
        <f ca="1">(计算结果!B$19+计算结果!B$20*'000300'!J1046)^计算结果!B$21</f>
        <v>1.4575073379995491</v>
      </c>
      <c r="L1046" s="21">
        <f t="shared" ca="1" si="82"/>
        <v>2551.1714800997584</v>
      </c>
      <c r="M1046" s="31" t="str">
        <f ca="1">IF(ROW()&gt;计算结果!B$22+1,IF(L1046&gt;OFFSET(L1046,-计算结果!B$22,0,1,1),"买",IF(L1046&lt;OFFSET(L1046,-计算结果!B$22,0,1,1),"卖",M1045)),IF(L1046&gt;OFFSET(L1046,-ROW()+1,0,1,1),"买",IF(L1046&lt;OFFSET(L1046,-ROW()+1,0,1,1),"卖",M1045)))</f>
        <v>买</v>
      </c>
      <c r="N1046" s="4" t="str">
        <f t="shared" ca="1" si="83"/>
        <v/>
      </c>
      <c r="O1046" s="3">
        <f ca="1">IF(M1045="买",E1046/E1045-1,0)-IF(N1046=1,计算结果!B$17,0)</f>
        <v>-7.9697404339981182E-3</v>
      </c>
      <c r="P1046" s="2">
        <f t="shared" ca="1" si="84"/>
        <v>4.0362079537947624</v>
      </c>
      <c r="Q1046" s="3">
        <f ca="1">1-P1046/MAX(P$2:P1046)</f>
        <v>0.20615761502510144</v>
      </c>
    </row>
    <row r="1047" spans="1:17" x14ac:dyDescent="0.15">
      <c r="A1047" s="1">
        <v>39930</v>
      </c>
      <c r="B1047">
        <v>2566.92</v>
      </c>
      <c r="C1047">
        <v>2576.52</v>
      </c>
      <c r="D1047" s="21">
        <v>2499.44</v>
      </c>
      <c r="E1047" s="21">
        <v>2513.29</v>
      </c>
      <c r="F1047" s="42">
        <v>750.40612352000005</v>
      </c>
      <c r="G1047" s="3">
        <f t="shared" si="80"/>
        <v>-2.3164612556308195E-2</v>
      </c>
      <c r="H1047" s="3">
        <f>1-E1047/MAX(E$2:E1047)</f>
        <v>0.57236609269720273</v>
      </c>
      <c r="I1047" s="21">
        <f t="shared" si="81"/>
        <v>59.599999999999909</v>
      </c>
      <c r="J1047" s="21">
        <f ca="1">IF(ROW()&gt;计算结果!B$18+1,ABS(E1047-OFFSET(E1047,-计算结果!B$18,0,1,1))/SUM(OFFSET(I1047,0,0,-计算结果!B$18,1)),ABS(E1047-OFFSET(E1047,-ROW()+2,0,1,1))/SUM(OFFSET(I1047,0,0,-ROW()+2,1)))</f>
        <v>0.40583118465418094</v>
      </c>
      <c r="K1047" s="21">
        <f ca="1">(计算结果!B$19+计算结果!B$20*'000300'!J1047)^计算结果!B$21</f>
        <v>1.7652480661887628</v>
      </c>
      <c r="L1047" s="21">
        <f t="shared" ca="1" si="82"/>
        <v>2484.3012706092923</v>
      </c>
      <c r="M1047" s="31" t="str">
        <f ca="1">IF(ROW()&gt;计算结果!B$22+1,IF(L1047&gt;OFFSET(L1047,-计算结果!B$22,0,1,1),"买",IF(L1047&lt;OFFSET(L1047,-计算结果!B$22,0,1,1),"卖",M1046)),IF(L1047&gt;OFFSET(L1047,-ROW()+1,0,1,1),"买",IF(L1047&lt;OFFSET(L1047,-ROW()+1,0,1,1),"卖",M1046)))</f>
        <v>买</v>
      </c>
      <c r="N1047" s="4" t="str">
        <f t="shared" ca="1" si="83"/>
        <v/>
      </c>
      <c r="O1047" s="3">
        <f ca="1">IF(M1046="买",E1047/E1046-1,0)-IF(N1047=1,计算结果!B$17,0)</f>
        <v>-2.3164612556308195E-2</v>
      </c>
      <c r="P1047" s="2">
        <f t="shared" ca="1" si="84"/>
        <v>3.9427107603484171</v>
      </c>
      <c r="Q1047" s="3">
        <f ca="1">1-P1047/MAX(P$2:P1047)</f>
        <v>0.22454666630382059</v>
      </c>
    </row>
    <row r="1048" spans="1:17" x14ac:dyDescent="0.15">
      <c r="A1048" s="1">
        <v>39931</v>
      </c>
      <c r="B1048">
        <v>2490.5300000000002</v>
      </c>
      <c r="C1048">
        <v>2531.54</v>
      </c>
      <c r="D1048" s="21">
        <v>2485.8000000000002</v>
      </c>
      <c r="E1048" s="21">
        <v>2518.5300000000002</v>
      </c>
      <c r="F1048" s="42">
        <v>662.47491583999999</v>
      </c>
      <c r="G1048" s="3">
        <f t="shared" si="80"/>
        <v>2.0849165834424532E-3</v>
      </c>
      <c r="H1048" s="3">
        <f>1-E1048/MAX(E$2:E1048)</f>
        <v>0.57147451167222485</v>
      </c>
      <c r="I1048" s="21">
        <f t="shared" si="81"/>
        <v>5.2400000000002365</v>
      </c>
      <c r="J1048" s="21">
        <f ca="1">IF(ROW()&gt;计算结果!B$18+1,ABS(E1048-OFFSET(E1048,-计算结果!B$18,0,1,1))/SUM(OFFSET(I1048,0,0,-计算结果!B$18,1)),ABS(E1048-OFFSET(E1048,-ROW()+2,0,1,1))/SUM(OFFSET(I1048,0,0,-ROW()+2,1)))</f>
        <v>0.46871114794861052</v>
      </c>
      <c r="K1048" s="21">
        <f ca="1">(计算结果!B$19+计算结果!B$20*'000300'!J1048)^计算结果!B$21</f>
        <v>1.8218400331537494</v>
      </c>
      <c r="L1048" s="21">
        <f t="shared" ca="1" si="82"/>
        <v>2546.6605400972703</v>
      </c>
      <c r="M1048" s="31" t="str">
        <f ca="1">IF(ROW()&gt;计算结果!B$22+1,IF(L1048&gt;OFFSET(L1048,-计算结果!B$22,0,1,1),"买",IF(L1048&lt;OFFSET(L1048,-计算结果!B$22,0,1,1),"卖",M1047)),IF(L1048&gt;OFFSET(L1048,-ROW()+1,0,1,1),"买",IF(L1048&lt;OFFSET(L1048,-ROW()+1,0,1,1),"卖",M1047)))</f>
        <v>买</v>
      </c>
      <c r="N1048" s="4" t="str">
        <f t="shared" ca="1" si="83"/>
        <v/>
      </c>
      <c r="O1048" s="3">
        <f ca="1">IF(M1047="买",E1048/E1047-1,0)-IF(N1048=1,计算结果!B$17,0)</f>
        <v>2.0849165834424532E-3</v>
      </c>
      <c r="P1048" s="2">
        <f t="shared" ca="1" si="84"/>
        <v>3.9509309833963844</v>
      </c>
      <c r="Q1048" s="3">
        <f ca="1">1-P1048/MAX(P$2:P1048)</f>
        <v>0.22292991078871172</v>
      </c>
    </row>
    <row r="1049" spans="1:17" x14ac:dyDescent="0.15">
      <c r="A1049" s="1">
        <v>39932</v>
      </c>
      <c r="B1049">
        <v>2518.85</v>
      </c>
      <c r="C1049">
        <v>2615.81</v>
      </c>
      <c r="D1049" s="21">
        <v>2514.14</v>
      </c>
      <c r="E1049" s="21">
        <v>2605.37</v>
      </c>
      <c r="F1049" s="42">
        <v>914.96800255999995</v>
      </c>
      <c r="G1049" s="3">
        <f t="shared" si="80"/>
        <v>3.4480431045093685E-2</v>
      </c>
      <c r="H1049" s="3">
        <f>1-E1049/MAX(E$2:E1049)</f>
        <v>0.55669876812087393</v>
      </c>
      <c r="I1049" s="21">
        <f t="shared" si="81"/>
        <v>86.839999999999691</v>
      </c>
      <c r="J1049" s="21">
        <f ca="1">IF(ROW()&gt;计算结果!B$18+1,ABS(E1049-OFFSET(E1049,-计算结果!B$18,0,1,1))/SUM(OFFSET(I1049,0,0,-计算结果!B$18,1)),ABS(E1049-OFFSET(E1049,-ROW()+2,0,1,1))/SUM(OFFSET(I1049,0,0,-ROW()+2,1)))</f>
        <v>0.19689294157379239</v>
      </c>
      <c r="K1049" s="21">
        <f ca="1">(计算结果!B$19+计算结果!B$20*'000300'!J1049)^计算结果!B$21</f>
        <v>1.5772036474164131</v>
      </c>
      <c r="L1049" s="21">
        <f t="shared" ca="1" si="82"/>
        <v>2639.2573143937029</v>
      </c>
      <c r="M1049" s="31" t="str">
        <f ca="1">IF(ROW()&gt;计算结果!B$22+1,IF(L1049&gt;OFFSET(L1049,-计算结果!B$22,0,1,1),"买",IF(L1049&lt;OFFSET(L1049,-计算结果!B$22,0,1,1),"卖",M1048)),IF(L1049&gt;OFFSET(L1049,-ROW()+1,0,1,1),"买",IF(L1049&lt;OFFSET(L1049,-ROW()+1,0,1,1),"卖",M1048)))</f>
        <v>买</v>
      </c>
      <c r="N1049" s="4" t="str">
        <f t="shared" ca="1" si="83"/>
        <v/>
      </c>
      <c r="O1049" s="3">
        <f ca="1">IF(M1048="买",E1049/E1048-1,0)-IF(N1049=1,计算结果!B$17,0)</f>
        <v>3.4480431045093685E-2</v>
      </c>
      <c r="P1049" s="2">
        <f t="shared" ca="1" si="84"/>
        <v>4.0871607867333077</v>
      </c>
      <c r="Q1049" s="3">
        <f ca="1">1-P1049/MAX(P$2:P1049)</f>
        <v>0.1961361991604571</v>
      </c>
    </row>
    <row r="1050" spans="1:17" x14ac:dyDescent="0.15">
      <c r="A1050" s="1">
        <v>39933</v>
      </c>
      <c r="B1050">
        <v>2616.4899999999998</v>
      </c>
      <c r="C1050">
        <v>2640.02</v>
      </c>
      <c r="D1050" s="21">
        <v>2604.4499999999998</v>
      </c>
      <c r="E1050" s="21">
        <v>2622.93</v>
      </c>
      <c r="F1050" s="42">
        <v>969.03684095999995</v>
      </c>
      <c r="G1050" s="3">
        <f t="shared" si="80"/>
        <v>6.7399256151716713E-3</v>
      </c>
      <c r="H1050" s="3">
        <f>1-E1050/MAX(E$2:E1050)</f>
        <v>0.55371095079289456</v>
      </c>
      <c r="I1050" s="21">
        <f t="shared" si="81"/>
        <v>17.559999999999945</v>
      </c>
      <c r="J1050" s="21">
        <f ca="1">IF(ROW()&gt;计算结果!B$18+1,ABS(E1050-OFFSET(E1050,-计算结果!B$18,0,1,1))/SUM(OFFSET(I1050,0,0,-计算结果!B$18,1)),ABS(E1050-OFFSET(E1050,-ROW()+2,0,1,1))/SUM(OFFSET(I1050,0,0,-ROW()+2,1)))</f>
        <v>0.14857169313394222</v>
      </c>
      <c r="K1050" s="21">
        <f ca="1">(计算结果!B$19+计算结果!B$20*'000300'!J1050)^计算结果!B$21</f>
        <v>1.5337145238205478</v>
      </c>
      <c r="L1050" s="21">
        <f t="shared" ca="1" si="82"/>
        <v>2614.2158751730963</v>
      </c>
      <c r="M1050" s="31" t="str">
        <f ca="1">IF(ROW()&gt;计算结果!B$22+1,IF(L1050&gt;OFFSET(L1050,-计算结果!B$22,0,1,1),"买",IF(L1050&lt;OFFSET(L1050,-计算结果!B$22,0,1,1),"卖",M1049)),IF(L1050&gt;OFFSET(L1050,-ROW()+1,0,1,1),"买",IF(L1050&lt;OFFSET(L1050,-ROW()+1,0,1,1),"卖",M1049)))</f>
        <v>买</v>
      </c>
      <c r="N1050" s="4" t="str">
        <f t="shared" ca="1" si="83"/>
        <v/>
      </c>
      <c r="O1050" s="3">
        <f ca="1">IF(M1049="买",E1050/E1049-1,0)-IF(N1050=1,计算结果!B$17,0)</f>
        <v>6.7399256151716713E-3</v>
      </c>
      <c r="P1050" s="2">
        <f t="shared" ca="1" si="84"/>
        <v>4.1147079464131364</v>
      </c>
      <c r="Q1050" s="3">
        <f ca="1">1-P1050/MAX(P$2:P1050)</f>
        <v>0.19071821693806945</v>
      </c>
    </row>
    <row r="1051" spans="1:17" x14ac:dyDescent="0.15">
      <c r="A1051" s="1">
        <v>39937</v>
      </c>
      <c r="B1051">
        <v>2635.13</v>
      </c>
      <c r="C1051">
        <v>2715.19</v>
      </c>
      <c r="D1051" s="21">
        <v>2632.3</v>
      </c>
      <c r="E1051" s="21">
        <v>2714.3</v>
      </c>
      <c r="F1051" s="42">
        <v>1133.51098368</v>
      </c>
      <c r="G1051" s="3">
        <f t="shared" si="80"/>
        <v>3.4835089003519171E-2</v>
      </c>
      <c r="H1051" s="3">
        <f>1-E1051/MAX(E$2:E1051)</f>
        <v>0.53816443204246922</v>
      </c>
      <c r="I1051" s="21">
        <f t="shared" si="81"/>
        <v>91.370000000000346</v>
      </c>
      <c r="J1051" s="21">
        <f ca="1">IF(ROW()&gt;计算结果!B$18+1,ABS(E1051-OFFSET(E1051,-计算结果!B$18,0,1,1))/SUM(OFFSET(I1051,0,0,-计算结果!B$18,1)),ABS(E1051-OFFSET(E1051,-ROW()+2,0,1,1))/SUM(OFFSET(I1051,0,0,-ROW()+2,1)))</f>
        <v>0.13063479350214641</v>
      </c>
      <c r="K1051" s="21">
        <f ca="1">(计算结果!B$19+计算结果!B$20*'000300'!J1051)^计算结果!B$21</f>
        <v>1.5175713141519316</v>
      </c>
      <c r="L1051" s="21">
        <f t="shared" ca="1" si="82"/>
        <v>2766.1006720124069</v>
      </c>
      <c r="M1051" s="31" t="str">
        <f ca="1">IF(ROW()&gt;计算结果!B$22+1,IF(L1051&gt;OFFSET(L1051,-计算结果!B$22,0,1,1),"买",IF(L1051&lt;OFFSET(L1051,-计算结果!B$22,0,1,1),"卖",M1050)),IF(L1051&gt;OFFSET(L1051,-ROW()+1,0,1,1),"买",IF(L1051&lt;OFFSET(L1051,-ROW()+1,0,1,1),"卖",M1050)))</f>
        <v>买</v>
      </c>
      <c r="N1051" s="4" t="str">
        <f t="shared" ca="1" si="83"/>
        <v/>
      </c>
      <c r="O1051" s="3">
        <f ca="1">IF(M1050="买",E1051/E1050-1,0)-IF(N1051=1,计算结果!B$17,0)</f>
        <v>3.4835089003519171E-2</v>
      </c>
      <c r="P1051" s="2">
        <f t="shared" ca="1" si="84"/>
        <v>4.2580441639499256</v>
      </c>
      <c r="Q1051" s="3">
        <f ca="1">1-P1051/MAX(P$2:P1051)</f>
        <v>0.16252681399618041</v>
      </c>
    </row>
    <row r="1052" spans="1:17" x14ac:dyDescent="0.15">
      <c r="A1052" s="1">
        <v>39938</v>
      </c>
      <c r="B1052">
        <v>2733.11</v>
      </c>
      <c r="C1052">
        <v>2751.25</v>
      </c>
      <c r="D1052" s="21">
        <v>2713.23</v>
      </c>
      <c r="E1052" s="21">
        <v>2727.01</v>
      </c>
      <c r="F1052" s="42">
        <v>1126.4188416</v>
      </c>
      <c r="G1052" s="3">
        <f t="shared" si="80"/>
        <v>4.6826069336476372E-3</v>
      </c>
      <c r="H1052" s="3">
        <f>1-E1052/MAX(E$2:E1052)</f>
        <v>0.53600183760974607</v>
      </c>
      <c r="I1052" s="21">
        <f t="shared" si="81"/>
        <v>12.710000000000036</v>
      </c>
      <c r="J1052" s="21">
        <f ca="1">IF(ROW()&gt;计算结果!B$18+1,ABS(E1052-OFFSET(E1052,-计算结果!B$18,0,1,1))/SUM(OFFSET(I1052,0,0,-计算结果!B$18,1)),ABS(E1052-OFFSET(E1052,-ROW()+2,0,1,1))/SUM(OFFSET(I1052,0,0,-ROW()+2,1)))</f>
        <v>4.3690417024353119E-2</v>
      </c>
      <c r="K1052" s="21">
        <f ca="1">(计算结果!B$19+计算结果!B$20*'000300'!J1052)^计算结果!B$21</f>
        <v>1.4393213753219176</v>
      </c>
      <c r="L1052" s="21">
        <f t="shared" ca="1" si="82"/>
        <v>2709.8366322092515</v>
      </c>
      <c r="M1052" s="31" t="str">
        <f ca="1">IF(ROW()&gt;计算结果!B$22+1,IF(L1052&gt;OFFSET(L1052,-计算结果!B$22,0,1,1),"买",IF(L1052&lt;OFFSET(L1052,-计算结果!B$22,0,1,1),"卖",M1051)),IF(L1052&gt;OFFSET(L1052,-ROW()+1,0,1,1),"买",IF(L1052&lt;OFFSET(L1052,-ROW()+1,0,1,1),"卖",M1051)))</f>
        <v>买</v>
      </c>
      <c r="N1052" s="4" t="str">
        <f t="shared" ca="1" si="83"/>
        <v/>
      </c>
      <c r="O1052" s="3">
        <f ca="1">IF(M1051="买",E1052/E1051-1,0)-IF(N1052=1,计算结果!B$17,0)</f>
        <v>4.6826069336476372E-3</v>
      </c>
      <c r="P1052" s="2">
        <f t="shared" ca="1" si="84"/>
        <v>4.2779829110758154</v>
      </c>
      <c r="Q1052" s="3">
        <f ca="1">1-P1052/MAX(P$2:P1052)</f>
        <v>0.15860525624865496</v>
      </c>
    </row>
    <row r="1053" spans="1:17" x14ac:dyDescent="0.15">
      <c r="A1053" s="1">
        <v>39939</v>
      </c>
      <c r="B1053">
        <v>2721.82</v>
      </c>
      <c r="C1053">
        <v>2771.21</v>
      </c>
      <c r="D1053" s="21">
        <v>2713.54</v>
      </c>
      <c r="E1053" s="21">
        <v>2764.98</v>
      </c>
      <c r="F1053" s="42">
        <v>1182.3208038400001</v>
      </c>
      <c r="G1053" s="3">
        <f t="shared" si="80"/>
        <v>1.3923674647324358E-2</v>
      </c>
      <c r="H1053" s="3">
        <f>1-E1053/MAX(E$2:E1053)</f>
        <v>0.52954127815966778</v>
      </c>
      <c r="I1053" s="21">
        <f t="shared" si="81"/>
        <v>37.9699999999998</v>
      </c>
      <c r="J1053" s="21">
        <f ca="1">IF(ROW()&gt;计算结果!B$18+1,ABS(E1053-OFFSET(E1053,-计算结果!B$18,0,1,1))/SUM(OFFSET(I1053,0,0,-计算结果!B$18,1)),ABS(E1053-OFFSET(E1053,-ROW()+2,0,1,1))/SUM(OFFSET(I1053,0,0,-ROW()+2,1)))</f>
        <v>0.19968777876895638</v>
      </c>
      <c r="K1053" s="21">
        <f ca="1">(计算结果!B$19+计算结果!B$20*'000300'!J1053)^计算结果!B$21</f>
        <v>1.5797190008920607</v>
      </c>
      <c r="L1053" s="21">
        <f t="shared" ca="1" si="82"/>
        <v>2796.9476580814758</v>
      </c>
      <c r="M1053" s="31" t="str">
        <f ca="1">IF(ROW()&gt;计算结果!B$22+1,IF(L1053&gt;OFFSET(L1053,-计算结果!B$22,0,1,1),"买",IF(L1053&lt;OFFSET(L1053,-计算结果!B$22,0,1,1),"卖",M1052)),IF(L1053&gt;OFFSET(L1053,-ROW()+1,0,1,1),"买",IF(L1053&lt;OFFSET(L1053,-ROW()+1,0,1,1),"卖",M1052)))</f>
        <v>买</v>
      </c>
      <c r="N1053" s="4" t="str">
        <f t="shared" ca="1" si="83"/>
        <v/>
      </c>
      <c r="O1053" s="3">
        <f ca="1">IF(M1052="买",E1053/E1052-1,0)-IF(N1053=1,计算结果!B$17,0)</f>
        <v>1.3923674647324358E-2</v>
      </c>
      <c r="P1053" s="2">
        <f t="shared" ca="1" si="84"/>
        <v>4.3375481532764484</v>
      </c>
      <c r="Q1053" s="3">
        <f ca="1">1-P1053/MAX(P$2:P1053)</f>
        <v>0.14688994958669244</v>
      </c>
    </row>
    <row r="1054" spans="1:17" x14ac:dyDescent="0.15">
      <c r="A1054" s="1">
        <v>39940</v>
      </c>
      <c r="B1054">
        <v>2783.58</v>
      </c>
      <c r="C1054">
        <v>2797.47</v>
      </c>
      <c r="D1054" s="21">
        <v>2731.8</v>
      </c>
      <c r="E1054" s="21">
        <v>2767.08</v>
      </c>
      <c r="F1054" s="42">
        <v>1369.6582451199999</v>
      </c>
      <c r="G1054" s="3">
        <f t="shared" si="80"/>
        <v>7.5949916455098077E-4</v>
      </c>
      <c r="H1054" s="3">
        <f>1-E1054/MAX(E$2:E1054)</f>
        <v>0.52918396515347443</v>
      </c>
      <c r="I1054" s="21">
        <f t="shared" si="81"/>
        <v>2.0999999999999091</v>
      </c>
      <c r="J1054" s="21">
        <f ca="1">IF(ROW()&gt;计算结果!B$18+1,ABS(E1054-OFFSET(E1054,-计算结果!B$18,0,1,1))/SUM(OFFSET(I1054,0,0,-计算结果!B$18,1)),ABS(E1054-OFFSET(E1054,-ROW()+2,0,1,1))/SUM(OFFSET(I1054,0,0,-ROW()+2,1)))</f>
        <v>0.54306369898104367</v>
      </c>
      <c r="K1054" s="21">
        <f ca="1">(计算结果!B$19+计算结果!B$20*'000300'!J1054)^计算结果!B$21</f>
        <v>1.8887573290829391</v>
      </c>
      <c r="L1054" s="21">
        <f t="shared" ca="1" si="82"/>
        <v>2740.5348999775447</v>
      </c>
      <c r="M1054" s="31" t="str">
        <f ca="1">IF(ROW()&gt;计算结果!B$22+1,IF(L1054&gt;OFFSET(L1054,-计算结果!B$22,0,1,1),"买",IF(L1054&lt;OFFSET(L1054,-计算结果!B$22,0,1,1),"卖",M1053)),IF(L1054&gt;OFFSET(L1054,-ROW()+1,0,1,1),"买",IF(L1054&lt;OFFSET(L1054,-ROW()+1,0,1,1),"卖",M1053)))</f>
        <v>买</v>
      </c>
      <c r="N1054" s="4" t="str">
        <f t="shared" ca="1" si="83"/>
        <v/>
      </c>
      <c r="O1054" s="3">
        <f ca="1">IF(M1053="买",E1054/E1053-1,0)-IF(N1054=1,计算结果!B$17,0)</f>
        <v>7.5949916455098077E-4</v>
      </c>
      <c r="P1054" s="2">
        <f t="shared" ca="1" si="84"/>
        <v>4.3408425174750613</v>
      </c>
      <c r="Q1054" s="3">
        <f ca="1">1-P1054/MAX(P$2:P1054)</f>
        <v>0.1462420132161335</v>
      </c>
    </row>
    <row r="1055" spans="1:17" x14ac:dyDescent="0.15">
      <c r="A1055" s="1">
        <v>39941</v>
      </c>
      <c r="B1055">
        <v>2751.5</v>
      </c>
      <c r="C1055">
        <v>2800.22</v>
      </c>
      <c r="D1055" s="21">
        <v>2733.33</v>
      </c>
      <c r="E1055" s="21">
        <v>2789.22</v>
      </c>
      <c r="F1055" s="42">
        <v>1208.7317299199999</v>
      </c>
      <c r="G1055" s="3">
        <f t="shared" si="80"/>
        <v>8.001214276421198E-3</v>
      </c>
      <c r="H1055" s="3">
        <f>1-E1055/MAX(E$2:E1055)</f>
        <v>0.52541686517389241</v>
      </c>
      <c r="I1055" s="21">
        <f t="shared" si="81"/>
        <v>22.139999999999873</v>
      </c>
      <c r="J1055" s="21">
        <f ca="1">IF(ROW()&gt;计算结果!B$18+1,ABS(E1055-OFFSET(E1055,-计算结果!B$18,0,1,1))/SUM(OFFSET(I1055,0,0,-计算结果!B$18,1)),ABS(E1055-OFFSET(E1055,-ROW()+2,0,1,1))/SUM(OFFSET(I1055,0,0,-ROW()+2,1)))</f>
        <v>0.549298147108366</v>
      </c>
      <c r="K1055" s="21">
        <f ca="1">(计算结果!B$19+计算结果!B$20*'000300'!J1055)^计算结果!B$21</f>
        <v>1.8943683323975293</v>
      </c>
      <c r="L1055" s="21">
        <f t="shared" ca="1" si="82"/>
        <v>2832.7624117196901</v>
      </c>
      <c r="M1055" s="31" t="str">
        <f ca="1">IF(ROW()&gt;计算结果!B$22+1,IF(L1055&gt;OFFSET(L1055,-计算结果!B$22,0,1,1),"买",IF(L1055&lt;OFFSET(L1055,-计算结果!B$22,0,1,1),"卖",M1054)),IF(L1055&gt;OFFSET(L1055,-ROW()+1,0,1,1),"买",IF(L1055&lt;OFFSET(L1055,-ROW()+1,0,1,1),"卖",M1054)))</f>
        <v>买</v>
      </c>
      <c r="N1055" s="4" t="str">
        <f t="shared" ca="1" si="83"/>
        <v/>
      </c>
      <c r="O1055" s="3">
        <f ca="1">IF(M1054="买",E1055/E1054-1,0)-IF(N1055=1,计算结果!B$17,0)</f>
        <v>8.001214276421198E-3</v>
      </c>
      <c r="P1055" s="2">
        <f t="shared" ca="1" si="84"/>
        <v>4.3755745285975793</v>
      </c>
      <c r="Q1055" s="3">
        <f ca="1">1-P1055/MAX(P$2:P1055)</f>
        <v>0.13941091262366978</v>
      </c>
    </row>
    <row r="1056" spans="1:17" x14ac:dyDescent="0.15">
      <c r="A1056" s="1">
        <v>39944</v>
      </c>
      <c r="B1056">
        <v>2808.14</v>
      </c>
      <c r="C1056">
        <v>2839.61</v>
      </c>
      <c r="D1056" s="21">
        <v>2725.27</v>
      </c>
      <c r="E1056" s="21">
        <v>2725.32</v>
      </c>
      <c r="F1056" s="42">
        <v>1404.55755776</v>
      </c>
      <c r="G1056" s="3">
        <f t="shared" si="80"/>
        <v>-2.2909630649428747E-2</v>
      </c>
      <c r="H1056" s="3">
        <f>1-E1056/MAX(E$2:E1056)</f>
        <v>0.53628938950520655</v>
      </c>
      <c r="I1056" s="21">
        <f t="shared" si="81"/>
        <v>63.899999999999636</v>
      </c>
      <c r="J1056" s="21">
        <f ca="1">IF(ROW()&gt;计算结果!B$18+1,ABS(E1056-OFFSET(E1056,-计算结果!B$18,0,1,1))/SUM(OFFSET(I1056,0,0,-计算结果!B$18,1)),ABS(E1056-OFFSET(E1056,-ROW()+2,0,1,1))/SUM(OFFSET(I1056,0,0,-ROW()+2,1)))</f>
        <v>0.3816188067996909</v>
      </c>
      <c r="K1056" s="21">
        <f ca="1">(计算结果!B$19+计算结果!B$20*'000300'!J1056)^计算结果!B$21</f>
        <v>1.7434569261197217</v>
      </c>
      <c r="L1056" s="21">
        <f t="shared" ca="1" si="82"/>
        <v>2645.4411948479897</v>
      </c>
      <c r="M1056" s="31" t="str">
        <f ca="1">IF(ROW()&gt;计算结果!B$22+1,IF(L1056&gt;OFFSET(L1056,-计算结果!B$22,0,1,1),"买",IF(L1056&lt;OFFSET(L1056,-计算结果!B$22,0,1,1),"卖",M1055)),IF(L1056&gt;OFFSET(L1056,-ROW()+1,0,1,1),"买",IF(L1056&lt;OFFSET(L1056,-ROW()+1,0,1,1),"卖",M1055)))</f>
        <v>买</v>
      </c>
      <c r="N1056" s="4" t="str">
        <f t="shared" ca="1" si="83"/>
        <v/>
      </c>
      <c r="O1056" s="3">
        <f ca="1">IF(M1055="买",E1056/E1055-1,0)-IF(N1056=1,计算结果!B$17,0)</f>
        <v>-2.2909630649428747E-2</v>
      </c>
      <c r="P1056" s="2">
        <f t="shared" ca="1" si="84"/>
        <v>4.2753317322683602</v>
      </c>
      <c r="Q1056" s="3">
        <f ca="1">1-P1056/MAX(P$2:P1056)</f>
        <v>0.15912669075639052</v>
      </c>
    </row>
    <row r="1057" spans="1:17" x14ac:dyDescent="0.15">
      <c r="A1057" s="1">
        <v>39945</v>
      </c>
      <c r="B1057">
        <v>2702.74</v>
      </c>
      <c r="C1057">
        <v>2788.61</v>
      </c>
      <c r="D1057" s="21">
        <v>2699.95</v>
      </c>
      <c r="E1057" s="21">
        <v>2788.56</v>
      </c>
      <c r="F1057" s="42">
        <v>934.21461504000001</v>
      </c>
      <c r="G1057" s="3">
        <f t="shared" si="80"/>
        <v>2.3204614503984811E-2</v>
      </c>
      <c r="H1057" s="3">
        <f>1-E1057/MAX(E$2:E1057)</f>
        <v>0.52552916354726742</v>
      </c>
      <c r="I1057" s="21">
        <f t="shared" si="81"/>
        <v>63.239999999999782</v>
      </c>
      <c r="J1057" s="21">
        <f ca="1">IF(ROW()&gt;计算结果!B$18+1,ABS(E1057-OFFSET(E1057,-计算结果!B$18,0,1,1))/SUM(OFFSET(I1057,0,0,-计算结果!B$18,1)),ABS(E1057-OFFSET(E1057,-ROW()+2,0,1,1))/SUM(OFFSET(I1057,0,0,-ROW()+2,1)))</f>
        <v>0.68293348549879795</v>
      </c>
      <c r="K1057" s="21">
        <f ca="1">(计算结果!B$19+计算结果!B$20*'000300'!J1057)^计算结果!B$21</f>
        <v>2.014640136948918</v>
      </c>
      <c r="L1057" s="21">
        <f t="shared" ca="1" si="82"/>
        <v>2933.7740840594015</v>
      </c>
      <c r="M1057" s="31" t="str">
        <f ca="1">IF(ROW()&gt;计算结果!B$22+1,IF(L1057&gt;OFFSET(L1057,-计算结果!B$22,0,1,1),"买",IF(L1057&lt;OFFSET(L1057,-计算结果!B$22,0,1,1),"卖",M1056)),IF(L1057&gt;OFFSET(L1057,-ROW()+1,0,1,1),"买",IF(L1057&lt;OFFSET(L1057,-ROW()+1,0,1,1),"卖",M1056)))</f>
        <v>买</v>
      </c>
      <c r="N1057" s="4" t="str">
        <f t="shared" ca="1" si="83"/>
        <v/>
      </c>
      <c r="O1057" s="3">
        <f ca="1">IF(M1056="买",E1057/E1056-1,0)-IF(N1057=1,计算结果!B$17,0)</f>
        <v>2.3204614503984811E-2</v>
      </c>
      <c r="P1057" s="2">
        <f t="shared" ca="1" si="84"/>
        <v>4.3745391569923013</v>
      </c>
      <c r="Q1057" s="3">
        <f ca="1">1-P1057/MAX(P$2:P1057)</f>
        <v>0.13961454976870247</v>
      </c>
    </row>
    <row r="1058" spans="1:17" x14ac:dyDescent="0.15">
      <c r="A1058" s="1">
        <v>39946</v>
      </c>
      <c r="B1058">
        <v>2792.42</v>
      </c>
      <c r="C1058">
        <v>2822.71</v>
      </c>
      <c r="D1058" s="21">
        <v>2775.57</v>
      </c>
      <c r="E1058" s="21">
        <v>2814</v>
      </c>
      <c r="F1058" s="42">
        <v>1236.3795660799999</v>
      </c>
      <c r="G1058" s="3">
        <f t="shared" si="80"/>
        <v>9.1229882089680636E-3</v>
      </c>
      <c r="H1058" s="3">
        <f>1-E1058/MAX(E$2:E1058)</f>
        <v>0.52120057170080991</v>
      </c>
      <c r="I1058" s="21">
        <f t="shared" si="81"/>
        <v>25.440000000000055</v>
      </c>
      <c r="J1058" s="21">
        <f ca="1">IF(ROW()&gt;计算结果!B$18+1,ABS(E1058-OFFSET(E1058,-计算结果!B$18,0,1,1))/SUM(OFFSET(I1058,0,0,-计算结果!B$18,1)),ABS(E1058-OFFSET(E1058,-ROW()+2,0,1,1))/SUM(OFFSET(I1058,0,0,-ROW()+2,1)))</f>
        <v>0.69806506485222308</v>
      </c>
      <c r="K1058" s="21">
        <f ca="1">(计算结果!B$19+计算结果!B$20*'000300'!J1058)^计算结果!B$21</f>
        <v>2.0282585583670008</v>
      </c>
      <c r="L1058" s="21">
        <f t="shared" ca="1" si="82"/>
        <v>2690.8412729953516</v>
      </c>
      <c r="M1058" s="31" t="str">
        <f ca="1">IF(ROW()&gt;计算结果!B$22+1,IF(L1058&gt;OFFSET(L1058,-计算结果!B$22,0,1,1),"买",IF(L1058&lt;OFFSET(L1058,-计算结果!B$22,0,1,1),"卖",M1057)),IF(L1058&gt;OFFSET(L1058,-ROW()+1,0,1,1),"买",IF(L1058&lt;OFFSET(L1058,-ROW()+1,0,1,1),"卖",M1057)))</f>
        <v>买</v>
      </c>
      <c r="N1058" s="4" t="str">
        <f t="shared" ca="1" si="83"/>
        <v/>
      </c>
      <c r="O1058" s="3">
        <f ca="1">IF(M1057="买",E1058/E1057-1,0)-IF(N1058=1,计算结果!B$17,0)</f>
        <v>9.1229882089680636E-3</v>
      </c>
      <c r="P1058" s="2">
        <f t="shared" ca="1" si="84"/>
        <v>4.4144480261412111</v>
      </c>
      <c r="Q1058" s="3">
        <f ca="1">1-P1058/MAX(P$2:P1058)</f>
        <v>0.13176526345107464</v>
      </c>
    </row>
    <row r="1059" spans="1:17" x14ac:dyDescent="0.15">
      <c r="A1059" s="1">
        <v>39947</v>
      </c>
      <c r="B1059">
        <v>2781.05</v>
      </c>
      <c r="C1059">
        <v>2804.48</v>
      </c>
      <c r="D1059" s="21">
        <v>2757.54</v>
      </c>
      <c r="E1059" s="21">
        <v>2792.6</v>
      </c>
      <c r="F1059" s="42">
        <v>961.56098559999998</v>
      </c>
      <c r="G1059" s="3">
        <f t="shared" si="80"/>
        <v>-7.604832977967324E-3</v>
      </c>
      <c r="H1059" s="3">
        <f>1-E1059/MAX(E$2:E1059)</f>
        <v>0.52484176138297145</v>
      </c>
      <c r="I1059" s="21">
        <f t="shared" si="81"/>
        <v>21.400000000000091</v>
      </c>
      <c r="J1059" s="21">
        <f ca="1">IF(ROW()&gt;计算结果!B$18+1,ABS(E1059-OFFSET(E1059,-计算结果!B$18,0,1,1))/SUM(OFFSET(I1059,0,0,-计算结果!B$18,1)),ABS(E1059-OFFSET(E1059,-ROW()+2,0,1,1))/SUM(OFFSET(I1059,0,0,-ROW()+2,1)))</f>
        <v>0.52323729145124864</v>
      </c>
      <c r="K1059" s="21">
        <f ca="1">(计算结果!B$19+计算结果!B$20*'000300'!J1059)^计算结果!B$21</f>
        <v>1.8709135623061237</v>
      </c>
      <c r="L1059" s="21">
        <f t="shared" ca="1" si="82"/>
        <v>2881.2230554313546</v>
      </c>
      <c r="M1059" s="31" t="str">
        <f ca="1">IF(ROW()&gt;计算结果!B$22+1,IF(L1059&gt;OFFSET(L1059,-计算结果!B$22,0,1,1),"买",IF(L1059&lt;OFFSET(L1059,-计算结果!B$22,0,1,1),"卖",M1058)),IF(L1059&gt;OFFSET(L1059,-ROW()+1,0,1,1),"买",IF(L1059&lt;OFFSET(L1059,-ROW()+1,0,1,1),"卖",M1058)))</f>
        <v>买</v>
      </c>
      <c r="N1059" s="4" t="str">
        <f t="shared" ca="1" si="83"/>
        <v/>
      </c>
      <c r="O1059" s="3">
        <f ca="1">IF(M1058="买",E1059/E1058-1,0)-IF(N1059=1,计算结果!B$17,0)</f>
        <v>-7.604832977967324E-3</v>
      </c>
      <c r="P1059" s="2">
        <f t="shared" ca="1" si="84"/>
        <v>4.3808768862124898</v>
      </c>
      <c r="Q1059" s="3">
        <f ca="1">1-P1059/MAX(P$2:P1059)</f>
        <v>0.13836804360819865</v>
      </c>
    </row>
    <row r="1060" spans="1:17" x14ac:dyDescent="0.15">
      <c r="A1060" s="1">
        <v>39948</v>
      </c>
      <c r="B1060">
        <v>2800.57</v>
      </c>
      <c r="C1060">
        <v>2815.46</v>
      </c>
      <c r="D1060" s="21">
        <v>2773.32</v>
      </c>
      <c r="E1060" s="21">
        <v>2796.12</v>
      </c>
      <c r="F1060" s="42">
        <v>749.73036544000001</v>
      </c>
      <c r="G1060" s="3">
        <f t="shared" si="80"/>
        <v>1.2604741101482908E-3</v>
      </c>
      <c r="H1060" s="3">
        <f>1-E1060/MAX(E$2:E1060)</f>
        <v>0.52424283672497107</v>
      </c>
      <c r="I1060" s="21">
        <f t="shared" si="81"/>
        <v>3.5199999999999818</v>
      </c>
      <c r="J1060" s="21">
        <f ca="1">IF(ROW()&gt;计算结果!B$18+1,ABS(E1060-OFFSET(E1060,-计算结果!B$18,0,1,1))/SUM(OFFSET(I1060,0,0,-计算结果!B$18,1)),ABS(E1060-OFFSET(E1060,-ROW()+2,0,1,1))/SUM(OFFSET(I1060,0,0,-ROW()+2,1)))</f>
        <v>0.50376683440472469</v>
      </c>
      <c r="K1060" s="21">
        <f ca="1">(计算结果!B$19+计算结果!B$20*'000300'!J1060)^计算结果!B$21</f>
        <v>1.8533901509642521</v>
      </c>
      <c r="L1060" s="21">
        <f t="shared" ca="1" si="82"/>
        <v>2723.4938906779166</v>
      </c>
      <c r="M1060" s="31" t="str">
        <f ca="1">IF(ROW()&gt;计算结果!B$22+1,IF(L1060&gt;OFFSET(L1060,-计算结果!B$22,0,1,1),"买",IF(L1060&lt;OFFSET(L1060,-计算结果!B$22,0,1,1),"卖",M1059)),IF(L1060&gt;OFFSET(L1060,-ROW()+1,0,1,1),"买",IF(L1060&lt;OFFSET(L1060,-ROW()+1,0,1,1),"卖",M1059)))</f>
        <v>买</v>
      </c>
      <c r="N1060" s="4" t="str">
        <f t="shared" ca="1" si="83"/>
        <v/>
      </c>
      <c r="O1060" s="3">
        <f ca="1">IF(M1059="买",E1060/E1059-1,0)-IF(N1060=1,计算结果!B$17,0)</f>
        <v>1.2604741101482908E-3</v>
      </c>
      <c r="P1060" s="2">
        <f t="shared" ca="1" si="84"/>
        <v>4.3863988681073076</v>
      </c>
      <c r="Q1060" s="3">
        <f ca="1">1-P1060/MAX(P$2:P1060)</f>
        <v>0.1372819788346904</v>
      </c>
    </row>
    <row r="1061" spans="1:17" x14ac:dyDescent="0.15">
      <c r="A1061" s="1">
        <v>39951</v>
      </c>
      <c r="B1061">
        <v>2782.58</v>
      </c>
      <c r="C1061">
        <v>2813.76</v>
      </c>
      <c r="D1061" s="21">
        <v>2740.92</v>
      </c>
      <c r="E1061" s="21">
        <v>2810.57</v>
      </c>
      <c r="F1061" s="42">
        <v>884.79088639999998</v>
      </c>
      <c r="G1061" s="3">
        <f t="shared" si="80"/>
        <v>5.1678754846002928E-3</v>
      </c>
      <c r="H1061" s="3">
        <f>1-E1061/MAX(E$2:E1061)</f>
        <v>0.5217841829442591</v>
      </c>
      <c r="I1061" s="21">
        <f t="shared" si="81"/>
        <v>14.450000000000273</v>
      </c>
      <c r="J1061" s="21">
        <f ca="1">IF(ROW()&gt;计算结果!B$18+1,ABS(E1061-OFFSET(E1061,-计算结果!B$18,0,1,1))/SUM(OFFSET(I1061,0,0,-计算结果!B$18,1)),ABS(E1061-OFFSET(E1061,-ROW()+2,0,1,1))/SUM(OFFSET(I1061,0,0,-ROW()+2,1)))</f>
        <v>0.36073743770375161</v>
      </c>
      <c r="K1061" s="21">
        <f ca="1">(计算结果!B$19+计算结果!B$20*'000300'!J1061)^计算结果!B$21</f>
        <v>1.7246636939333764</v>
      </c>
      <c r="L1061" s="21">
        <f t="shared" ca="1" si="82"/>
        <v>2873.6708950346874</v>
      </c>
      <c r="M1061" s="31" t="str">
        <f ca="1">IF(ROW()&gt;计算结果!B$22+1,IF(L1061&gt;OFFSET(L1061,-计算结果!B$22,0,1,1),"买",IF(L1061&lt;OFFSET(L1061,-计算结果!B$22,0,1,1),"卖",M1060)),IF(L1061&gt;OFFSET(L1061,-ROW()+1,0,1,1),"买",IF(L1061&lt;OFFSET(L1061,-ROW()+1,0,1,1),"卖",M1060)))</f>
        <v>买</v>
      </c>
      <c r="N1061" s="4" t="str">
        <f t="shared" ca="1" si="83"/>
        <v/>
      </c>
      <c r="O1061" s="3">
        <f ca="1">IF(M1060="买",E1061/E1060-1,0)-IF(N1061=1,计算结果!B$17,0)</f>
        <v>5.1678754846002928E-3</v>
      </c>
      <c r="P1061" s="2">
        <f t="shared" ca="1" si="84"/>
        <v>4.409067231283478</v>
      </c>
      <c r="Q1061" s="3">
        <f ca="1">1-P1061/MAX(P$2:P1061)</f>
        <v>0.1328235595229873</v>
      </c>
    </row>
    <row r="1062" spans="1:17" x14ac:dyDescent="0.15">
      <c r="A1062" s="1">
        <v>39952</v>
      </c>
      <c r="B1062">
        <v>2836.34</v>
      </c>
      <c r="C1062">
        <v>2849.63</v>
      </c>
      <c r="D1062" s="21">
        <v>2821.95</v>
      </c>
      <c r="E1062" s="21">
        <v>2840.08</v>
      </c>
      <c r="F1062" s="42">
        <v>1165.43193088</v>
      </c>
      <c r="G1062" s="3">
        <f t="shared" si="80"/>
        <v>1.0499649537282441E-2</v>
      </c>
      <c r="H1062" s="3">
        <f>1-E1062/MAX(E$2:E1062)</f>
        <v>0.51676308446198871</v>
      </c>
      <c r="I1062" s="21">
        <f t="shared" si="81"/>
        <v>29.509999999999764</v>
      </c>
      <c r="J1062" s="21">
        <f ca="1">IF(ROW()&gt;计算结果!B$18+1,ABS(E1062-OFFSET(E1062,-计算结果!B$18,0,1,1))/SUM(OFFSET(I1062,0,0,-计算结果!B$18,1)),ABS(E1062-OFFSET(E1062,-ROW()+2,0,1,1))/SUM(OFFSET(I1062,0,0,-ROW()+2,1)))</f>
        <v>0.3985969612577997</v>
      </c>
      <c r="K1062" s="21">
        <f ca="1">(计算结果!B$19+计算结果!B$20*'000300'!J1062)^计算结果!B$21</f>
        <v>1.7587372651320197</v>
      </c>
      <c r="L1062" s="21">
        <f t="shared" ca="1" si="82"/>
        <v>2814.593336168045</v>
      </c>
      <c r="M1062" s="31" t="str">
        <f ca="1">IF(ROW()&gt;计算结果!B$22+1,IF(L1062&gt;OFFSET(L1062,-计算结果!B$22,0,1,1),"买",IF(L1062&lt;OFFSET(L1062,-计算结果!B$22,0,1,1),"卖",M1061)),IF(L1062&gt;OFFSET(L1062,-ROW()+1,0,1,1),"买",IF(L1062&lt;OFFSET(L1062,-ROW()+1,0,1,1),"卖",M1061)))</f>
        <v>买</v>
      </c>
      <c r="N1062" s="4" t="str">
        <f t="shared" ca="1" si="83"/>
        <v/>
      </c>
      <c r="O1062" s="3">
        <f ca="1">IF(M1061="买",E1062/E1061-1,0)-IF(N1062=1,计算结果!B$17,0)</f>
        <v>1.0499649537282441E-2</v>
      </c>
      <c r="P1062" s="2">
        <f t="shared" ca="1" si="84"/>
        <v>4.4553608919982706</v>
      </c>
      <c r="Q1062" s="3">
        <f ca="1">1-P1062/MAX(P$2:P1062)</f>
        <v>0.12371851081099061</v>
      </c>
    </row>
    <row r="1063" spans="1:17" x14ac:dyDescent="0.15">
      <c r="A1063" s="1">
        <v>39953</v>
      </c>
      <c r="B1063">
        <v>2843.54</v>
      </c>
      <c r="C1063">
        <v>2849.64</v>
      </c>
      <c r="D1063" s="21">
        <v>2812.6</v>
      </c>
      <c r="E1063" s="21">
        <v>2812.86</v>
      </c>
      <c r="F1063" s="42">
        <v>1051.461632</v>
      </c>
      <c r="G1063" s="3">
        <f t="shared" si="80"/>
        <v>-9.5842370637445606E-3</v>
      </c>
      <c r="H1063" s="3">
        <f>1-E1063/MAX(E$2:E1063)</f>
        <v>0.52139454161845777</v>
      </c>
      <c r="I1063" s="21">
        <f t="shared" si="81"/>
        <v>27.2199999999998</v>
      </c>
      <c r="J1063" s="21">
        <f ca="1">IF(ROW()&gt;计算结果!B$18+1,ABS(E1063-OFFSET(E1063,-计算结果!B$18,0,1,1))/SUM(OFFSET(I1063,0,0,-计算结果!B$18,1)),ABS(E1063-OFFSET(E1063,-ROW()+2,0,1,1))/SUM(OFFSET(I1063,0,0,-ROW()+2,1)))</f>
        <v>0.17543602520885335</v>
      </c>
      <c r="K1063" s="21">
        <f ca="1">(计算结果!B$19+计算结果!B$20*'000300'!J1063)^计算结果!B$21</f>
        <v>1.557892422687968</v>
      </c>
      <c r="L1063" s="21">
        <f t="shared" ca="1" si="82"/>
        <v>2811.892984885877</v>
      </c>
      <c r="M1063" s="31" t="str">
        <f ca="1">IF(ROW()&gt;计算结果!B$22+1,IF(L1063&gt;OFFSET(L1063,-计算结果!B$22,0,1,1),"买",IF(L1063&lt;OFFSET(L1063,-计算结果!B$22,0,1,1),"卖",M1062)),IF(L1063&gt;OFFSET(L1063,-ROW()+1,0,1,1),"买",IF(L1063&lt;OFFSET(L1063,-ROW()+1,0,1,1),"卖",M1062)))</f>
        <v>买</v>
      </c>
      <c r="N1063" s="4" t="str">
        <f t="shared" ca="1" si="83"/>
        <v/>
      </c>
      <c r="O1063" s="3">
        <f ca="1">IF(M1062="买",E1063/E1062-1,0)-IF(N1063=1,计算结果!B$17,0)</f>
        <v>-9.5842370637445606E-3</v>
      </c>
      <c r="P1063" s="2">
        <f t="shared" ca="1" si="84"/>
        <v>4.4126596570048227</v>
      </c>
      <c r="Q1063" s="3">
        <f ca="1">1-P1063/MAX(P$2:P1063)</f>
        <v>0.13211700033794926</v>
      </c>
    </row>
    <row r="1064" spans="1:17" x14ac:dyDescent="0.15">
      <c r="A1064" s="1">
        <v>39954</v>
      </c>
      <c r="B1064">
        <v>2795.83</v>
      </c>
      <c r="C1064">
        <v>2808.29</v>
      </c>
      <c r="D1064" s="21">
        <v>2735.77</v>
      </c>
      <c r="E1064" s="21">
        <v>2750.01</v>
      </c>
      <c r="F1064" s="42">
        <v>1028.75824128</v>
      </c>
      <c r="G1064" s="3">
        <f t="shared" si="80"/>
        <v>-2.2343806659414267E-2</v>
      </c>
      <c r="H1064" s="3">
        <f>1-E1064/MAX(E$2:E1064)</f>
        <v>0.53208840944667524</v>
      </c>
      <c r="I1064" s="21">
        <f t="shared" si="81"/>
        <v>62.849999999999909</v>
      </c>
      <c r="J1064" s="21">
        <f ca="1">IF(ROW()&gt;计算结果!B$18+1,ABS(E1064-OFFSET(E1064,-计算结果!B$18,0,1,1))/SUM(OFFSET(I1064,0,0,-计算结果!B$18,1)),ABS(E1064-OFFSET(E1064,-ROW()+2,0,1,1))/SUM(OFFSET(I1064,0,0,-ROW()+2,1)))</f>
        <v>5.1158330086611775E-2</v>
      </c>
      <c r="K1064" s="21">
        <f ca="1">(计算结果!B$19+计算结果!B$20*'000300'!J1064)^计算结果!B$21</f>
        <v>1.4460424970779504</v>
      </c>
      <c r="L1064" s="21">
        <f t="shared" ca="1" si="82"/>
        <v>2722.4075588948667</v>
      </c>
      <c r="M1064" s="31" t="str">
        <f ca="1">IF(ROW()&gt;计算结果!B$22+1,IF(L1064&gt;OFFSET(L1064,-计算结果!B$22,0,1,1),"买",IF(L1064&lt;OFFSET(L1064,-计算结果!B$22,0,1,1),"卖",M1063)),IF(L1064&gt;OFFSET(L1064,-ROW()+1,0,1,1),"买",IF(L1064&lt;OFFSET(L1064,-ROW()+1,0,1,1),"卖",M1063)))</f>
        <v>买</v>
      </c>
      <c r="N1064" s="4" t="str">
        <f t="shared" ca="1" si="83"/>
        <v/>
      </c>
      <c r="O1064" s="3">
        <f ca="1">IF(M1063="买",E1064/E1063-1,0)-IF(N1064=1,计算结果!B$17,0)</f>
        <v>-2.2343806659414267E-2</v>
      </c>
      <c r="P1064" s="2">
        <f t="shared" ca="1" si="84"/>
        <v>4.31406404277491</v>
      </c>
      <c r="Q1064" s="3">
        <f ca="1">1-P1064/MAX(P$2:P1064)</f>
        <v>0.15150881028539054</v>
      </c>
    </row>
    <row r="1065" spans="1:17" x14ac:dyDescent="0.15">
      <c r="A1065" s="1">
        <v>39955</v>
      </c>
      <c r="B1065">
        <v>2733.02</v>
      </c>
      <c r="C1065">
        <v>2762.74</v>
      </c>
      <c r="D1065" s="21">
        <v>2719.12</v>
      </c>
      <c r="E1065" s="21">
        <v>2740.68</v>
      </c>
      <c r="F1065" s="42">
        <v>744.07198719999997</v>
      </c>
      <c r="G1065" s="3">
        <f t="shared" si="80"/>
        <v>-3.3927149355822417E-3</v>
      </c>
      <c r="H1065" s="3">
        <f>1-E1065/MAX(E$2:E1065)</f>
        <v>0.53367590008847754</v>
      </c>
      <c r="I1065" s="21">
        <f t="shared" si="81"/>
        <v>9.330000000000382</v>
      </c>
      <c r="J1065" s="21">
        <f ca="1">IF(ROW()&gt;计算结果!B$18+1,ABS(E1065-OFFSET(E1065,-计算结果!B$18,0,1,1))/SUM(OFFSET(I1065,0,0,-计算结果!B$18,1)),ABS(E1065-OFFSET(E1065,-ROW()+2,0,1,1))/SUM(OFFSET(I1065,0,0,-ROW()+2,1)))</f>
        <v>0.15128093249392263</v>
      </c>
      <c r="K1065" s="21">
        <f ca="1">(计算结果!B$19+计算结果!B$20*'000300'!J1065)^计算结果!B$21</f>
        <v>1.5361528392445303</v>
      </c>
      <c r="L1065" s="21">
        <f t="shared" ca="1" si="82"/>
        <v>2750.4768211784458</v>
      </c>
      <c r="M1065" s="31" t="str">
        <f ca="1">IF(ROW()&gt;计算结果!B$22+1,IF(L1065&gt;OFFSET(L1065,-计算结果!B$22,0,1,1),"买",IF(L1065&lt;OFFSET(L1065,-计算结果!B$22,0,1,1),"卖",M1064)),IF(L1065&gt;OFFSET(L1065,-ROW()+1,0,1,1),"买",IF(L1065&lt;OFFSET(L1065,-ROW()+1,0,1,1),"卖",M1064)))</f>
        <v>买</v>
      </c>
      <c r="N1065" s="4" t="str">
        <f t="shared" ca="1" si="83"/>
        <v/>
      </c>
      <c r="O1065" s="3">
        <f ca="1">IF(M1064="买",E1065/E1064-1,0)-IF(N1065=1,计算结果!B$17,0)</f>
        <v>-3.3927149355822417E-3</v>
      </c>
      <c r="P1065" s="2">
        <f t="shared" ca="1" si="84"/>
        <v>4.2994276532639288</v>
      </c>
      <c r="Q1065" s="3">
        <f ca="1">1-P1065/MAX(P$2:P1065)</f>
        <v>0.15438749901744531</v>
      </c>
    </row>
    <row r="1066" spans="1:17" x14ac:dyDescent="0.15">
      <c r="A1066" s="1">
        <v>39958</v>
      </c>
      <c r="B1066">
        <v>2684.21</v>
      </c>
      <c r="C1066">
        <v>2761.39</v>
      </c>
      <c r="D1066" s="21">
        <v>2675.28</v>
      </c>
      <c r="E1066" s="21">
        <v>2752.72</v>
      </c>
      <c r="F1066" s="42">
        <v>910.48812543999998</v>
      </c>
      <c r="G1066" s="3">
        <f t="shared" si="80"/>
        <v>4.3930703329100318E-3</v>
      </c>
      <c r="H1066" s="3">
        <f>1-E1066/MAX(E$2:E1066)</f>
        <v>0.53162730551963522</v>
      </c>
      <c r="I1066" s="21">
        <f t="shared" si="81"/>
        <v>12.039999999999964</v>
      </c>
      <c r="J1066" s="21">
        <f ca="1">IF(ROW()&gt;计算结果!B$18+1,ABS(E1066-OFFSET(E1066,-计算结果!B$18,0,1,1))/SUM(OFFSET(I1066,0,0,-计算结果!B$18,1)),ABS(E1066-OFFSET(E1066,-ROW()+2,0,1,1))/SUM(OFFSET(I1066,0,0,-ROW()+2,1)))</f>
        <v>0.10185873605947821</v>
      </c>
      <c r="K1066" s="21">
        <f ca="1">(计算结果!B$19+计算结果!B$20*'000300'!J1066)^计算结果!B$21</f>
        <v>1.4916728624535303</v>
      </c>
      <c r="L1066" s="21">
        <f t="shared" ca="1" si="82"/>
        <v>2753.8229101521883</v>
      </c>
      <c r="M1066" s="31" t="str">
        <f ca="1">IF(ROW()&gt;计算结果!B$22+1,IF(L1066&gt;OFFSET(L1066,-计算结果!B$22,0,1,1),"买",IF(L1066&lt;OFFSET(L1066,-计算结果!B$22,0,1,1),"卖",M1065)),IF(L1066&gt;OFFSET(L1066,-ROW()+1,0,1,1),"买",IF(L1066&lt;OFFSET(L1066,-ROW()+1,0,1,1),"卖",M1065)))</f>
        <v>买</v>
      </c>
      <c r="N1066" s="4" t="str">
        <f t="shared" ca="1" si="83"/>
        <v/>
      </c>
      <c r="O1066" s="3">
        <f ca="1">IF(M1065="买",E1066/E1065-1,0)-IF(N1066=1,计算结果!B$17,0)</f>
        <v>4.3930703329100318E-3</v>
      </c>
      <c r="P1066" s="2">
        <f t="shared" ca="1" si="84"/>
        <v>4.3183153413359756</v>
      </c>
      <c r="Q1066" s="3">
        <f ca="1">1-P1066/MAX(P$2:P1066)</f>
        <v>0.150672663826241</v>
      </c>
    </row>
    <row r="1067" spans="1:17" x14ac:dyDescent="0.15">
      <c r="A1067" s="1">
        <v>39959</v>
      </c>
      <c r="B1067">
        <v>2757.31</v>
      </c>
      <c r="C1067">
        <v>2762.81</v>
      </c>
      <c r="D1067" s="21">
        <v>2718.55</v>
      </c>
      <c r="E1067" s="21">
        <v>2719.76</v>
      </c>
      <c r="F1067" s="42">
        <v>888.94898176000004</v>
      </c>
      <c r="G1067" s="3">
        <f t="shared" si="80"/>
        <v>-1.1973611555116226E-2</v>
      </c>
      <c r="H1067" s="3">
        <f>1-E1067/MAX(E$2:E1067)</f>
        <v>0.53723541822636622</v>
      </c>
      <c r="I1067" s="21">
        <f t="shared" si="81"/>
        <v>32.959999999999582</v>
      </c>
      <c r="J1067" s="21">
        <f ca="1">IF(ROW()&gt;计算结果!B$18+1,ABS(E1067-OFFSET(E1067,-计算结果!B$18,0,1,1))/SUM(OFFSET(I1067,0,0,-计算结果!B$18,1)),ABS(E1067-OFFSET(E1067,-ROW()+2,0,1,1))/SUM(OFFSET(I1067,0,0,-ROW()+2,1)))</f>
        <v>0.28820375335120552</v>
      </c>
      <c r="K1067" s="21">
        <f ca="1">(计算结果!B$19+计算结果!B$20*'000300'!J1067)^计算结果!B$21</f>
        <v>1.6593833780160849</v>
      </c>
      <c r="L1067" s="21">
        <f t="shared" ca="1" si="82"/>
        <v>2697.2994832387922</v>
      </c>
      <c r="M1067" s="31" t="str">
        <f ca="1">IF(ROW()&gt;计算结果!B$22+1,IF(L1067&gt;OFFSET(L1067,-计算结果!B$22,0,1,1),"买",IF(L1067&lt;OFFSET(L1067,-计算结果!B$22,0,1,1),"卖",M1066)),IF(L1067&gt;OFFSET(L1067,-ROW()+1,0,1,1),"买",IF(L1067&lt;OFFSET(L1067,-ROW()+1,0,1,1),"卖",M1066)))</f>
        <v>买</v>
      </c>
      <c r="N1067" s="4" t="str">
        <f t="shared" ca="1" si="83"/>
        <v/>
      </c>
      <c r="O1067" s="3">
        <f ca="1">IF(M1066="买",E1067/E1066-1,0)-IF(N1067=1,计算结果!B$17,0)</f>
        <v>-1.1973611555116226E-2</v>
      </c>
      <c r="P1067" s="2">
        <f t="shared" ca="1" si="84"/>
        <v>4.2666095108663198</v>
      </c>
      <c r="Q1067" s="3">
        <f ca="1">1-P1067/MAX(P$2:P1067)</f>
        <v>0.16084217943272716</v>
      </c>
    </row>
    <row r="1068" spans="1:17" x14ac:dyDescent="0.15">
      <c r="A1068" s="1">
        <v>39960</v>
      </c>
      <c r="B1068">
        <v>2734.42</v>
      </c>
      <c r="C1068">
        <v>2768.57</v>
      </c>
      <c r="D1068" s="21">
        <v>2715.82</v>
      </c>
      <c r="E1068" s="21">
        <v>2759.71</v>
      </c>
      <c r="F1068" s="42">
        <v>786.02248192000002</v>
      </c>
      <c r="G1068" s="3">
        <f t="shared" si="80"/>
        <v>1.4688796070241317E-2</v>
      </c>
      <c r="H1068" s="3">
        <f>1-E1068/MAX(E$2:E1068)</f>
        <v>0.5304379636561628</v>
      </c>
      <c r="I1068" s="21">
        <f t="shared" si="81"/>
        <v>39.949999999999818</v>
      </c>
      <c r="J1068" s="21">
        <f ca="1">IF(ROW()&gt;计算结果!B$18+1,ABS(E1068-OFFSET(E1068,-计算结果!B$18,0,1,1))/SUM(OFFSET(I1068,0,0,-计算结果!B$18,1)),ABS(E1068-OFFSET(E1068,-ROW()+2,0,1,1))/SUM(OFFSET(I1068,0,0,-ROW()+2,1)))</f>
        <v>0.21439008016427777</v>
      </c>
      <c r="K1068" s="21">
        <f ca="1">(计算结果!B$19+计算结果!B$20*'000300'!J1068)^计算结果!B$21</f>
        <v>1.5929510721478499</v>
      </c>
      <c r="L1068" s="21">
        <f t="shared" ca="1" si="82"/>
        <v>2796.7163828268599</v>
      </c>
      <c r="M1068" s="31" t="str">
        <f ca="1">IF(ROW()&gt;计算结果!B$22+1,IF(L1068&gt;OFFSET(L1068,-计算结果!B$22,0,1,1),"买",IF(L1068&lt;OFFSET(L1068,-计算结果!B$22,0,1,1),"卖",M1067)),IF(L1068&gt;OFFSET(L1068,-ROW()+1,0,1,1),"买",IF(L1068&lt;OFFSET(L1068,-ROW()+1,0,1,1),"卖",M1067)))</f>
        <v>买</v>
      </c>
      <c r="N1068" s="4" t="str">
        <f t="shared" ca="1" si="83"/>
        <v/>
      </c>
      <c r="O1068" s="3">
        <f ca="1">IF(M1067="买",E1068/E1067-1,0)-IF(N1068=1,计算结果!B$17,0)</f>
        <v>1.4688796070241317E-2</v>
      </c>
      <c r="P1068" s="2">
        <f t="shared" ca="1" si="84"/>
        <v>4.3292808678827877</v>
      </c>
      <c r="Q1068" s="3">
        <f ca="1">1-P1068/MAX(P$2:P1068)</f>
        <v>0.14851596133566625</v>
      </c>
    </row>
    <row r="1069" spans="1:17" x14ac:dyDescent="0.15">
      <c r="A1069" s="1">
        <v>39965</v>
      </c>
      <c r="B1069">
        <v>2798.93</v>
      </c>
      <c r="C1069">
        <v>2864.47</v>
      </c>
      <c r="D1069" s="21">
        <v>2798.93</v>
      </c>
      <c r="E1069" s="21">
        <v>2858.34</v>
      </c>
      <c r="F1069" s="42">
        <v>1329.67776256</v>
      </c>
      <c r="G1069" s="3">
        <f t="shared" si="80"/>
        <v>3.5739262458736709E-2</v>
      </c>
      <c r="H1069" s="3">
        <f>1-E1069/MAX(E$2:E1069)</f>
        <v>0.51365616279861159</v>
      </c>
      <c r="I1069" s="21">
        <f t="shared" si="81"/>
        <v>98.630000000000109</v>
      </c>
      <c r="J1069" s="21">
        <f ca="1">IF(ROW()&gt;计算结果!B$18+1,ABS(E1069-OFFSET(E1069,-计算结果!B$18,0,1,1))/SUM(OFFSET(I1069,0,0,-计算结果!B$18,1)),ABS(E1069-OFFSET(E1069,-ROW()+2,0,1,1))/SUM(OFFSET(I1069,0,0,-ROW()+2,1)))</f>
        <v>0.19893481813230141</v>
      </c>
      <c r="K1069" s="21">
        <f ca="1">(计算结果!B$19+计算结果!B$20*'000300'!J1069)^计算结果!B$21</f>
        <v>1.5790413363190712</v>
      </c>
      <c r="L1069" s="21">
        <f t="shared" ca="1" si="82"/>
        <v>2894.0226216367505</v>
      </c>
      <c r="M1069" s="31" t="str">
        <f ca="1">IF(ROW()&gt;计算结果!B$22+1,IF(L1069&gt;OFFSET(L1069,-计算结果!B$22,0,1,1),"买",IF(L1069&lt;OFFSET(L1069,-计算结果!B$22,0,1,1),"卖",M1068)),IF(L1069&gt;OFFSET(L1069,-ROW()+1,0,1,1),"买",IF(L1069&lt;OFFSET(L1069,-ROW()+1,0,1,1),"卖",M1068)))</f>
        <v>买</v>
      </c>
      <c r="N1069" s="4" t="str">
        <f t="shared" ca="1" si="83"/>
        <v/>
      </c>
      <c r="O1069" s="3">
        <f ca="1">IF(M1068="买",E1069/E1068-1,0)-IF(N1069=1,计算结果!B$17,0)</f>
        <v>3.5739262458736709E-2</v>
      </c>
      <c r="P1069" s="2">
        <f t="shared" ca="1" si="84"/>
        <v>4.4840061730776384</v>
      </c>
      <c r="Q1069" s="3">
        <f ca="1">1-P1069/MAX(P$2:P1069)</f>
        <v>0.11808454979841643</v>
      </c>
    </row>
    <row r="1070" spans="1:17" x14ac:dyDescent="0.15">
      <c r="A1070" s="1">
        <v>39966</v>
      </c>
      <c r="B1070">
        <v>2878.53</v>
      </c>
      <c r="C1070">
        <v>2892.78</v>
      </c>
      <c r="D1070" s="21">
        <v>2855.06</v>
      </c>
      <c r="E1070" s="21">
        <v>2865.1</v>
      </c>
      <c r="F1070" s="42">
        <v>1301.3177958399999</v>
      </c>
      <c r="G1070" s="3">
        <f t="shared" si="80"/>
        <v>2.3650090612032937E-3</v>
      </c>
      <c r="H1070" s="3">
        <f>1-E1070/MAX(E$2:E1070)</f>
        <v>0.51250595521676989</v>
      </c>
      <c r="I1070" s="21">
        <f t="shared" si="81"/>
        <v>6.7599999999997635</v>
      </c>
      <c r="J1070" s="21">
        <f ca="1">IF(ROW()&gt;计算结果!B$18+1,ABS(E1070-OFFSET(E1070,-计算结果!B$18,0,1,1))/SUM(OFFSET(I1070,0,0,-计算结果!B$18,1)),ABS(E1070-OFFSET(E1070,-ROW()+2,0,1,1))/SUM(OFFSET(I1070,0,0,-ROW()+2,1)))</f>
        <v>0.20671261612226596</v>
      </c>
      <c r="K1070" s="21">
        <f ca="1">(计算结果!B$19+计算结果!B$20*'000300'!J1070)^计算结果!B$21</f>
        <v>1.5860413545100394</v>
      </c>
      <c r="L1070" s="21">
        <f t="shared" ca="1" si="82"/>
        <v>2848.1501476400172</v>
      </c>
      <c r="M1070" s="31" t="str">
        <f ca="1">IF(ROW()&gt;计算结果!B$22+1,IF(L1070&gt;OFFSET(L1070,-计算结果!B$22,0,1,1),"买",IF(L1070&lt;OFFSET(L1070,-计算结果!B$22,0,1,1),"卖",M1069)),IF(L1070&gt;OFFSET(L1070,-ROW()+1,0,1,1),"买",IF(L1070&lt;OFFSET(L1070,-ROW()+1,0,1,1),"卖",M1069)))</f>
        <v>买</v>
      </c>
      <c r="N1070" s="4" t="str">
        <f t="shared" ca="1" si="83"/>
        <v/>
      </c>
      <c r="O1070" s="3">
        <f ca="1">IF(M1069="买",E1070/E1069-1,0)-IF(N1070=1,计算结果!B$17,0)</f>
        <v>2.3650090612032937E-3</v>
      </c>
      <c r="P1070" s="2">
        <f t="shared" ca="1" si="84"/>
        <v>4.4946108883074585</v>
      </c>
      <c r="Q1070" s="3">
        <f ca="1">1-P1070/MAX(P$2:P1070)</f>
        <v>0.11599881176747451</v>
      </c>
    </row>
    <row r="1071" spans="1:17" x14ac:dyDescent="0.15">
      <c r="A1071" s="1">
        <v>39967</v>
      </c>
      <c r="B1071">
        <v>2865.73</v>
      </c>
      <c r="C1071">
        <v>2939.39</v>
      </c>
      <c r="D1071" s="21">
        <v>2864.71</v>
      </c>
      <c r="E1071" s="21">
        <v>2939.39</v>
      </c>
      <c r="F1071" s="42">
        <v>1316.06585344</v>
      </c>
      <c r="G1071" s="3">
        <f t="shared" si="80"/>
        <v>2.5929286935883589E-2</v>
      </c>
      <c r="H1071" s="3">
        <f>1-E1071/MAX(E$2:E1071)</f>
        <v>0.49986558225005107</v>
      </c>
      <c r="I1071" s="21">
        <f t="shared" si="81"/>
        <v>74.289999999999964</v>
      </c>
      <c r="J1071" s="21">
        <f ca="1">IF(ROW()&gt;计算结果!B$18+1,ABS(E1071-OFFSET(E1071,-计算结果!B$18,0,1,1))/SUM(OFFSET(I1071,0,0,-计算结果!B$18,1)),ABS(E1071-OFFSET(E1071,-ROW()+2,0,1,1))/SUM(OFFSET(I1071,0,0,-ROW()+2,1)))</f>
        <v>0.32733648422015554</v>
      </c>
      <c r="K1071" s="21">
        <f ca="1">(计算结果!B$19+计算结果!B$20*'000300'!J1071)^计算结果!B$21</f>
        <v>1.69460283579814</v>
      </c>
      <c r="L1071" s="21">
        <f t="shared" ca="1" si="82"/>
        <v>3002.7654601870472</v>
      </c>
      <c r="M1071" s="31" t="str">
        <f ca="1">IF(ROW()&gt;计算结果!B$22+1,IF(L1071&gt;OFFSET(L1071,-计算结果!B$22,0,1,1),"买",IF(L1071&lt;OFFSET(L1071,-计算结果!B$22,0,1,1),"卖",M1070)),IF(L1071&gt;OFFSET(L1071,-ROW()+1,0,1,1),"买",IF(L1071&lt;OFFSET(L1071,-ROW()+1,0,1,1),"卖",M1070)))</f>
        <v>买</v>
      </c>
      <c r="N1071" s="4" t="str">
        <f t="shared" ca="1" si="83"/>
        <v/>
      </c>
      <c r="O1071" s="3">
        <f ca="1">IF(M1070="买",E1071/E1070-1,0)-IF(N1071=1,计算结果!B$17,0)</f>
        <v>2.5929286935883589E-2</v>
      </c>
      <c r="P1071" s="2">
        <f t="shared" ca="1" si="84"/>
        <v>4.6111529436955294</v>
      </c>
      <c r="Q1071" s="3">
        <f ca="1">1-P1071/MAX(P$2:P1071)</f>
        <v>9.3077291306131293E-2</v>
      </c>
    </row>
    <row r="1072" spans="1:17" x14ac:dyDescent="0.15">
      <c r="A1072" s="1">
        <v>39968</v>
      </c>
      <c r="B1072">
        <v>2924.27</v>
      </c>
      <c r="C1072">
        <v>2961.04</v>
      </c>
      <c r="D1072" s="21">
        <v>2899.67</v>
      </c>
      <c r="E1072" s="21">
        <v>2953.75</v>
      </c>
      <c r="F1072" s="42">
        <v>1537.7073766399999</v>
      </c>
      <c r="G1072" s="3">
        <f t="shared" si="80"/>
        <v>4.8853673721418467E-3</v>
      </c>
      <c r="H1072" s="3">
        <f>1-E1072/MAX(E$2:E1072)</f>
        <v>0.49742224188389028</v>
      </c>
      <c r="I1072" s="21">
        <f t="shared" si="81"/>
        <v>14.360000000000127</v>
      </c>
      <c r="J1072" s="21">
        <f ca="1">IF(ROW()&gt;计算结果!B$18+1,ABS(E1072-OFFSET(E1072,-计算结果!B$18,0,1,1))/SUM(OFFSET(I1072,0,0,-计算结果!B$18,1)),ABS(E1072-OFFSET(E1072,-ROW()+2,0,1,1))/SUM(OFFSET(I1072,0,0,-ROW()+2,1)))</f>
        <v>0.30040434472369842</v>
      </c>
      <c r="K1072" s="21">
        <f ca="1">(计算结果!B$19+计算结果!B$20*'000300'!J1072)^计算结果!B$21</f>
        <v>1.6703639102513286</v>
      </c>
      <c r="L1072" s="21">
        <f t="shared" ca="1" si="82"/>
        <v>2920.8918044462425</v>
      </c>
      <c r="M1072" s="31" t="str">
        <f ca="1">IF(ROW()&gt;计算结果!B$22+1,IF(L1072&gt;OFFSET(L1072,-计算结果!B$22,0,1,1),"买",IF(L1072&lt;OFFSET(L1072,-计算结果!B$22,0,1,1),"卖",M1071)),IF(L1072&gt;OFFSET(L1072,-ROW()+1,0,1,1),"买",IF(L1072&lt;OFFSET(L1072,-ROW()+1,0,1,1),"卖",M1071)))</f>
        <v>买</v>
      </c>
      <c r="N1072" s="4" t="str">
        <f t="shared" ca="1" si="83"/>
        <v/>
      </c>
      <c r="O1072" s="3">
        <f ca="1">IF(M1071="买",E1072/E1071-1,0)-IF(N1072=1,计算结果!B$17,0)</f>
        <v>4.8853673721418467E-3</v>
      </c>
      <c r="P1072" s="2">
        <f t="shared" ca="1" si="84"/>
        <v>4.6336801198346151</v>
      </c>
      <c r="Q1072" s="3">
        <f ca="1">1-P1072/MAX(P$2:P1072)</f>
        <v>8.8646640696023793E-2</v>
      </c>
    </row>
    <row r="1073" spans="1:17" x14ac:dyDescent="0.15">
      <c r="A1073" s="1">
        <v>39969</v>
      </c>
      <c r="B1073">
        <v>2966.06</v>
      </c>
      <c r="C1073">
        <v>2975.18</v>
      </c>
      <c r="D1073" s="21">
        <v>2937.18</v>
      </c>
      <c r="E1073" s="21">
        <v>2939.31</v>
      </c>
      <c r="F1073" s="42">
        <v>1313.4798848</v>
      </c>
      <c r="G1073" s="3">
        <f t="shared" si="80"/>
        <v>-4.8887008040626734E-3</v>
      </c>
      <c r="H1073" s="3">
        <f>1-E1073/MAX(E$2:E1073)</f>
        <v>0.49987919417409654</v>
      </c>
      <c r="I1073" s="21">
        <f t="shared" si="81"/>
        <v>14.440000000000055</v>
      </c>
      <c r="J1073" s="21">
        <f ca="1">IF(ROW()&gt;计算结果!B$18+1,ABS(E1073-OFFSET(E1073,-计算结果!B$18,0,1,1))/SUM(OFFSET(I1073,0,0,-计算结果!B$18,1)),ABS(E1073-OFFSET(E1073,-ROW()+2,0,1,1))/SUM(OFFSET(I1073,0,0,-ROW()+2,1)))</f>
        <v>0.3458603429884301</v>
      </c>
      <c r="K1073" s="21">
        <f ca="1">(计算结果!B$19+计算结果!B$20*'000300'!J1073)^计算结果!B$21</f>
        <v>1.711274308689587</v>
      </c>
      <c r="L1073" s="21">
        <f t="shared" ca="1" si="82"/>
        <v>2952.4103893098081</v>
      </c>
      <c r="M1073" s="31" t="str">
        <f ca="1">IF(ROW()&gt;计算结果!B$22+1,IF(L1073&gt;OFFSET(L1073,-计算结果!B$22,0,1,1),"买",IF(L1073&lt;OFFSET(L1073,-计算结果!B$22,0,1,1),"卖",M1072)),IF(L1073&gt;OFFSET(L1073,-ROW()+1,0,1,1),"买",IF(L1073&lt;OFFSET(L1073,-ROW()+1,0,1,1),"卖",M1072)))</f>
        <v>买</v>
      </c>
      <c r="N1073" s="4" t="str">
        <f t="shared" ca="1" si="83"/>
        <v/>
      </c>
      <c r="O1073" s="3">
        <f ca="1">IF(M1072="买",E1073/E1072-1,0)-IF(N1073=1,计算结果!B$17,0)</f>
        <v>-4.8887008040626734E-3</v>
      </c>
      <c r="P1073" s="2">
        <f t="shared" ca="1" si="84"/>
        <v>4.6110274441070107</v>
      </c>
      <c r="Q1073" s="3">
        <f ca="1">1-P1073/MAX(P$2:P1073)</f>
        <v>9.3101974596438319E-2</v>
      </c>
    </row>
    <row r="1074" spans="1:17" x14ac:dyDescent="0.15">
      <c r="A1074" s="1">
        <v>39972</v>
      </c>
      <c r="B1074">
        <v>2937.64</v>
      </c>
      <c r="C1074">
        <v>2978.23</v>
      </c>
      <c r="D1074" s="21">
        <v>2912.49</v>
      </c>
      <c r="E1074" s="21">
        <v>2948.48</v>
      </c>
      <c r="F1074" s="42">
        <v>1145.38938368</v>
      </c>
      <c r="G1074" s="3">
        <f t="shared" si="80"/>
        <v>3.1197798122688525E-3</v>
      </c>
      <c r="H1074" s="3">
        <f>1-E1074/MAX(E$2:E1074)</f>
        <v>0.49831892738038519</v>
      </c>
      <c r="I1074" s="21">
        <f t="shared" si="81"/>
        <v>9.1700000000000728</v>
      </c>
      <c r="J1074" s="21">
        <f ca="1">IF(ROW()&gt;计算结果!B$18+1,ABS(E1074-OFFSET(E1074,-计算结果!B$18,0,1,1))/SUM(OFFSET(I1074,0,0,-计算结果!B$18,1)),ABS(E1074-OFFSET(E1074,-ROW()+2,0,1,1))/SUM(OFFSET(I1074,0,0,-ROW()+2,1)))</f>
        <v>0.63626454653287567</v>
      </c>
      <c r="K1074" s="21">
        <f ca="1">(计算结果!B$19+计算结果!B$20*'000300'!J1074)^计算结果!B$21</f>
        <v>1.9726380918795881</v>
      </c>
      <c r="L1074" s="21">
        <f t="shared" ca="1" si="82"/>
        <v>2944.6571536413649</v>
      </c>
      <c r="M1074" s="31" t="str">
        <f ca="1">IF(ROW()&gt;计算结果!B$22+1,IF(L1074&gt;OFFSET(L1074,-计算结果!B$22,0,1,1),"买",IF(L1074&lt;OFFSET(L1074,-计算结果!B$22,0,1,1),"卖",M1073)),IF(L1074&gt;OFFSET(L1074,-ROW()+1,0,1,1),"买",IF(L1074&lt;OFFSET(L1074,-ROW()+1,0,1,1),"卖",M1073)))</f>
        <v>买</v>
      </c>
      <c r="N1074" s="4" t="str">
        <f t="shared" ca="1" si="83"/>
        <v/>
      </c>
      <c r="O1074" s="3">
        <f ca="1">IF(M1073="买",E1074/E1073-1,0)-IF(N1074=1,计算结果!B$17,0)</f>
        <v>3.1197798122688525E-3</v>
      </c>
      <c r="P1074" s="2">
        <f t="shared" ca="1" si="84"/>
        <v>4.6254128344409535</v>
      </c>
      <c r="Q1074" s="3">
        <f ca="1">1-P1074/MAX(P$2:P1074)</f>
        <v>9.0272652444997714E-2</v>
      </c>
    </row>
    <row r="1075" spans="1:17" x14ac:dyDescent="0.15">
      <c r="A1075" s="1">
        <v>39973</v>
      </c>
      <c r="B1075">
        <v>2948.95</v>
      </c>
      <c r="C1075">
        <v>2960.9</v>
      </c>
      <c r="D1075" s="21">
        <v>2892.72</v>
      </c>
      <c r="E1075" s="21">
        <v>2960.56</v>
      </c>
      <c r="F1075" s="42">
        <v>1087.4741555200001</v>
      </c>
      <c r="G1075" s="3">
        <f t="shared" si="80"/>
        <v>4.0970262643802435E-3</v>
      </c>
      <c r="H1075" s="3">
        <f>1-E1075/MAX(E$2:E1075)</f>
        <v>0.49626352684952013</v>
      </c>
      <c r="I1075" s="21">
        <f t="shared" si="81"/>
        <v>12.079999999999927</v>
      </c>
      <c r="J1075" s="21">
        <f ca="1">IF(ROW()&gt;计算结果!B$18+1,ABS(E1075-OFFSET(E1075,-计算结果!B$18,0,1,1))/SUM(OFFSET(I1075,0,0,-计算结果!B$18,1)),ABS(E1075-OFFSET(E1075,-ROW()+2,0,1,1))/SUM(OFFSET(I1075,0,0,-ROW()+2,1)))</f>
        <v>0.69874157874666498</v>
      </c>
      <c r="K1075" s="21">
        <f ca="1">(计算结果!B$19+计算结果!B$20*'000300'!J1075)^计算结果!B$21</f>
        <v>2.0288674208719986</v>
      </c>
      <c r="L1075" s="21">
        <f t="shared" ca="1" si="82"/>
        <v>2976.9219205175318</v>
      </c>
      <c r="M1075" s="31" t="str">
        <f ca="1">IF(ROW()&gt;计算结果!B$22+1,IF(L1075&gt;OFFSET(L1075,-计算结果!B$22,0,1,1),"买",IF(L1075&lt;OFFSET(L1075,-计算结果!B$22,0,1,1),"卖",M1074)),IF(L1075&gt;OFFSET(L1075,-ROW()+1,0,1,1),"买",IF(L1075&lt;OFFSET(L1075,-ROW()+1,0,1,1),"卖",M1074)))</f>
        <v>买</v>
      </c>
      <c r="N1075" s="4" t="str">
        <f t="shared" ca="1" si="83"/>
        <v/>
      </c>
      <c r="O1075" s="3">
        <f ca="1">IF(M1074="买",E1075/E1074-1,0)-IF(N1075=1,计算结果!B$17,0)</f>
        <v>4.0970262643802435E-3</v>
      </c>
      <c r="P1075" s="2">
        <f t="shared" ca="1" si="84"/>
        <v>4.6443632723072596</v>
      </c>
      <c r="Q1075" s="3">
        <f ca="1">1-P1075/MAX(P$2:P1075)</f>
        <v>8.6545475608639899E-2</v>
      </c>
    </row>
    <row r="1076" spans="1:17" x14ac:dyDescent="0.15">
      <c r="A1076" s="1">
        <v>39974</v>
      </c>
      <c r="B1076">
        <v>2972.42</v>
      </c>
      <c r="C1076">
        <v>2995.7</v>
      </c>
      <c r="D1076" s="21">
        <v>2966.58</v>
      </c>
      <c r="E1076" s="21">
        <v>2989.59</v>
      </c>
      <c r="F1076" s="42">
        <v>1164.55489536</v>
      </c>
      <c r="G1076" s="3">
        <f t="shared" si="80"/>
        <v>9.8055773232090804E-3</v>
      </c>
      <c r="H1076" s="3">
        <f>1-E1076/MAX(E$2:E1076)</f>
        <v>0.49132409991152248</v>
      </c>
      <c r="I1076" s="21">
        <f t="shared" si="81"/>
        <v>29.0300000000002</v>
      </c>
      <c r="J1076" s="21">
        <f ca="1">IF(ROW()&gt;计算结果!B$18+1,ABS(E1076-OFFSET(E1076,-计算结果!B$18,0,1,1))/SUM(OFFSET(I1076,0,0,-计算结果!B$18,1)),ABS(E1076-OFFSET(E1076,-ROW()+2,0,1,1))/SUM(OFFSET(I1076,0,0,-ROW()+2,1)))</f>
        <v>0.71417372689721903</v>
      </c>
      <c r="K1076" s="21">
        <f ca="1">(计算结果!B$19+计算结果!B$20*'000300'!J1076)^计算结果!B$21</f>
        <v>2.0427563542074969</v>
      </c>
      <c r="L1076" s="21">
        <f t="shared" ca="1" si="82"/>
        <v>3002.7997203759496</v>
      </c>
      <c r="M1076" s="31" t="str">
        <f ca="1">IF(ROW()&gt;计算结果!B$22+1,IF(L1076&gt;OFFSET(L1076,-计算结果!B$22,0,1,1),"买",IF(L1076&lt;OFFSET(L1076,-计算结果!B$22,0,1,1),"卖",M1075)),IF(L1076&gt;OFFSET(L1076,-ROW()+1,0,1,1),"买",IF(L1076&lt;OFFSET(L1076,-ROW()+1,0,1,1),"卖",M1075)))</f>
        <v>买</v>
      </c>
      <c r="N1076" s="4" t="str">
        <f t="shared" ca="1" si="83"/>
        <v/>
      </c>
      <c r="O1076" s="3">
        <f ca="1">IF(M1075="买",E1076/E1075-1,0)-IF(N1076=1,计算结果!B$17,0)</f>
        <v>9.8055773232090804E-3</v>
      </c>
      <c r="P1076" s="2">
        <f t="shared" ca="1" si="84"/>
        <v>4.6899039354909409</v>
      </c>
      <c r="Q1076" s="3">
        <f ca="1">1-P1076/MAX(P$2:P1076)</f>
        <v>7.7588526638485256E-2</v>
      </c>
    </row>
    <row r="1077" spans="1:17" x14ac:dyDescent="0.15">
      <c r="A1077" s="1">
        <v>39975</v>
      </c>
      <c r="B1077">
        <v>2982.97</v>
      </c>
      <c r="C1077">
        <v>3000.86</v>
      </c>
      <c r="D1077" s="21">
        <v>2951.27</v>
      </c>
      <c r="E1077" s="21">
        <v>2961.63</v>
      </c>
      <c r="F1077" s="42">
        <v>1018.9029376</v>
      </c>
      <c r="G1077" s="3">
        <f t="shared" si="80"/>
        <v>-9.3524530119515337E-3</v>
      </c>
      <c r="H1077" s="3">
        <f>1-E1077/MAX(E$2:E1077)</f>
        <v>0.49608146736541203</v>
      </c>
      <c r="I1077" s="21">
        <f t="shared" si="81"/>
        <v>27.960000000000036</v>
      </c>
      <c r="J1077" s="21">
        <f ca="1">IF(ROW()&gt;计算结果!B$18+1,ABS(E1077-OFFSET(E1077,-计算结果!B$18,0,1,1))/SUM(OFFSET(I1077,0,0,-计算结果!B$18,1)),ABS(E1077-OFFSET(E1077,-ROW()+2,0,1,1))/SUM(OFFSET(I1077,0,0,-ROW()+2,1)))</f>
        <v>0.74041081213456961</v>
      </c>
      <c r="K1077" s="21">
        <f ca="1">(计算结果!B$19+计算结果!B$20*'000300'!J1077)^计算结果!B$21</f>
        <v>2.0663697309211124</v>
      </c>
      <c r="L1077" s="21">
        <f t="shared" ca="1" si="82"/>
        <v>2917.7278563606014</v>
      </c>
      <c r="M1077" s="31" t="str">
        <f ca="1">IF(ROW()&gt;计算结果!B$22+1,IF(L1077&gt;OFFSET(L1077,-计算结果!B$22,0,1,1),"买",IF(L1077&lt;OFFSET(L1077,-计算结果!B$22,0,1,1),"卖",M1076)),IF(L1077&gt;OFFSET(L1077,-ROW()+1,0,1,1),"买",IF(L1077&lt;OFFSET(L1077,-ROW()+1,0,1,1),"卖",M1076)))</f>
        <v>卖</v>
      </c>
      <c r="N1077" s="4">
        <f t="shared" ca="1" si="83"/>
        <v>1</v>
      </c>
      <c r="O1077" s="3">
        <f ca="1">IF(M1076="买",E1077/E1076-1,0)-IF(N1077=1,计算结果!B$17,0)</f>
        <v>-9.3524530119515337E-3</v>
      </c>
      <c r="P1077" s="2">
        <f t="shared" ca="1" si="84"/>
        <v>4.6460418293036954</v>
      </c>
      <c r="Q1077" s="3">
        <f ca="1">1-P1077/MAX(P$2:P1077)</f>
        <v>8.6215336600783843E-2</v>
      </c>
    </row>
    <row r="1078" spans="1:17" x14ac:dyDescent="0.15">
      <c r="A1078" s="1">
        <v>39976</v>
      </c>
      <c r="B1078">
        <v>2955.57</v>
      </c>
      <c r="C1078">
        <v>2976.86</v>
      </c>
      <c r="D1078" s="21">
        <v>2883.32</v>
      </c>
      <c r="E1078" s="21">
        <v>2906.29</v>
      </c>
      <c r="F1078" s="42">
        <v>921.35563263999995</v>
      </c>
      <c r="G1078" s="3">
        <f t="shared" si="80"/>
        <v>-1.8685656209587287E-2</v>
      </c>
      <c r="H1078" s="3">
        <f>1-E1078/MAX(E$2:E1078)</f>
        <v>0.50549751582386171</v>
      </c>
      <c r="I1078" s="21">
        <f t="shared" si="81"/>
        <v>55.340000000000146</v>
      </c>
      <c r="J1078" s="21">
        <f ca="1">IF(ROW()&gt;计算结果!B$18+1,ABS(E1078-OFFSET(E1078,-计算结果!B$18,0,1,1))/SUM(OFFSET(I1078,0,0,-计算结果!B$18,1)),ABS(E1078-OFFSET(E1078,-ROW()+2,0,1,1))/SUM(OFFSET(I1078,0,0,-ROW()+2,1)))</f>
        <v>0.42852131205051675</v>
      </c>
      <c r="K1078" s="21">
        <f ca="1">(计算结果!B$19+计算结果!B$20*'000300'!J1078)^计算结果!B$21</f>
        <v>1.785669180845465</v>
      </c>
      <c r="L1078" s="21">
        <f t="shared" ca="1" si="82"/>
        <v>2897.3036287625382</v>
      </c>
      <c r="M1078" s="31" t="str">
        <f ca="1">IF(ROW()&gt;计算结果!B$22+1,IF(L1078&gt;OFFSET(L1078,-计算结果!B$22,0,1,1),"买",IF(L1078&lt;OFFSET(L1078,-计算结果!B$22,0,1,1),"卖",M1077)),IF(L1078&gt;OFFSET(L1078,-ROW()+1,0,1,1),"买",IF(L1078&lt;OFFSET(L1078,-ROW()+1,0,1,1),"卖",M1077)))</f>
        <v>买</v>
      </c>
      <c r="N1078" s="4">
        <f t="shared" ca="1" si="83"/>
        <v>1</v>
      </c>
      <c r="O1078" s="3">
        <f ca="1">IF(M1077="买",E1078/E1077-1,0)-IF(N1078=1,计算结果!B$17,0)</f>
        <v>0</v>
      </c>
      <c r="P1078" s="2">
        <f t="shared" ca="1" si="84"/>
        <v>4.6460418293036954</v>
      </c>
      <c r="Q1078" s="3">
        <f ca="1">1-P1078/MAX(P$2:P1078)</f>
        <v>8.6215336600783843E-2</v>
      </c>
    </row>
    <row r="1079" spans="1:17" x14ac:dyDescent="0.15">
      <c r="A1079" s="1">
        <v>39979</v>
      </c>
      <c r="B1079">
        <v>2911.42</v>
      </c>
      <c r="C1079">
        <v>2967.1</v>
      </c>
      <c r="D1079" s="21">
        <v>2898.07</v>
      </c>
      <c r="E1079" s="21">
        <v>2966.19</v>
      </c>
      <c r="F1079" s="42">
        <v>926.89637375999996</v>
      </c>
      <c r="G1079" s="3">
        <f t="shared" si="80"/>
        <v>2.061046901720065E-2</v>
      </c>
      <c r="H1079" s="3">
        <f>1-E1079/MAX(E$2:E1079)</f>
        <v>0.49530558769482069</v>
      </c>
      <c r="I1079" s="21">
        <f t="shared" si="81"/>
        <v>59.900000000000091</v>
      </c>
      <c r="J1079" s="21">
        <f ca="1">IF(ROW()&gt;计算结果!B$18+1,ABS(E1079-OFFSET(E1079,-计算结果!B$18,0,1,1))/SUM(OFFSET(I1079,0,0,-计算结果!B$18,1)),ABS(E1079-OFFSET(E1079,-ROW()+2,0,1,1))/SUM(OFFSET(I1079,0,0,-ROW()+2,1)))</f>
        <v>0.35555335772920504</v>
      </c>
      <c r="K1079" s="21">
        <f ca="1">(计算结果!B$19+计算结果!B$20*'000300'!J1079)^计算结果!B$21</f>
        <v>1.7199980219562845</v>
      </c>
      <c r="L1079" s="21">
        <f t="shared" ca="1" si="82"/>
        <v>3015.7880510307186</v>
      </c>
      <c r="M1079" s="31" t="str">
        <f ca="1">IF(ROW()&gt;计算结果!B$22+1,IF(L1079&gt;OFFSET(L1079,-计算结果!B$22,0,1,1),"买",IF(L1079&lt;OFFSET(L1079,-计算结果!B$22,0,1,1),"卖",M1078)),IF(L1079&gt;OFFSET(L1079,-ROW()+1,0,1,1),"买",IF(L1079&lt;OFFSET(L1079,-ROW()+1,0,1,1),"卖",M1078)))</f>
        <v>买</v>
      </c>
      <c r="N1079" s="4" t="str">
        <f t="shared" ca="1" si="83"/>
        <v/>
      </c>
      <c r="O1079" s="3">
        <f ca="1">IF(M1078="买",E1079/E1078-1,0)-IF(N1079=1,计算结果!B$17,0)</f>
        <v>2.061046901720065E-2</v>
      </c>
      <c r="P1079" s="2">
        <f t="shared" ca="1" si="84"/>
        <v>4.7417989304791774</v>
      </c>
      <c r="Q1079" s="3">
        <f ca="1">1-P1079/MAX(P$2:P1079)</f>
        <v>6.7381806107401077E-2</v>
      </c>
    </row>
    <row r="1080" spans="1:17" x14ac:dyDescent="0.15">
      <c r="A1080" s="1">
        <v>39980</v>
      </c>
      <c r="B1080">
        <v>2936.51</v>
      </c>
      <c r="C1080">
        <v>2979.41</v>
      </c>
      <c r="D1080" s="21">
        <v>2929.04</v>
      </c>
      <c r="E1080" s="21">
        <v>2961.22</v>
      </c>
      <c r="F1080" s="42">
        <v>899.28384512000002</v>
      </c>
      <c r="G1080" s="3">
        <f t="shared" si="80"/>
        <v>-1.6755501164794628E-3</v>
      </c>
      <c r="H1080" s="3">
        <f>1-E1080/MAX(E$2:E1080)</f>
        <v>0.49615122847614512</v>
      </c>
      <c r="I1080" s="21">
        <f t="shared" si="81"/>
        <v>4.9700000000002547</v>
      </c>
      <c r="J1080" s="21">
        <f ca="1">IF(ROW()&gt;计算结果!B$18+1,ABS(E1080-OFFSET(E1080,-计算结果!B$18,0,1,1))/SUM(OFFSET(I1080,0,0,-计算结果!B$18,1)),ABS(E1080-OFFSET(E1080,-ROW()+2,0,1,1))/SUM(OFFSET(I1080,0,0,-ROW()+2,1)))</f>
        <v>0.31876367977714271</v>
      </c>
      <c r="K1080" s="21">
        <f ca="1">(计算结果!B$19+计算结果!B$20*'000300'!J1080)^计算结果!B$21</f>
        <v>1.6868873117994283</v>
      </c>
      <c r="L1080" s="21">
        <f t="shared" ca="1" si="82"/>
        <v>2923.7378981173756</v>
      </c>
      <c r="M1080" s="31" t="str">
        <f ca="1">IF(ROW()&gt;计算结果!B$22+1,IF(L1080&gt;OFFSET(L1080,-计算结果!B$22,0,1,1),"买",IF(L1080&lt;OFFSET(L1080,-计算结果!B$22,0,1,1),"卖",M1079)),IF(L1080&gt;OFFSET(L1080,-ROW()+1,0,1,1),"买",IF(L1080&lt;OFFSET(L1080,-ROW()+1,0,1,1),"卖",M1079)))</f>
        <v>买</v>
      </c>
      <c r="N1080" s="4" t="str">
        <f t="shared" ca="1" si="83"/>
        <v/>
      </c>
      <c r="O1080" s="3">
        <f ca="1">IF(M1079="买",E1080/E1079-1,0)-IF(N1080=1,计算结果!B$17,0)</f>
        <v>-1.6755501164794628E-3</v>
      </c>
      <c r="P1080" s="2">
        <f t="shared" ca="1" si="84"/>
        <v>4.7338538087288908</v>
      </c>
      <c r="Q1080" s="3">
        <f ca="1">1-P1080/MAX(P$2:P1080)</f>
        <v>6.8944454630808782E-2</v>
      </c>
    </row>
    <row r="1081" spans="1:17" x14ac:dyDescent="0.15">
      <c r="A1081" s="1">
        <v>39981</v>
      </c>
      <c r="B1081">
        <v>2957.58</v>
      </c>
      <c r="C1081">
        <v>3017.41</v>
      </c>
      <c r="D1081" s="21">
        <v>2930.49</v>
      </c>
      <c r="E1081" s="21">
        <v>3010.59</v>
      </c>
      <c r="F1081" s="42">
        <v>999.45529343999999</v>
      </c>
      <c r="G1081" s="3">
        <f t="shared" si="80"/>
        <v>1.6672182411303638E-2</v>
      </c>
      <c r="H1081" s="3">
        <f>1-E1081/MAX(E$2:E1081)</f>
        <v>0.48775096984958821</v>
      </c>
      <c r="I1081" s="21">
        <f t="shared" si="81"/>
        <v>49.370000000000346</v>
      </c>
      <c r="J1081" s="21">
        <f ca="1">IF(ROW()&gt;计算结果!B$18+1,ABS(E1081-OFFSET(E1081,-计算结果!B$18,0,1,1))/SUM(OFFSET(I1081,0,0,-计算结果!B$18,1)),ABS(E1081-OFFSET(E1081,-ROW()+2,0,1,1))/SUM(OFFSET(I1081,0,0,-ROW()+2,1)))</f>
        <v>0.25739281324560753</v>
      </c>
      <c r="K1081" s="21">
        <f ca="1">(计算结果!B$19+计算结果!B$20*'000300'!J1081)^计算结果!B$21</f>
        <v>1.6316535319210468</v>
      </c>
      <c r="L1081" s="21">
        <f t="shared" ca="1" si="82"/>
        <v>3065.4504369089263</v>
      </c>
      <c r="M1081" s="31" t="str">
        <f ca="1">IF(ROW()&gt;计算结果!B$22+1,IF(L1081&gt;OFFSET(L1081,-计算结果!B$22,0,1,1),"买",IF(L1081&lt;OFFSET(L1081,-计算结果!B$22,0,1,1),"卖",M1080)),IF(L1081&gt;OFFSET(L1081,-ROW()+1,0,1,1),"买",IF(L1081&lt;OFFSET(L1081,-ROW()+1,0,1,1),"卖",M1080)))</f>
        <v>买</v>
      </c>
      <c r="N1081" s="4" t="str">
        <f t="shared" ca="1" si="83"/>
        <v/>
      </c>
      <c r="O1081" s="3">
        <f ca="1">IF(M1080="买",E1081/E1080-1,0)-IF(N1081=1,计算结果!B$17,0)</f>
        <v>1.6672182411303638E-2</v>
      </c>
      <c r="P1081" s="2">
        <f t="shared" ca="1" si="84"/>
        <v>4.8127774829364638</v>
      </c>
      <c r="Q1081" s="3">
        <f ca="1">1-P1081/MAX(P$2:P1081)</f>
        <v>5.3421726743357656E-2</v>
      </c>
    </row>
    <row r="1082" spans="1:17" x14ac:dyDescent="0.15">
      <c r="A1082" s="1">
        <v>39982</v>
      </c>
      <c r="B1082">
        <v>3014.44</v>
      </c>
      <c r="C1082">
        <v>3061.75</v>
      </c>
      <c r="D1082" s="21">
        <v>3014.44</v>
      </c>
      <c r="E1082" s="21">
        <v>3057.43</v>
      </c>
      <c r="F1082" s="42">
        <v>1227.7711667200001</v>
      </c>
      <c r="G1082" s="3">
        <f t="shared" si="80"/>
        <v>1.5558412138484412E-2</v>
      </c>
      <c r="H1082" s="3">
        <f>1-E1082/MAX(E$2:E1082)</f>
        <v>0.47978118832096917</v>
      </c>
      <c r="I1082" s="21">
        <f t="shared" si="81"/>
        <v>46.839999999999691</v>
      </c>
      <c r="J1082" s="21">
        <f ca="1">IF(ROW()&gt;计算结果!B$18+1,ABS(E1082-OFFSET(E1082,-计算结果!B$18,0,1,1))/SUM(OFFSET(I1082,0,0,-计算结果!B$18,1)),ABS(E1082-OFFSET(E1082,-ROW()+2,0,1,1))/SUM(OFFSET(I1082,0,0,-ROW()+2,1)))</f>
        <v>0.33542542866386144</v>
      </c>
      <c r="K1082" s="21">
        <f ca="1">(计算结果!B$19+计算结果!B$20*'000300'!J1082)^计算结果!B$21</f>
        <v>1.7018828857974753</v>
      </c>
      <c r="L1082" s="21">
        <f t="shared" ca="1" si="82"/>
        <v>3051.800592597006</v>
      </c>
      <c r="M1082" s="31" t="str">
        <f ca="1">IF(ROW()&gt;计算结果!B$22+1,IF(L1082&gt;OFFSET(L1082,-计算结果!B$22,0,1,1),"买",IF(L1082&lt;OFFSET(L1082,-计算结果!B$22,0,1,1),"卖",M1081)),IF(L1082&gt;OFFSET(L1082,-ROW()+1,0,1,1),"买",IF(L1082&lt;OFFSET(L1082,-ROW()+1,0,1,1),"卖",M1081)))</f>
        <v>买</v>
      </c>
      <c r="N1082" s="4" t="str">
        <f t="shared" ca="1" si="83"/>
        <v/>
      </c>
      <c r="O1082" s="3">
        <f ca="1">IF(M1081="买",E1082/E1081-1,0)-IF(N1082=1,计算结果!B$17,0)</f>
        <v>1.5558412138484412E-2</v>
      </c>
      <c r="P1082" s="2">
        <f t="shared" ca="1" si="84"/>
        <v>4.8876566585468071</v>
      </c>
      <c r="Q1082" s="3">
        <f ca="1">1-P1082/MAX(P$2:P1082)</f>
        <v>3.8694471846695944E-2</v>
      </c>
    </row>
    <row r="1083" spans="1:17" x14ac:dyDescent="0.15">
      <c r="A1083" s="1">
        <v>39983</v>
      </c>
      <c r="B1083">
        <v>3061.9</v>
      </c>
      <c r="C1083">
        <v>3086.72</v>
      </c>
      <c r="D1083" s="21">
        <v>3047.27</v>
      </c>
      <c r="E1083" s="21">
        <v>3080</v>
      </c>
      <c r="F1083" s="42">
        <v>1194.3447756800001</v>
      </c>
      <c r="G1083" s="3">
        <f t="shared" si="80"/>
        <v>7.3820169227096777E-3</v>
      </c>
      <c r="H1083" s="3">
        <f>1-E1083/MAX(E$2:E1083)</f>
        <v>0.47594092424964263</v>
      </c>
      <c r="I1083" s="21">
        <f t="shared" si="81"/>
        <v>22.570000000000164</v>
      </c>
      <c r="J1083" s="21">
        <f ca="1">IF(ROW()&gt;计算结果!B$18+1,ABS(E1083-OFFSET(E1083,-计算结果!B$18,0,1,1))/SUM(OFFSET(I1083,0,0,-计算结果!B$18,1)),ABS(E1083-OFFSET(E1083,-ROW()+2,0,1,1))/SUM(OFFSET(I1083,0,0,-ROW()+2,1)))</f>
        <v>0.44349525580808763</v>
      </c>
      <c r="K1083" s="21">
        <f ca="1">(计算结果!B$19+计算结果!B$20*'000300'!J1083)^计算结果!B$21</f>
        <v>1.7991457302272789</v>
      </c>
      <c r="L1083" s="21">
        <f t="shared" ca="1" si="82"/>
        <v>3102.5354360210417</v>
      </c>
      <c r="M1083" s="31" t="str">
        <f ca="1">IF(ROW()&gt;计算结果!B$22+1,IF(L1083&gt;OFFSET(L1083,-计算结果!B$22,0,1,1),"买",IF(L1083&lt;OFFSET(L1083,-计算结果!B$22,0,1,1),"卖",M1082)),IF(L1083&gt;OFFSET(L1083,-ROW()+1,0,1,1),"买",IF(L1083&lt;OFFSET(L1083,-ROW()+1,0,1,1),"卖",M1082)))</f>
        <v>买</v>
      </c>
      <c r="N1083" s="4" t="str">
        <f t="shared" ca="1" si="83"/>
        <v/>
      </c>
      <c r="O1083" s="3">
        <f ca="1">IF(M1082="买",E1083/E1082-1,0)-IF(N1083=1,计算结果!B$17,0)</f>
        <v>7.3820169227096777E-3</v>
      </c>
      <c r="P1083" s="2">
        <f t="shared" ca="1" si="84"/>
        <v>4.9237374227125938</v>
      </c>
      <c r="Q1083" s="3">
        <f ca="1">1-P1083/MAX(P$2:P1083)</f>
        <v>3.1598098169973943E-2</v>
      </c>
    </row>
    <row r="1084" spans="1:17" x14ac:dyDescent="0.15">
      <c r="A1084" s="1">
        <v>39986</v>
      </c>
      <c r="B1084">
        <v>3106.39</v>
      </c>
      <c r="C1084">
        <v>3116.16</v>
      </c>
      <c r="D1084" s="21">
        <v>3072.53</v>
      </c>
      <c r="E1084" s="21">
        <v>3082.56</v>
      </c>
      <c r="F1084" s="42">
        <v>1226.8510412799999</v>
      </c>
      <c r="G1084" s="3">
        <f t="shared" si="80"/>
        <v>8.3116883116884921E-4</v>
      </c>
      <c r="H1084" s="3">
        <f>1-E1084/MAX(E$2:E1084)</f>
        <v>0.47550534268018785</v>
      </c>
      <c r="I1084" s="21">
        <f t="shared" si="81"/>
        <v>2.5599999999999454</v>
      </c>
      <c r="J1084" s="21">
        <f ca="1">IF(ROW()&gt;计算结果!B$18+1,ABS(E1084-OFFSET(E1084,-计算结果!B$18,0,1,1))/SUM(OFFSET(I1084,0,0,-计算结果!B$18,1)),ABS(E1084-OFFSET(E1084,-ROW()+2,0,1,1))/SUM(OFFSET(I1084,0,0,-ROW()+2,1)))</f>
        <v>0.43165282338548572</v>
      </c>
      <c r="K1084" s="21">
        <f ca="1">(计算结果!B$19+计算结果!B$20*'000300'!J1084)^计算结果!B$21</f>
        <v>1.788487541046937</v>
      </c>
      <c r="L1084" s="21">
        <f t="shared" ca="1" si="82"/>
        <v>3066.8096175704286</v>
      </c>
      <c r="M1084" s="31" t="str">
        <f ca="1">IF(ROW()&gt;计算结果!B$22+1,IF(L1084&gt;OFFSET(L1084,-计算结果!B$22,0,1,1),"买",IF(L1084&lt;OFFSET(L1084,-计算结果!B$22,0,1,1),"卖",M1083)),IF(L1084&gt;OFFSET(L1084,-ROW()+1,0,1,1),"买",IF(L1084&lt;OFFSET(L1084,-ROW()+1,0,1,1),"卖",M1083)))</f>
        <v>买</v>
      </c>
      <c r="N1084" s="4" t="str">
        <f t="shared" ca="1" si="83"/>
        <v/>
      </c>
      <c r="O1084" s="3">
        <f ca="1">IF(M1083="买",E1084/E1083-1,0)-IF(N1084=1,计算结果!B$17,0)</f>
        <v>8.3116883116884921E-4</v>
      </c>
      <c r="P1084" s="2">
        <f t="shared" ca="1" si="84"/>
        <v>4.9278298797912123</v>
      </c>
      <c r="Q1084" s="3">
        <f ca="1">1-P1084/MAX(P$2:P1084)</f>
        <v>3.0793192693128191E-2</v>
      </c>
    </row>
    <row r="1085" spans="1:17" x14ac:dyDescent="0.15">
      <c r="A1085" s="1">
        <v>39987</v>
      </c>
      <c r="B1085">
        <v>3036.4</v>
      </c>
      <c r="C1085">
        <v>3128.53</v>
      </c>
      <c r="D1085" s="21">
        <v>3028.45</v>
      </c>
      <c r="E1085" s="21">
        <v>3083.9</v>
      </c>
      <c r="F1085" s="42">
        <v>1270.94784</v>
      </c>
      <c r="G1085" s="3">
        <f t="shared" si="80"/>
        <v>4.3470362296282872E-4</v>
      </c>
      <c r="H1085" s="3">
        <f>1-E1085/MAX(E$2:E1085)</f>
        <v>0.4752773429524263</v>
      </c>
      <c r="I1085" s="21">
        <f t="shared" si="81"/>
        <v>1.3400000000001455</v>
      </c>
      <c r="J1085" s="21">
        <f ca="1">IF(ROW()&gt;计算结果!B$18+1,ABS(E1085-OFFSET(E1085,-计算结果!B$18,0,1,1))/SUM(OFFSET(I1085,0,0,-计算结果!B$18,1)),ABS(E1085-OFFSET(E1085,-ROW()+2,0,1,1))/SUM(OFFSET(I1085,0,0,-ROW()+2,1)))</f>
        <v>0.41129785247432216</v>
      </c>
      <c r="K1085" s="21">
        <f ca="1">(计算结果!B$19+计算结果!B$20*'000300'!J1085)^计算结果!B$21</f>
        <v>1.7701680672268898</v>
      </c>
      <c r="L1085" s="21">
        <f t="shared" ca="1" si="82"/>
        <v>3097.0624668039518</v>
      </c>
      <c r="M1085" s="31" t="str">
        <f ca="1">IF(ROW()&gt;计算结果!B$22+1,IF(L1085&gt;OFFSET(L1085,-计算结果!B$22,0,1,1),"买",IF(L1085&lt;OFFSET(L1085,-计算结果!B$22,0,1,1),"卖",M1084)),IF(L1085&gt;OFFSET(L1085,-ROW()+1,0,1,1),"买",IF(L1085&lt;OFFSET(L1085,-ROW()+1,0,1,1),"卖",M1084)))</f>
        <v>买</v>
      </c>
      <c r="N1085" s="4" t="str">
        <f t="shared" ca="1" si="83"/>
        <v/>
      </c>
      <c r="O1085" s="3">
        <f ca="1">IF(M1084="买",E1085/E1084-1,0)-IF(N1085=1,计算结果!B$17,0)</f>
        <v>4.3470362296282872E-4</v>
      </c>
      <c r="P1085" s="2">
        <f t="shared" ca="1" si="84"/>
        <v>4.9299720252933019</v>
      </c>
      <c r="Q1085" s="3">
        <f ca="1">1-P1085/MAX(P$2:P1085)</f>
        <v>3.037187498259164E-2</v>
      </c>
    </row>
    <row r="1086" spans="1:17" x14ac:dyDescent="0.15">
      <c r="A1086" s="1">
        <v>39988</v>
      </c>
      <c r="B1086">
        <v>3079.5</v>
      </c>
      <c r="C1086">
        <v>3121.21</v>
      </c>
      <c r="D1086" s="21">
        <v>3068.24</v>
      </c>
      <c r="E1086" s="21">
        <v>3120.73</v>
      </c>
      <c r="F1086" s="42">
        <v>1324.3116748800001</v>
      </c>
      <c r="G1086" s="3">
        <f t="shared" si="80"/>
        <v>1.1942669995784527E-2</v>
      </c>
      <c r="H1086" s="3">
        <f>1-E1086/MAX(E$2:E1086)</f>
        <v>0.46901075341999587</v>
      </c>
      <c r="I1086" s="21">
        <f t="shared" si="81"/>
        <v>36.829999999999927</v>
      </c>
      <c r="J1086" s="21">
        <f ca="1">IF(ROW()&gt;计算结果!B$18+1,ABS(E1086-OFFSET(E1086,-计算结果!B$18,0,1,1))/SUM(OFFSET(I1086,0,0,-计算结果!B$18,1)),ABS(E1086-OFFSET(E1086,-ROW()+2,0,1,1))/SUM(OFFSET(I1086,0,0,-ROW()+2,1)))</f>
        <v>0.42622204888195381</v>
      </c>
      <c r="K1086" s="21">
        <f ca="1">(计算结果!B$19+计算结果!B$20*'000300'!J1086)^计算结果!B$21</f>
        <v>1.7835998439937584</v>
      </c>
      <c r="L1086" s="21">
        <f t="shared" ca="1" si="82"/>
        <v>3139.2758753201406</v>
      </c>
      <c r="M1086" s="31" t="str">
        <f ca="1">IF(ROW()&gt;计算结果!B$22+1,IF(L1086&gt;OFFSET(L1086,-计算结果!B$22,0,1,1),"买",IF(L1086&lt;OFFSET(L1086,-计算结果!B$22,0,1,1),"卖",M1085)),IF(L1086&gt;OFFSET(L1086,-ROW()+1,0,1,1),"买",IF(L1086&lt;OFFSET(L1086,-ROW()+1,0,1,1),"卖",M1085)))</f>
        <v>买</v>
      </c>
      <c r="N1086" s="4" t="str">
        <f t="shared" ca="1" si="83"/>
        <v/>
      </c>
      <c r="O1086" s="3">
        <f ca="1">IF(M1085="买",E1086/E1085-1,0)-IF(N1086=1,计算结果!B$17,0)</f>
        <v>1.1942669995784527E-2</v>
      </c>
      <c r="P1086" s="2">
        <f t="shared" ca="1" si="84"/>
        <v>4.9888490542798296</v>
      </c>
      <c r="Q1086" s="3">
        <f ca="1">1-P1086/MAX(P$2:P1086)</f>
        <v>1.8791926266877423E-2</v>
      </c>
    </row>
    <row r="1087" spans="1:17" x14ac:dyDescent="0.15">
      <c r="A1087" s="1">
        <v>39989</v>
      </c>
      <c r="B1087">
        <v>3125.66</v>
      </c>
      <c r="C1087">
        <v>3141.17</v>
      </c>
      <c r="D1087" s="21">
        <v>3103.87</v>
      </c>
      <c r="E1087" s="21">
        <v>3117.92</v>
      </c>
      <c r="F1087" s="42">
        <v>1077.0658918399999</v>
      </c>
      <c r="G1087" s="3">
        <f t="shared" si="80"/>
        <v>-9.0043034802755884E-4</v>
      </c>
      <c r="H1087" s="3">
        <f>1-E1087/MAX(E$2:E1087)</f>
        <v>0.46948887225209279</v>
      </c>
      <c r="I1087" s="21">
        <f t="shared" si="81"/>
        <v>2.8099999999999454</v>
      </c>
      <c r="J1087" s="21">
        <f ca="1">IF(ROW()&gt;计算结果!B$18+1,ABS(E1087-OFFSET(E1087,-计算结果!B$18,0,1,1))/SUM(OFFSET(I1087,0,0,-计算结果!B$18,1)),ABS(E1087-OFFSET(E1087,-ROW()+2,0,1,1))/SUM(OFFSET(I1087,0,0,-ROW()+2,1)))</f>
        <v>0.55318019325381229</v>
      </c>
      <c r="K1087" s="21">
        <f ca="1">(计算结果!B$19+计算结果!B$20*'000300'!J1087)^计算结果!B$21</f>
        <v>1.8978621739284309</v>
      </c>
      <c r="L1087" s="21">
        <f t="shared" ca="1" si="82"/>
        <v>3098.7453673589143</v>
      </c>
      <c r="M1087" s="31" t="str">
        <f ca="1">IF(ROW()&gt;计算结果!B$22+1,IF(L1087&gt;OFFSET(L1087,-计算结果!B$22,0,1,1),"买",IF(L1087&lt;OFFSET(L1087,-计算结果!B$22,0,1,1),"卖",M1086)),IF(L1087&gt;OFFSET(L1087,-ROW()+1,0,1,1),"买",IF(L1087&lt;OFFSET(L1087,-ROW()+1,0,1,1),"卖",M1086)))</f>
        <v>买</v>
      </c>
      <c r="N1087" s="4" t="str">
        <f t="shared" ca="1" si="83"/>
        <v/>
      </c>
      <c r="O1087" s="3">
        <f ca="1">IF(M1086="买",E1087/E1086-1,0)-IF(N1087=1,计算结果!B$17,0)</f>
        <v>-9.0043034802755884E-4</v>
      </c>
      <c r="P1087" s="2">
        <f t="shared" ca="1" si="84"/>
        <v>4.9843569431896277</v>
      </c>
      <c r="Q1087" s="3">
        <f ca="1">1-P1087/MAX(P$2:P1087)</f>
        <v>1.9675435794196283E-2</v>
      </c>
    </row>
    <row r="1088" spans="1:17" x14ac:dyDescent="0.15">
      <c r="A1088" s="1">
        <v>39990</v>
      </c>
      <c r="B1088">
        <v>3126.23</v>
      </c>
      <c r="C1088">
        <v>3137.08</v>
      </c>
      <c r="D1088" s="21">
        <v>3109.32</v>
      </c>
      <c r="E1088" s="21">
        <v>3128.42</v>
      </c>
      <c r="F1088" s="42">
        <v>886.63498751999998</v>
      </c>
      <c r="G1088" s="3">
        <f t="shared" si="80"/>
        <v>3.3676297018525592E-3</v>
      </c>
      <c r="H1088" s="3">
        <f>1-E1088/MAX(E$2:E1088)</f>
        <v>0.46770230722112571</v>
      </c>
      <c r="I1088" s="21">
        <f t="shared" si="81"/>
        <v>10.5</v>
      </c>
      <c r="J1088" s="21">
        <f ca="1">IF(ROW()&gt;计算结果!B$18+1,ABS(E1088-OFFSET(E1088,-计算结果!B$18,0,1,1))/SUM(OFFSET(I1088,0,0,-计算结果!B$18,1)),ABS(E1088-OFFSET(E1088,-ROW()+2,0,1,1))/SUM(OFFSET(I1088,0,0,-ROW()+2,1)))</f>
        <v>0.93453658126130523</v>
      </c>
      <c r="K1088" s="21">
        <f ca="1">(计算结果!B$19+计算结果!B$20*'000300'!J1088)^计算结果!B$21</f>
        <v>2.2410829231351745</v>
      </c>
      <c r="L1088" s="21">
        <f t="shared" ca="1" si="82"/>
        <v>3165.2486798211607</v>
      </c>
      <c r="M1088" s="31" t="str">
        <f ca="1">IF(ROW()&gt;计算结果!B$22+1,IF(L1088&gt;OFFSET(L1088,-计算结果!B$22,0,1,1),"买",IF(L1088&lt;OFFSET(L1088,-计算结果!B$22,0,1,1),"卖",M1087)),IF(L1088&gt;OFFSET(L1088,-ROW()+1,0,1,1),"买",IF(L1088&lt;OFFSET(L1088,-ROW()+1,0,1,1),"卖",M1087)))</f>
        <v>买</v>
      </c>
      <c r="N1088" s="4" t="str">
        <f t="shared" ca="1" si="83"/>
        <v/>
      </c>
      <c r="O1088" s="3">
        <f ca="1">IF(M1087="买",E1088/E1087-1,0)-IF(N1088=1,计算结果!B$17,0)</f>
        <v>3.3676297018525592E-3</v>
      </c>
      <c r="P1088" s="2">
        <f t="shared" ca="1" si="84"/>
        <v>5.001142411676148</v>
      </c>
      <c r="Q1088" s="3">
        <f ca="1">1-P1088/MAX(P$2:P1088)</f>
        <v>1.6374065674321203E-2</v>
      </c>
    </row>
    <row r="1089" spans="1:17" x14ac:dyDescent="0.15">
      <c r="A1089" s="1">
        <v>39993</v>
      </c>
      <c r="B1089">
        <v>3132.11</v>
      </c>
      <c r="C1089">
        <v>3182.42</v>
      </c>
      <c r="D1089" s="21">
        <v>3122.16</v>
      </c>
      <c r="E1089" s="21">
        <v>3179.97</v>
      </c>
      <c r="F1089" s="42">
        <v>1075.3921024000001</v>
      </c>
      <c r="G1089" s="3">
        <f t="shared" si="80"/>
        <v>1.6477966513447573E-2</v>
      </c>
      <c r="H1089" s="3">
        <f>1-E1089/MAX(E$2:E1089)</f>
        <v>0.45893112366432998</v>
      </c>
      <c r="I1089" s="21">
        <f t="shared" si="81"/>
        <v>51.549999999999727</v>
      </c>
      <c r="J1089" s="21">
        <f ca="1">IF(ROW()&gt;计算结果!B$18+1,ABS(E1089-OFFSET(E1089,-计算结果!B$18,0,1,1))/SUM(OFFSET(I1089,0,0,-计算结果!B$18,1)),ABS(E1089-OFFSET(E1089,-ROW()+2,0,1,1))/SUM(OFFSET(I1089,0,0,-ROW()+2,1)))</f>
        <v>0.93215313508328079</v>
      </c>
      <c r="K1089" s="21">
        <f ca="1">(计算结果!B$19+计算结果!B$20*'000300'!J1089)^计算结果!B$21</f>
        <v>2.2389378215749529</v>
      </c>
      <c r="L1089" s="21">
        <f t="shared" ca="1" si="82"/>
        <v>3198.2088003530785</v>
      </c>
      <c r="M1089" s="31" t="str">
        <f ca="1">IF(ROW()&gt;计算结果!B$22+1,IF(L1089&gt;OFFSET(L1089,-计算结果!B$22,0,1,1),"买",IF(L1089&lt;OFFSET(L1089,-计算结果!B$22,0,1,1),"卖",M1088)),IF(L1089&gt;OFFSET(L1089,-ROW()+1,0,1,1),"买",IF(L1089&lt;OFFSET(L1089,-ROW()+1,0,1,1),"卖",M1088)))</f>
        <v>买</v>
      </c>
      <c r="N1089" s="4" t="str">
        <f t="shared" ca="1" si="83"/>
        <v/>
      </c>
      <c r="O1089" s="3">
        <f ca="1">IF(M1088="买",E1089/E1088-1,0)-IF(N1089=1,计算结果!B$17,0)</f>
        <v>1.6477966513447573E-2</v>
      </c>
      <c r="P1089" s="2">
        <f t="shared" ca="1" si="84"/>
        <v>5.0835510688647298</v>
      </c>
      <c r="Q1089" s="3">
        <f ca="1">1-P1089/MAX(P$2:P1089)</f>
        <v>1.6591046674407917E-4</v>
      </c>
    </row>
    <row r="1090" spans="1:17" x14ac:dyDescent="0.15">
      <c r="A1090" s="1">
        <v>39994</v>
      </c>
      <c r="B1090">
        <v>3191.64</v>
      </c>
      <c r="C1090">
        <v>3195.72</v>
      </c>
      <c r="D1090" s="21">
        <v>3159.63</v>
      </c>
      <c r="E1090" s="21">
        <v>3166.47</v>
      </c>
      <c r="F1090" s="42">
        <v>1189.26139392</v>
      </c>
      <c r="G1090" s="3">
        <f t="shared" si="80"/>
        <v>-4.2453230690855381E-3</v>
      </c>
      <c r="H1090" s="3">
        <f>1-E1090/MAX(E$2:E1090)</f>
        <v>0.46122813584700195</v>
      </c>
      <c r="I1090" s="21">
        <f t="shared" si="81"/>
        <v>13.5</v>
      </c>
      <c r="J1090" s="21">
        <f ca="1">IF(ROW()&gt;计算结果!B$18+1,ABS(E1090-OFFSET(E1090,-计算结果!B$18,0,1,1))/SUM(OFFSET(I1090,0,0,-计算结果!B$18,1)),ABS(E1090-OFFSET(E1090,-ROW()+2,0,1,1))/SUM(OFFSET(I1090,0,0,-ROW()+2,1)))</f>
        <v>0.86286627149283257</v>
      </c>
      <c r="K1090" s="21">
        <f ca="1">(计算结果!B$19+计算结果!B$20*'000300'!J1090)^计算结果!B$21</f>
        <v>2.1765796443435494</v>
      </c>
      <c r="L1090" s="21">
        <f t="shared" ca="1" si="82"/>
        <v>3129.1267735686833</v>
      </c>
      <c r="M1090" s="31" t="str">
        <f ca="1">IF(ROW()&gt;计算结果!B$22+1,IF(L1090&gt;OFFSET(L1090,-计算结果!B$22,0,1,1),"买",IF(L1090&lt;OFFSET(L1090,-计算结果!B$22,0,1,1),"卖",M1089)),IF(L1090&gt;OFFSET(L1090,-ROW()+1,0,1,1),"买",IF(L1090&lt;OFFSET(L1090,-ROW()+1,0,1,1),"卖",M1089)))</f>
        <v>买</v>
      </c>
      <c r="N1090" s="4" t="str">
        <f t="shared" ca="1" si="83"/>
        <v/>
      </c>
      <c r="O1090" s="3">
        <f ca="1">IF(M1089="买",E1090/E1089-1,0)-IF(N1090=1,计算结果!B$17,0)</f>
        <v>-4.2453230690855381E-3</v>
      </c>
      <c r="P1090" s="2">
        <f t="shared" ca="1" si="84"/>
        <v>5.0619697522392038</v>
      </c>
      <c r="Q1090" s="3">
        <f ca="1">1-P1090/MAX(P$2:P1090)</f>
        <v>4.4105291922977852E-3</v>
      </c>
    </row>
    <row r="1091" spans="1:17" x14ac:dyDescent="0.15">
      <c r="A1091" s="1">
        <v>39995</v>
      </c>
      <c r="B1091">
        <v>3153.54</v>
      </c>
      <c r="C1091">
        <v>3238.79</v>
      </c>
      <c r="D1091" s="21">
        <v>3150.65</v>
      </c>
      <c r="E1091" s="21">
        <v>3237.9</v>
      </c>
      <c r="F1091" s="42">
        <v>1298.3069900800001</v>
      </c>
      <c r="G1091" s="3">
        <f t="shared" ref="G1091:G1154" si="85">E1091/E1090-1</f>
        <v>2.2558243090886831E-2</v>
      </c>
      <c r="H1091" s="3">
        <f>1-E1091/MAX(E$2:E1091)</f>
        <v>0.44907438916490838</v>
      </c>
      <c r="I1091" s="21">
        <f t="shared" si="81"/>
        <v>71.430000000000291</v>
      </c>
      <c r="J1091" s="21">
        <f ca="1">IF(ROW()&gt;计算结果!B$18+1,ABS(E1091-OFFSET(E1091,-计算结果!B$18,0,1,1))/SUM(OFFSET(I1091,0,0,-计算结果!B$18,1)),ABS(E1091-OFFSET(E1091,-ROW()+2,0,1,1))/SUM(OFFSET(I1091,0,0,-ROW()+2,1)))</f>
        <v>0.87450467433539836</v>
      </c>
      <c r="K1091" s="21">
        <f ca="1">(计算结果!B$19+计算结果!B$20*'000300'!J1091)^计算结果!B$21</f>
        <v>2.1870542069018586</v>
      </c>
      <c r="L1091" s="21">
        <f t="shared" ca="1" si="82"/>
        <v>3367.0197160335829</v>
      </c>
      <c r="M1091" s="31" t="str">
        <f ca="1">IF(ROW()&gt;计算结果!B$22+1,IF(L1091&gt;OFFSET(L1091,-计算结果!B$22,0,1,1),"买",IF(L1091&lt;OFFSET(L1091,-计算结果!B$22,0,1,1),"卖",M1090)),IF(L1091&gt;OFFSET(L1091,-ROW()+1,0,1,1),"买",IF(L1091&lt;OFFSET(L1091,-ROW()+1,0,1,1),"卖",M1090)))</f>
        <v>买</v>
      </c>
      <c r="N1091" s="4" t="str">
        <f t="shared" ca="1" si="83"/>
        <v/>
      </c>
      <c r="O1091" s="3">
        <f ca="1">IF(M1090="买",E1091/E1090-1,0)-IF(N1091=1,计算结果!B$17,0)</f>
        <v>2.2558243090886831E-2</v>
      </c>
      <c r="P1091" s="2">
        <f t="shared" ca="1" si="84"/>
        <v>5.176158896428932</v>
      </c>
      <c r="Q1091" s="3">
        <f ca="1">1-P1091/MAX(P$2:P1091)</f>
        <v>0</v>
      </c>
    </row>
    <row r="1092" spans="1:17" x14ac:dyDescent="0.15">
      <c r="A1092" s="1">
        <v>39996</v>
      </c>
      <c r="B1092">
        <v>3248.2</v>
      </c>
      <c r="C1092">
        <v>3285.09</v>
      </c>
      <c r="D1092" s="21">
        <v>3247.57</v>
      </c>
      <c r="E1092" s="21">
        <v>3282.36</v>
      </c>
      <c r="F1092" s="42">
        <v>1525.9456307200001</v>
      </c>
      <c r="G1092" s="3">
        <f t="shared" si="85"/>
        <v>1.3731122023533882E-2</v>
      </c>
      <c r="H1092" s="3">
        <f>1-E1092/MAX(E$2:E1092)</f>
        <v>0.44150956237664185</v>
      </c>
      <c r="I1092" s="21">
        <f t="shared" ref="I1092:I1155" si="86">ABS(E1092-E1091)</f>
        <v>44.460000000000036</v>
      </c>
      <c r="J1092" s="21">
        <f ca="1">IF(ROW()&gt;计算结果!B$18+1,ABS(E1092-OFFSET(E1092,-计算结果!B$18,0,1,1))/SUM(OFFSET(I1092,0,0,-计算结果!B$18,1)),ABS(E1092-OFFSET(E1092,-ROW()+2,0,1,1))/SUM(OFFSET(I1092,0,0,-ROW()+2,1)))</f>
        <v>0.8733449815569797</v>
      </c>
      <c r="K1092" s="21">
        <f ca="1">(计算结果!B$19+计算结果!B$20*'000300'!J1092)^计算结果!B$21</f>
        <v>2.1860104834012817</v>
      </c>
      <c r="L1092" s="21">
        <f t="shared" ref="L1092:L1155" ca="1" si="87">K1092*E1092+(1-K1092)*L1091</f>
        <v>3181.9526892623949</v>
      </c>
      <c r="M1092" s="31" t="str">
        <f ca="1">IF(ROW()&gt;计算结果!B$22+1,IF(L1092&gt;OFFSET(L1092,-计算结果!B$22,0,1,1),"买",IF(L1092&lt;OFFSET(L1092,-计算结果!B$22,0,1,1),"卖",M1091)),IF(L1092&gt;OFFSET(L1092,-ROW()+1,0,1,1),"买",IF(L1092&lt;OFFSET(L1092,-ROW()+1,0,1,1),"卖",M1091)))</f>
        <v>买</v>
      </c>
      <c r="N1092" s="4" t="str">
        <f t="shared" ref="N1092:N1155" ca="1" si="88">IF(M1091&lt;&gt;M1092,1,"")</f>
        <v/>
      </c>
      <c r="O1092" s="3">
        <f ca="1">IF(M1091="买",E1092/E1091-1,0)-IF(N1092=1,计算结果!B$17,0)</f>
        <v>1.3731122023533882E-2</v>
      </c>
      <c r="P1092" s="2">
        <f t="shared" ref="P1092:P1155" ca="1" si="89">IFERROR(P1091*(1+O1092),P1091)</f>
        <v>5.2472333658489978</v>
      </c>
      <c r="Q1092" s="3">
        <f ca="1">1-P1092/MAX(P$2:P1092)</f>
        <v>0</v>
      </c>
    </row>
    <row r="1093" spans="1:17" x14ac:dyDescent="0.15">
      <c r="A1093" s="1">
        <v>39997</v>
      </c>
      <c r="B1093">
        <v>3254.93</v>
      </c>
      <c r="C1093">
        <v>3327.67</v>
      </c>
      <c r="D1093" s="21">
        <v>3249.11</v>
      </c>
      <c r="E1093" s="21">
        <v>3327.14</v>
      </c>
      <c r="F1093" s="42">
        <v>1425.3134643200001</v>
      </c>
      <c r="G1093" s="3">
        <f t="shared" si="85"/>
        <v>1.36426229907749E-2</v>
      </c>
      <c r="H1093" s="3">
        <f>1-E1093/MAX(E$2:E1093)</f>
        <v>0.43389028789219353</v>
      </c>
      <c r="I1093" s="21">
        <f t="shared" si="86"/>
        <v>44.779999999999745</v>
      </c>
      <c r="J1093" s="21">
        <f ca="1">IF(ROW()&gt;计算结果!B$18+1,ABS(E1093-OFFSET(E1093,-计算结果!B$18,0,1,1))/SUM(OFFSET(I1093,0,0,-计算结果!B$18,1)),ABS(E1093-OFFSET(E1093,-ROW()+2,0,1,1))/SUM(OFFSET(I1093,0,0,-ROW()+2,1)))</f>
        <v>0.88340005719187908</v>
      </c>
      <c r="K1093" s="21">
        <f ca="1">(计算结果!B$19+计算结果!B$20*'000300'!J1093)^计算结果!B$21</f>
        <v>2.1950600514726912</v>
      </c>
      <c r="L1093" s="21">
        <f t="shared" ca="1" si="87"/>
        <v>3500.6475550432638</v>
      </c>
      <c r="M1093" s="31" t="str">
        <f ca="1">IF(ROW()&gt;计算结果!B$22+1,IF(L1093&gt;OFFSET(L1093,-计算结果!B$22,0,1,1),"买",IF(L1093&lt;OFFSET(L1093,-计算结果!B$22,0,1,1),"卖",M1092)),IF(L1093&gt;OFFSET(L1093,-ROW()+1,0,1,1),"买",IF(L1093&lt;OFFSET(L1093,-ROW()+1,0,1,1),"卖",M1092)))</f>
        <v>买</v>
      </c>
      <c r="N1093" s="4" t="str">
        <f t="shared" ca="1" si="88"/>
        <v/>
      </c>
      <c r="O1093" s="3">
        <f ca="1">IF(M1092="买",E1093/E1092-1,0)-IF(N1093=1,计算结果!B$17,0)</f>
        <v>1.36426229907749E-2</v>
      </c>
      <c r="P1093" s="2">
        <f t="shared" ca="1" si="89"/>
        <v>5.3188193924038902</v>
      </c>
      <c r="Q1093" s="3">
        <f ca="1">1-P1093/MAX(P$2:P1093)</f>
        <v>0</v>
      </c>
    </row>
    <row r="1094" spans="1:17" x14ac:dyDescent="0.15">
      <c r="A1094" s="1">
        <v>40000</v>
      </c>
      <c r="B1094">
        <v>3333.1</v>
      </c>
      <c r="C1094">
        <v>3378.05</v>
      </c>
      <c r="D1094" s="21">
        <v>3333.1</v>
      </c>
      <c r="E1094" s="21">
        <v>3374.75</v>
      </c>
      <c r="F1094" s="42">
        <v>1758.57352704</v>
      </c>
      <c r="G1094" s="3">
        <f t="shared" si="85"/>
        <v>1.4309587213041874E-2</v>
      </c>
      <c r="H1094" s="3">
        <f>1-E1094/MAX(E$2:E1094)</f>
        <v>0.42578949159463686</v>
      </c>
      <c r="I1094" s="21">
        <f t="shared" si="86"/>
        <v>47.610000000000127</v>
      </c>
      <c r="J1094" s="21">
        <f ca="1">IF(ROW()&gt;计算结果!B$18+1,ABS(E1094-OFFSET(E1094,-计算结果!B$18,0,1,1))/SUM(OFFSET(I1094,0,0,-计算结果!B$18,1)),ABS(E1094-OFFSET(E1094,-ROW()+2,0,1,1))/SUM(OFFSET(I1094,0,0,-ROW()+2,1)))</f>
        <v>0.89957205751054492</v>
      </c>
      <c r="K1094" s="21">
        <f ca="1">(计算结果!B$19+计算结果!B$20*'000300'!J1094)^计算结果!B$21</f>
        <v>2.2096148517594902</v>
      </c>
      <c r="L1094" s="21">
        <f t="shared" ca="1" si="87"/>
        <v>3222.4624476194595</v>
      </c>
      <c r="M1094" s="31" t="str">
        <f ca="1">IF(ROW()&gt;计算结果!B$22+1,IF(L1094&gt;OFFSET(L1094,-计算结果!B$22,0,1,1),"买",IF(L1094&lt;OFFSET(L1094,-计算结果!B$22,0,1,1),"卖",M1093)),IF(L1094&gt;OFFSET(L1094,-ROW()+1,0,1,1),"买",IF(L1094&lt;OFFSET(L1094,-ROW()+1,0,1,1),"卖",M1093)))</f>
        <v>买</v>
      </c>
      <c r="N1094" s="4" t="str">
        <f t="shared" ca="1" si="88"/>
        <v/>
      </c>
      <c r="O1094" s="3">
        <f ca="1">IF(M1093="买",E1094/E1093-1,0)-IF(N1094=1,计算结果!B$17,0)</f>
        <v>1.4309587213041874E-2</v>
      </c>
      <c r="P1094" s="2">
        <f t="shared" ca="1" si="89"/>
        <v>5.3949295023699122</v>
      </c>
      <c r="Q1094" s="3">
        <f ca="1">1-P1094/MAX(P$2:P1094)</f>
        <v>0</v>
      </c>
    </row>
    <row r="1095" spans="1:17" x14ac:dyDescent="0.15">
      <c r="A1095" s="1">
        <v>40001</v>
      </c>
      <c r="B1095">
        <v>3368.33</v>
      </c>
      <c r="C1095">
        <v>3393.22</v>
      </c>
      <c r="D1095" s="21">
        <v>3327.35</v>
      </c>
      <c r="E1095" s="21">
        <v>3340.49</v>
      </c>
      <c r="F1095" s="42">
        <v>1604.50592768</v>
      </c>
      <c r="G1095" s="3">
        <f t="shared" si="85"/>
        <v>-1.0151863100970493E-2</v>
      </c>
      <c r="H1095" s="3">
        <f>1-E1095/MAX(E$2:E1095)</f>
        <v>0.43161879806710679</v>
      </c>
      <c r="I1095" s="21">
        <f t="shared" si="86"/>
        <v>34.260000000000218</v>
      </c>
      <c r="J1095" s="21">
        <f ca="1">IF(ROW()&gt;计算结果!B$18+1,ABS(E1095-OFFSET(E1095,-计算结果!B$18,0,1,1))/SUM(OFFSET(I1095,0,0,-计算结果!B$18,1)),ABS(E1095-OFFSET(E1095,-ROW()+2,0,1,1))/SUM(OFFSET(I1095,0,0,-ROW()+2,1)))</f>
        <v>0.71727280351102696</v>
      </c>
      <c r="K1095" s="21">
        <f ca="1">(计算结果!B$19+计算结果!B$20*'000300'!J1095)^计算结果!B$21</f>
        <v>2.045545523159924</v>
      </c>
      <c r="L1095" s="21">
        <f t="shared" ca="1" si="87"/>
        <v>3463.8931790009974</v>
      </c>
      <c r="M1095" s="31" t="str">
        <f ca="1">IF(ROW()&gt;计算结果!B$22+1,IF(L1095&gt;OFFSET(L1095,-计算结果!B$22,0,1,1),"买",IF(L1095&lt;OFFSET(L1095,-计算结果!B$22,0,1,1),"卖",M1094)),IF(L1095&gt;OFFSET(L1095,-ROW()+1,0,1,1),"买",IF(L1095&lt;OFFSET(L1095,-ROW()+1,0,1,1),"卖",M1094)))</f>
        <v>买</v>
      </c>
      <c r="N1095" s="4" t="str">
        <f t="shared" ca="1" si="88"/>
        <v/>
      </c>
      <c r="O1095" s="3">
        <f ca="1">IF(M1094="买",E1095/E1094-1,0)-IF(N1095=1,计算结果!B$17,0)</f>
        <v>-1.0151863100970493E-2</v>
      </c>
      <c r="P1095" s="2">
        <f t="shared" ca="1" si="89"/>
        <v>5.3401609166224659</v>
      </c>
      <c r="Q1095" s="3">
        <f ca="1">1-P1095/MAX(P$2:P1095)</f>
        <v>1.0151863100970493E-2</v>
      </c>
    </row>
    <row r="1096" spans="1:17" x14ac:dyDescent="0.15">
      <c r="A1096" s="1">
        <v>40002</v>
      </c>
      <c r="B1096">
        <v>3306.43</v>
      </c>
      <c r="C1096">
        <v>3368.07</v>
      </c>
      <c r="D1096" s="21">
        <v>3261.32</v>
      </c>
      <c r="E1096" s="21">
        <v>3352.27</v>
      </c>
      <c r="F1096" s="42">
        <v>1473.0305536000001</v>
      </c>
      <c r="G1096" s="3">
        <f t="shared" si="85"/>
        <v>3.5264287574579001E-3</v>
      </c>
      <c r="H1096" s="3">
        <f>1-E1096/MAX(E$2:E1096)</f>
        <v>0.42961444225141221</v>
      </c>
      <c r="I1096" s="21">
        <f t="shared" si="86"/>
        <v>11.7800000000002</v>
      </c>
      <c r="J1096" s="21">
        <f ca="1">IF(ROW()&gt;计算结果!B$18+1,ABS(E1096-OFFSET(E1096,-计算结果!B$18,0,1,1))/SUM(OFFSET(I1096,0,0,-计算结果!B$18,1)),ABS(E1096-OFFSET(E1096,-ROW()+2,0,1,1))/SUM(OFFSET(I1096,0,0,-ROW()+2,1)))</f>
        <v>0.69598412889262884</v>
      </c>
      <c r="K1096" s="21">
        <f ca="1">(计算结果!B$19+计算结果!B$20*'000300'!J1096)^计算结果!B$21</f>
        <v>2.0263857160033658</v>
      </c>
      <c r="L1096" s="21">
        <f t="shared" ca="1" si="87"/>
        <v>3237.7015634984896</v>
      </c>
      <c r="M1096" s="31" t="str">
        <f ca="1">IF(ROW()&gt;计算结果!B$22+1,IF(L1096&gt;OFFSET(L1096,-计算结果!B$22,0,1,1),"买",IF(L1096&lt;OFFSET(L1096,-计算结果!B$22,0,1,1),"卖",M1095)),IF(L1096&gt;OFFSET(L1096,-ROW()+1,0,1,1),"买",IF(L1096&lt;OFFSET(L1096,-ROW()+1,0,1,1),"卖",M1095)))</f>
        <v>买</v>
      </c>
      <c r="N1096" s="4" t="str">
        <f t="shared" ca="1" si="88"/>
        <v/>
      </c>
      <c r="O1096" s="3">
        <f ca="1">IF(M1095="买",E1096/E1095-1,0)-IF(N1096=1,计算结果!B$17,0)</f>
        <v>3.5264287574579001E-3</v>
      </c>
      <c r="P1096" s="2">
        <f t="shared" ca="1" si="89"/>
        <v>5.3589926136482964</v>
      </c>
      <c r="Q1096" s="3">
        <f ca="1">1-P1096/MAX(P$2:P1096)</f>
        <v>6.6612341654935792E-3</v>
      </c>
    </row>
    <row r="1097" spans="1:17" x14ac:dyDescent="0.15">
      <c r="A1097" s="1">
        <v>40003</v>
      </c>
      <c r="B1097">
        <v>3348.22</v>
      </c>
      <c r="C1097">
        <v>3396.48</v>
      </c>
      <c r="D1097" s="21">
        <v>3334.68</v>
      </c>
      <c r="E1097" s="21">
        <v>3396.3</v>
      </c>
      <c r="F1097" s="42">
        <v>1482.4954265599999</v>
      </c>
      <c r="G1097" s="3">
        <f t="shared" si="85"/>
        <v>1.3134383566956176E-2</v>
      </c>
      <c r="H1097" s="3">
        <f>1-E1097/MAX(E$2:E1097)</f>
        <v>0.42212277955489008</v>
      </c>
      <c r="I1097" s="21">
        <f t="shared" si="86"/>
        <v>44.0300000000002</v>
      </c>
      <c r="J1097" s="21">
        <f ca="1">IF(ROW()&gt;计算结果!B$18+1,ABS(E1097-OFFSET(E1097,-计算结果!B$18,0,1,1))/SUM(OFFSET(I1097,0,0,-计算结果!B$18,1)),ABS(E1097-OFFSET(E1097,-ROW()+2,0,1,1))/SUM(OFFSET(I1097,0,0,-ROW()+2,1)))</f>
        <v>0.74453062316127228</v>
      </c>
      <c r="K1097" s="21">
        <f ca="1">(计算结果!B$19+计算结果!B$20*'000300'!J1097)^计算结果!B$21</f>
        <v>2.0700775608451449</v>
      </c>
      <c r="L1097" s="21">
        <f t="shared" ca="1" si="87"/>
        <v>3566.0126280853906</v>
      </c>
      <c r="M1097" s="31" t="str">
        <f ca="1">IF(ROW()&gt;计算结果!B$22+1,IF(L1097&gt;OFFSET(L1097,-计算结果!B$22,0,1,1),"买",IF(L1097&lt;OFFSET(L1097,-计算结果!B$22,0,1,1),"卖",M1096)),IF(L1097&gt;OFFSET(L1097,-ROW()+1,0,1,1),"买",IF(L1097&lt;OFFSET(L1097,-ROW()+1,0,1,1),"卖",M1096)))</f>
        <v>买</v>
      </c>
      <c r="N1097" s="4" t="str">
        <f t="shared" ca="1" si="88"/>
        <v/>
      </c>
      <c r="O1097" s="3">
        <f ca="1">IF(M1096="买",E1097/E1096-1,0)-IF(N1097=1,计算结果!B$17,0)</f>
        <v>1.3134383566956176E-2</v>
      </c>
      <c r="P1097" s="2">
        <f t="shared" ca="1" si="89"/>
        <v>5.4293796781684378</v>
      </c>
      <c r="Q1097" s="3">
        <f ca="1">1-P1097/MAX(P$2:P1097)</f>
        <v>0</v>
      </c>
    </row>
    <row r="1098" spans="1:17" x14ac:dyDescent="0.15">
      <c r="A1098" s="1">
        <v>40004</v>
      </c>
      <c r="B1098">
        <v>3398.91</v>
      </c>
      <c r="C1098">
        <v>3428.03</v>
      </c>
      <c r="D1098" s="21">
        <v>3375.97</v>
      </c>
      <c r="E1098" s="21">
        <v>3398.31</v>
      </c>
      <c r="F1098" s="42">
        <v>1407.4585087999999</v>
      </c>
      <c r="G1098" s="3">
        <f t="shared" si="85"/>
        <v>5.9182051055550744E-4</v>
      </c>
      <c r="H1098" s="3">
        <f>1-E1098/MAX(E$2:E1098)</f>
        <v>0.42178077996324781</v>
      </c>
      <c r="I1098" s="21">
        <f t="shared" si="86"/>
        <v>2.0099999999997635</v>
      </c>
      <c r="J1098" s="21">
        <f ca="1">IF(ROW()&gt;计算结果!B$18+1,ABS(E1098-OFFSET(E1098,-计算结果!B$18,0,1,1))/SUM(OFFSET(I1098,0,0,-计算结果!B$18,1)),ABS(E1098-OFFSET(E1098,-ROW()+2,0,1,1))/SUM(OFFSET(I1098,0,0,-ROW()+2,1)))</f>
        <v>0.73859500287348356</v>
      </c>
      <c r="K1098" s="21">
        <f ca="1">(计算结果!B$19+计算结果!B$20*'000300'!J1098)^计算结果!B$21</f>
        <v>2.0647355025861351</v>
      </c>
      <c r="L1098" s="21">
        <f t="shared" ca="1" si="87"/>
        <v>3219.751058000486</v>
      </c>
      <c r="M1098" s="31" t="str">
        <f ca="1">IF(ROW()&gt;计算结果!B$22+1,IF(L1098&gt;OFFSET(L1098,-计算结果!B$22,0,1,1),"买",IF(L1098&lt;OFFSET(L1098,-计算结果!B$22,0,1,1),"卖",M1097)),IF(L1098&gt;OFFSET(L1098,-ROW()+1,0,1,1),"买",IF(L1098&lt;OFFSET(L1098,-ROW()+1,0,1,1),"卖",M1097)))</f>
        <v>买</v>
      </c>
      <c r="N1098" s="4" t="str">
        <f t="shared" ca="1" si="88"/>
        <v/>
      </c>
      <c r="O1098" s="3">
        <f ca="1">IF(M1097="买",E1098/E1097-1,0)-IF(N1098=1,计算结果!B$17,0)</f>
        <v>5.9182051055550744E-4</v>
      </c>
      <c r="P1098" s="2">
        <f t="shared" ca="1" si="89"/>
        <v>5.4325928964215713</v>
      </c>
      <c r="Q1098" s="3">
        <f ca="1">1-P1098/MAX(P$2:P1098)</f>
        <v>0</v>
      </c>
    </row>
    <row r="1099" spans="1:17" x14ac:dyDescent="0.15">
      <c r="A1099" s="1">
        <v>40007</v>
      </c>
      <c r="B1099">
        <v>3382.57</v>
      </c>
      <c r="C1099">
        <v>3403.74</v>
      </c>
      <c r="D1099" s="21">
        <v>3358.52</v>
      </c>
      <c r="E1099" s="21">
        <v>3361.01</v>
      </c>
      <c r="F1099" s="42">
        <v>1323.01021184</v>
      </c>
      <c r="G1099" s="3">
        <f t="shared" si="85"/>
        <v>-1.0976043974799121E-2</v>
      </c>
      <c r="H1099" s="3">
        <f>1-E1099/MAX(E$2:E1099)</f>
        <v>0.42812733954944526</v>
      </c>
      <c r="I1099" s="21">
        <f t="shared" si="86"/>
        <v>37.299999999999727</v>
      </c>
      <c r="J1099" s="21">
        <f ca="1">IF(ROW()&gt;计算结果!B$18+1,ABS(E1099-OFFSET(E1099,-计算结果!B$18,0,1,1))/SUM(OFFSET(I1099,0,0,-计算结果!B$18,1)),ABS(E1099-OFFSET(E1099,-ROW()+2,0,1,1))/SUM(OFFSET(I1099,0,0,-ROW()+2,1)))</f>
        <v>0.51554846793484521</v>
      </c>
      <c r="K1099" s="21">
        <f ca="1">(计算结果!B$19+计算结果!B$20*'000300'!J1099)^计算结果!B$21</f>
        <v>1.8639936211413606</v>
      </c>
      <c r="L1099" s="21">
        <f t="shared" ca="1" si="87"/>
        <v>3483.0568248167583</v>
      </c>
      <c r="M1099" s="31" t="str">
        <f ca="1">IF(ROW()&gt;计算结果!B$22+1,IF(L1099&gt;OFFSET(L1099,-计算结果!B$22,0,1,1),"买",IF(L1099&lt;OFFSET(L1099,-计算结果!B$22,0,1,1),"卖",M1098)),IF(L1099&gt;OFFSET(L1099,-ROW()+1,0,1,1),"买",IF(L1099&lt;OFFSET(L1099,-ROW()+1,0,1,1),"卖",M1098)))</f>
        <v>买</v>
      </c>
      <c r="N1099" s="4" t="str">
        <f t="shared" ca="1" si="88"/>
        <v/>
      </c>
      <c r="O1099" s="3">
        <f ca="1">IF(M1098="买",E1099/E1098-1,0)-IF(N1099=1,计算结果!B$17,0)</f>
        <v>-1.0976043974799121E-2</v>
      </c>
      <c r="P1099" s="2">
        <f t="shared" ca="1" si="89"/>
        <v>5.3729645178932666</v>
      </c>
      <c r="Q1099" s="3">
        <f ca="1">1-P1099/MAX(P$2:P1099)</f>
        <v>1.0976043974799121E-2</v>
      </c>
    </row>
    <row r="1100" spans="1:17" x14ac:dyDescent="0.15">
      <c r="A1100" s="1">
        <v>40008</v>
      </c>
      <c r="B1100">
        <v>3375.87</v>
      </c>
      <c r="C1100">
        <v>3454.75</v>
      </c>
      <c r="D1100" s="21">
        <v>3375.87</v>
      </c>
      <c r="E1100" s="21">
        <v>3454.75</v>
      </c>
      <c r="F1100" s="42">
        <v>1432.58157056</v>
      </c>
      <c r="G1100" s="3">
        <f t="shared" si="85"/>
        <v>2.7890425794627083E-2</v>
      </c>
      <c r="H1100" s="3">
        <f>1-E1100/MAX(E$2:E1100)</f>
        <v>0.41217756754917301</v>
      </c>
      <c r="I1100" s="21">
        <f t="shared" si="86"/>
        <v>93.739999999999782</v>
      </c>
      <c r="J1100" s="21">
        <f ca="1">IF(ROW()&gt;计算结果!B$18+1,ABS(E1100-OFFSET(E1100,-计算结果!B$18,0,1,1))/SUM(OFFSET(I1100,0,0,-计算结果!B$18,1)),ABS(E1100-OFFSET(E1100,-ROW()+2,0,1,1))/SUM(OFFSET(I1100,0,0,-ROW()+2,1)))</f>
        <v>0.66824292999536428</v>
      </c>
      <c r="K1100" s="21">
        <f ca="1">(计算结果!B$19+计算结果!B$20*'000300'!J1100)^计算结果!B$21</f>
        <v>2.0014186369958278</v>
      </c>
      <c r="L1100" s="21">
        <f t="shared" ca="1" si="87"/>
        <v>3426.4030180743225</v>
      </c>
      <c r="M1100" s="31" t="str">
        <f ca="1">IF(ROW()&gt;计算结果!B$22+1,IF(L1100&gt;OFFSET(L1100,-计算结果!B$22,0,1,1),"买",IF(L1100&lt;OFFSET(L1100,-计算结果!B$22,0,1,1),"卖",M1099)),IF(L1100&gt;OFFSET(L1100,-ROW()+1,0,1,1),"买",IF(L1100&lt;OFFSET(L1100,-ROW()+1,0,1,1),"卖",M1099)))</f>
        <v>买</v>
      </c>
      <c r="N1100" s="4" t="str">
        <f t="shared" ca="1" si="88"/>
        <v/>
      </c>
      <c r="O1100" s="3">
        <f ca="1">IF(M1099="买",E1100/E1099-1,0)-IF(N1100=1,计算结果!B$17,0)</f>
        <v>2.7890425794627083E-2</v>
      </c>
      <c r="P1100" s="2">
        <f t="shared" ca="1" si="89"/>
        <v>5.5228187860767326</v>
      </c>
      <c r="Q1100" s="3">
        <f ca="1">1-P1100/MAX(P$2:P1100)</f>
        <v>0</v>
      </c>
    </row>
    <row r="1101" spans="1:17" x14ac:dyDescent="0.15">
      <c r="A1101" s="1">
        <v>40009</v>
      </c>
      <c r="B1101">
        <v>3467.13</v>
      </c>
      <c r="C1101">
        <v>3497.51</v>
      </c>
      <c r="D1101" s="21">
        <v>3467.13</v>
      </c>
      <c r="E1101" s="21">
        <v>3493.3</v>
      </c>
      <c r="F1101" s="42">
        <v>1767.7311999999999</v>
      </c>
      <c r="G1101" s="3">
        <f t="shared" si="85"/>
        <v>1.1158549822707808E-2</v>
      </c>
      <c r="H1101" s="3">
        <f>1-E1101/MAX(E$2:E1101)</f>
        <v>0.40561832164976519</v>
      </c>
      <c r="I1101" s="21">
        <f t="shared" si="86"/>
        <v>38.550000000000182</v>
      </c>
      <c r="J1101" s="21">
        <f ca="1">IF(ROW()&gt;计算结果!B$18+1,ABS(E1101-OFFSET(E1101,-计算结果!B$18,0,1,1))/SUM(OFFSET(I1101,0,0,-计算结果!B$18,1)),ABS(E1101-OFFSET(E1101,-ROW()+2,0,1,1))/SUM(OFFSET(I1101,0,0,-ROW()+2,1)))</f>
        <v>0.64087122352705039</v>
      </c>
      <c r="K1101" s="21">
        <f ca="1">(计算结果!B$19+计算结果!B$20*'000300'!J1101)^计算结果!B$21</f>
        <v>1.9767841011743452</v>
      </c>
      <c r="L1101" s="21">
        <f t="shared" ca="1" si="87"/>
        <v>3558.6439083615496</v>
      </c>
      <c r="M1101" s="31" t="str">
        <f ca="1">IF(ROW()&gt;计算结果!B$22+1,IF(L1101&gt;OFFSET(L1101,-计算结果!B$22,0,1,1),"买",IF(L1101&lt;OFFSET(L1101,-计算结果!B$22,0,1,1),"卖",M1100)),IF(L1101&gt;OFFSET(L1101,-ROW()+1,0,1,1),"买",IF(L1101&lt;OFFSET(L1101,-ROW()+1,0,1,1),"卖",M1100)))</f>
        <v>买</v>
      </c>
      <c r="N1101" s="4" t="str">
        <f t="shared" ca="1" si="88"/>
        <v/>
      </c>
      <c r="O1101" s="3">
        <f ca="1">IF(M1100="买",E1101/E1100-1,0)-IF(N1101=1,计算结果!B$17,0)</f>
        <v>1.1158549822707808E-2</v>
      </c>
      <c r="P1101" s="2">
        <f t="shared" ca="1" si="89"/>
        <v>5.5844454346629568</v>
      </c>
      <c r="Q1101" s="3">
        <f ca="1">1-P1101/MAX(P$2:P1101)</f>
        <v>0</v>
      </c>
    </row>
    <row r="1102" spans="1:17" x14ac:dyDescent="0.15">
      <c r="A1102" s="1">
        <v>40010</v>
      </c>
      <c r="B1102">
        <v>3516.78</v>
      </c>
      <c r="C1102">
        <v>3543.02</v>
      </c>
      <c r="D1102" s="21">
        <v>3489.56</v>
      </c>
      <c r="E1102" s="21">
        <v>3501.24</v>
      </c>
      <c r="F1102" s="42">
        <v>1789.7431039999999</v>
      </c>
      <c r="G1102" s="3">
        <f t="shared" si="85"/>
        <v>2.2729224515500857E-3</v>
      </c>
      <c r="H1102" s="3">
        <f>1-E1102/MAX(E$2:E1102)</f>
        <v>0.40426733818825289</v>
      </c>
      <c r="I1102" s="21">
        <f t="shared" si="86"/>
        <v>7.9399999999995998</v>
      </c>
      <c r="J1102" s="21">
        <f ca="1">IF(ROW()&gt;计算结果!B$18+1,ABS(E1102-OFFSET(E1102,-计算结果!B$18,0,1,1))/SUM(OFFSET(I1102,0,0,-计算结果!B$18,1)),ABS(E1102-OFFSET(E1102,-ROW()+2,0,1,1))/SUM(OFFSET(I1102,0,0,-ROW()+2,1)))</f>
        <v>0.60464088397790039</v>
      </c>
      <c r="K1102" s="21">
        <f ca="1">(计算结果!B$19+计算结果!B$20*'000300'!J1102)^计算结果!B$21</f>
        <v>1.9441767955801104</v>
      </c>
      <c r="L1102" s="21">
        <f t="shared" ca="1" si="87"/>
        <v>3447.0405617494175</v>
      </c>
      <c r="M1102" s="31" t="str">
        <f ca="1">IF(ROW()&gt;计算结果!B$22+1,IF(L1102&gt;OFFSET(L1102,-计算结果!B$22,0,1,1),"买",IF(L1102&lt;OFFSET(L1102,-计算结果!B$22,0,1,1),"卖",M1101)),IF(L1102&gt;OFFSET(L1102,-ROW()+1,0,1,1),"买",IF(L1102&lt;OFFSET(L1102,-ROW()+1,0,1,1),"卖",M1101)))</f>
        <v>买</v>
      </c>
      <c r="N1102" s="4" t="str">
        <f t="shared" ca="1" si="88"/>
        <v/>
      </c>
      <c r="O1102" s="3">
        <f ca="1">IF(M1101="买",E1102/E1101-1,0)-IF(N1102=1,计算结果!B$17,0)</f>
        <v>2.2729224515500857E-3</v>
      </c>
      <c r="P1102" s="2">
        <f t="shared" ca="1" si="89"/>
        <v>5.5971384460708586</v>
      </c>
      <c r="Q1102" s="3">
        <f ca="1">1-P1102/MAX(P$2:P1102)</f>
        <v>0</v>
      </c>
    </row>
    <row r="1103" spans="1:17" x14ac:dyDescent="0.15">
      <c r="A1103" s="1">
        <v>40011</v>
      </c>
      <c r="B1103">
        <v>3499.51</v>
      </c>
      <c r="C1103">
        <v>3527.47</v>
      </c>
      <c r="D1103" s="21">
        <v>3482.87</v>
      </c>
      <c r="E1103" s="21">
        <v>3519.81</v>
      </c>
      <c r="F1103" s="42">
        <v>1461.40266496</v>
      </c>
      <c r="G1103" s="3">
        <f t="shared" si="85"/>
        <v>5.3038352126675292E-3</v>
      </c>
      <c r="H1103" s="3">
        <f>1-E1103/MAX(E$2:E1103)</f>
        <v>0.40110767031919958</v>
      </c>
      <c r="I1103" s="21">
        <f t="shared" si="86"/>
        <v>18.570000000000164</v>
      </c>
      <c r="J1103" s="21">
        <f ca="1">IF(ROW()&gt;计算结果!B$18+1,ABS(E1103-OFFSET(E1103,-计算结果!B$18,0,1,1))/SUM(OFFSET(I1103,0,0,-计算结果!B$18,1)),ABS(E1103-OFFSET(E1103,-ROW()+2,0,1,1))/SUM(OFFSET(I1103,0,0,-ROW()+2,1)))</f>
        <v>0.57378123231781797</v>
      </c>
      <c r="K1103" s="21">
        <f ca="1">(计算结果!B$19+计算结果!B$20*'000300'!J1103)^计算结果!B$21</f>
        <v>1.9164031090860361</v>
      </c>
      <c r="L1103" s="21">
        <f t="shared" ca="1" si="87"/>
        <v>3586.4961394592774</v>
      </c>
      <c r="M1103" s="31" t="str">
        <f ca="1">IF(ROW()&gt;计算结果!B$22+1,IF(L1103&gt;OFFSET(L1103,-计算结果!B$22,0,1,1),"买",IF(L1103&lt;OFFSET(L1103,-计算结果!B$22,0,1,1),"卖",M1102)),IF(L1103&gt;OFFSET(L1103,-ROW()+1,0,1,1),"买",IF(L1103&lt;OFFSET(L1103,-ROW()+1,0,1,1),"卖",M1102)))</f>
        <v>买</v>
      </c>
      <c r="N1103" s="4" t="str">
        <f t="shared" ca="1" si="88"/>
        <v/>
      </c>
      <c r="O1103" s="3">
        <f ca="1">IF(M1102="买",E1103/E1102-1,0)-IF(N1103=1,计算结果!B$17,0)</f>
        <v>5.3038352126675292E-3</v>
      </c>
      <c r="P1103" s="2">
        <f t="shared" ca="1" si="89"/>
        <v>5.6268247460513043</v>
      </c>
      <c r="Q1103" s="3">
        <f ca="1">1-P1103/MAX(P$2:P1103)</f>
        <v>0</v>
      </c>
    </row>
    <row r="1104" spans="1:17" x14ac:dyDescent="0.15">
      <c r="A1104" s="1">
        <v>40014</v>
      </c>
      <c r="B1104">
        <v>3532.52</v>
      </c>
      <c r="C1104">
        <v>3594.87</v>
      </c>
      <c r="D1104" s="21">
        <v>3515.53</v>
      </c>
      <c r="E1104" s="21">
        <v>3591.12</v>
      </c>
      <c r="F1104" s="42">
        <v>1896.8954470399999</v>
      </c>
      <c r="G1104" s="3">
        <f t="shared" si="85"/>
        <v>2.0259616286106397E-2</v>
      </c>
      <c r="H1104" s="3">
        <f>1-E1104/MAX(E$2:E1104)</f>
        <v>0.38897434152317434</v>
      </c>
      <c r="I1104" s="21">
        <f t="shared" si="86"/>
        <v>71.309999999999945</v>
      </c>
      <c r="J1104" s="21">
        <f ca="1">IF(ROW()&gt;计算结果!B$18+1,ABS(E1104-OFFSET(E1104,-计算结果!B$18,0,1,1))/SUM(OFFSET(I1104,0,0,-计算结果!B$18,1)),ABS(E1104-OFFSET(E1104,-ROW()+2,0,1,1))/SUM(OFFSET(I1104,0,0,-ROW()+2,1)))</f>
        <v>0.60188044173690514</v>
      </c>
      <c r="K1104" s="21">
        <f ca="1">(计算结果!B$19+计算结果!B$20*'000300'!J1104)^计算结果!B$21</f>
        <v>1.9416923975632145</v>
      </c>
      <c r="L1104" s="21">
        <f t="shared" ca="1" si="87"/>
        <v>3595.4742543185907</v>
      </c>
      <c r="M1104" s="31" t="str">
        <f ca="1">IF(ROW()&gt;计算结果!B$22+1,IF(L1104&gt;OFFSET(L1104,-计算结果!B$22,0,1,1),"买",IF(L1104&lt;OFFSET(L1104,-计算结果!B$22,0,1,1),"卖",M1103)),IF(L1104&gt;OFFSET(L1104,-ROW()+1,0,1,1),"买",IF(L1104&lt;OFFSET(L1104,-ROW()+1,0,1,1),"卖",M1103)))</f>
        <v>买</v>
      </c>
      <c r="N1104" s="4" t="str">
        <f t="shared" ca="1" si="88"/>
        <v/>
      </c>
      <c r="O1104" s="3">
        <f ca="1">IF(M1103="买",E1104/E1103-1,0)-IF(N1104=1,计算结果!B$17,0)</f>
        <v>2.0259616286106397E-2</v>
      </c>
      <c r="P1104" s="2">
        <f t="shared" ca="1" si="89"/>
        <v>5.7408220563154719</v>
      </c>
      <c r="Q1104" s="3">
        <f ca="1">1-P1104/MAX(P$2:P1104)</f>
        <v>0</v>
      </c>
    </row>
    <row r="1105" spans="1:17" x14ac:dyDescent="0.15">
      <c r="A1105" s="1">
        <v>40015</v>
      </c>
      <c r="B1105">
        <v>3603.4</v>
      </c>
      <c r="C1105">
        <v>3610.33</v>
      </c>
      <c r="D1105" s="21">
        <v>3533.16</v>
      </c>
      <c r="E1105" s="21">
        <v>3539.83</v>
      </c>
      <c r="F1105" s="42">
        <v>1849.34842368</v>
      </c>
      <c r="G1105" s="3">
        <f t="shared" si="85"/>
        <v>-1.4282452271157764E-2</v>
      </c>
      <c r="H1105" s="3">
        <f>1-E1105/MAX(E$2:E1105)</f>
        <v>0.39770128632682233</v>
      </c>
      <c r="I1105" s="21">
        <f t="shared" si="86"/>
        <v>51.289999999999964</v>
      </c>
      <c r="J1105" s="21">
        <f ca="1">IF(ROW()&gt;计算结果!B$18+1,ABS(E1105-OFFSET(E1105,-计算结果!B$18,0,1,1))/SUM(OFFSET(I1105,0,0,-计算结果!B$18,1)),ABS(E1105-OFFSET(E1105,-ROW()+2,0,1,1))/SUM(OFFSET(I1105,0,0,-ROW()+2,1)))</f>
        <v>0.52942738765537123</v>
      </c>
      <c r="K1105" s="21">
        <f ca="1">(计算结果!B$19+计算结果!B$20*'000300'!J1105)^计算结果!B$21</f>
        <v>1.8764846488898339</v>
      </c>
      <c r="L1105" s="21">
        <f t="shared" ca="1" si="87"/>
        <v>3491.0586652908337</v>
      </c>
      <c r="M1105" s="31" t="str">
        <f ca="1">IF(ROW()&gt;计算结果!B$22+1,IF(L1105&gt;OFFSET(L1105,-计算结果!B$22,0,1,1),"买",IF(L1105&lt;OFFSET(L1105,-计算结果!B$22,0,1,1),"卖",M1104)),IF(L1105&gt;OFFSET(L1105,-ROW()+1,0,1,1),"买",IF(L1105&lt;OFFSET(L1105,-ROW()+1,0,1,1),"卖",M1104)))</f>
        <v>买</v>
      </c>
      <c r="N1105" s="4" t="str">
        <f t="shared" ca="1" si="88"/>
        <v/>
      </c>
      <c r="O1105" s="3">
        <f ca="1">IF(M1104="买",E1105/E1104-1,0)-IF(N1105=1,计算结果!B$17,0)</f>
        <v>-1.4282452271157764E-2</v>
      </c>
      <c r="P1105" s="2">
        <f t="shared" ca="1" si="89"/>
        <v>5.6588290392989364</v>
      </c>
      <c r="Q1105" s="3">
        <f ca="1">1-P1105/MAX(P$2:P1105)</f>
        <v>1.4282452271157764E-2</v>
      </c>
    </row>
    <row r="1106" spans="1:17" x14ac:dyDescent="0.15">
      <c r="A1106" s="1">
        <v>40016</v>
      </c>
      <c r="B1106">
        <v>3532.63</v>
      </c>
      <c r="C1106">
        <v>3607.37</v>
      </c>
      <c r="D1106" s="21">
        <v>3532.38</v>
      </c>
      <c r="E1106" s="21">
        <v>3606.92</v>
      </c>
      <c r="F1106" s="42">
        <v>1688.7770316799999</v>
      </c>
      <c r="G1106" s="3">
        <f t="shared" si="85"/>
        <v>1.8952887568047139E-2</v>
      </c>
      <c r="H1106" s="3">
        <f>1-E1106/MAX(E$2:E1106)</f>
        <v>0.38628598652419521</v>
      </c>
      <c r="I1106" s="21">
        <f t="shared" si="86"/>
        <v>67.090000000000146</v>
      </c>
      <c r="J1106" s="21">
        <f ca="1">IF(ROW()&gt;计算结果!B$18+1,ABS(E1106-OFFSET(E1106,-计算结果!B$18,0,1,1))/SUM(OFFSET(I1106,0,0,-计算结果!B$18,1)),ABS(E1106-OFFSET(E1106,-ROW()+2,0,1,1))/SUM(OFFSET(I1106,0,0,-ROW()+2,1)))</f>
        <v>0.58969965032536042</v>
      </c>
      <c r="K1106" s="21">
        <f ca="1">(计算结果!B$19+计算结果!B$20*'000300'!J1106)^计算结果!B$21</f>
        <v>1.9307296852928242</v>
      </c>
      <c r="L1106" s="21">
        <f t="shared" ca="1" si="87"/>
        <v>3714.7555835914691</v>
      </c>
      <c r="M1106" s="31" t="str">
        <f ca="1">IF(ROW()&gt;计算结果!B$22+1,IF(L1106&gt;OFFSET(L1106,-计算结果!B$22,0,1,1),"买",IF(L1106&lt;OFFSET(L1106,-计算结果!B$22,0,1,1),"卖",M1105)),IF(L1106&gt;OFFSET(L1106,-ROW()+1,0,1,1),"买",IF(L1106&lt;OFFSET(L1106,-ROW()+1,0,1,1),"卖",M1105)))</f>
        <v>买</v>
      </c>
      <c r="N1106" s="4" t="str">
        <f t="shared" ca="1" si="88"/>
        <v/>
      </c>
      <c r="O1106" s="3">
        <f ca="1">IF(M1105="买",E1106/E1105-1,0)-IF(N1106=1,计算结果!B$17,0)</f>
        <v>1.8952887568047139E-2</v>
      </c>
      <c r="P1106" s="2">
        <f t="shared" ca="1" si="89"/>
        <v>5.7660801898475693</v>
      </c>
      <c r="Q1106" s="3">
        <f ca="1">1-P1106/MAX(P$2:P1106)</f>
        <v>0</v>
      </c>
    </row>
    <row r="1107" spans="1:17" x14ac:dyDescent="0.15">
      <c r="A1107" s="1">
        <v>40017</v>
      </c>
      <c r="B1107">
        <v>3613.6</v>
      </c>
      <c r="C1107">
        <v>3653.84</v>
      </c>
      <c r="D1107" s="21">
        <v>3596.36</v>
      </c>
      <c r="E1107" s="21">
        <v>3651.97</v>
      </c>
      <c r="F1107" s="42">
        <v>1609.80369408</v>
      </c>
      <c r="G1107" s="3">
        <f t="shared" si="85"/>
        <v>1.2489880562917888E-2</v>
      </c>
      <c r="H1107" s="3">
        <f>1-E1107/MAX(E$2:E1107)</f>
        <v>0.37862077179609344</v>
      </c>
      <c r="I1107" s="21">
        <f t="shared" si="86"/>
        <v>45.049999999999727</v>
      </c>
      <c r="J1107" s="21">
        <f ca="1">IF(ROW()&gt;计算结果!B$18+1,ABS(E1107-OFFSET(E1107,-计算结果!B$18,0,1,1))/SUM(OFFSET(I1107,0,0,-计算结果!B$18,1)),ABS(E1107-OFFSET(E1107,-ROW()+2,0,1,1))/SUM(OFFSET(I1107,0,0,-ROW()+2,1)))</f>
        <v>0.59066651264872405</v>
      </c>
      <c r="K1107" s="21">
        <f ca="1">(计算结果!B$19+计算结果!B$20*'000300'!J1107)^计算结果!B$21</f>
        <v>1.9315998613838516</v>
      </c>
      <c r="L1107" s="21">
        <f t="shared" ca="1" si="87"/>
        <v>3593.4789590292826</v>
      </c>
      <c r="M1107" s="31" t="str">
        <f ca="1">IF(ROW()&gt;计算结果!B$22+1,IF(L1107&gt;OFFSET(L1107,-计算结果!B$22,0,1,1),"买",IF(L1107&lt;OFFSET(L1107,-计算结果!B$22,0,1,1),"卖",M1106)),IF(L1107&gt;OFFSET(L1107,-ROW()+1,0,1,1),"买",IF(L1107&lt;OFFSET(L1107,-ROW()+1,0,1,1),"卖",M1106)))</f>
        <v>买</v>
      </c>
      <c r="N1107" s="4" t="str">
        <f t="shared" ca="1" si="88"/>
        <v/>
      </c>
      <c r="O1107" s="3">
        <f ca="1">IF(M1106="买",E1107/E1106-1,0)-IF(N1107=1,计算结果!B$17,0)</f>
        <v>1.2489880562917888E-2</v>
      </c>
      <c r="P1107" s="2">
        <f t="shared" ca="1" si="89"/>
        <v>5.8380978427349728</v>
      </c>
      <c r="Q1107" s="3">
        <f ca="1">1-P1107/MAX(P$2:P1107)</f>
        <v>0</v>
      </c>
    </row>
    <row r="1108" spans="1:17" x14ac:dyDescent="0.15">
      <c r="A1108" s="1">
        <v>40018</v>
      </c>
      <c r="B1108">
        <v>3672.21</v>
      </c>
      <c r="C1108">
        <v>3687.49</v>
      </c>
      <c r="D1108" s="21">
        <v>3591.88</v>
      </c>
      <c r="E1108" s="21">
        <v>3667.56</v>
      </c>
      <c r="F1108" s="42">
        <v>1822.0512051200001</v>
      </c>
      <c r="G1108" s="3">
        <f t="shared" si="85"/>
        <v>4.2689288247166335E-3</v>
      </c>
      <c r="H1108" s="3">
        <f>1-E1108/MAX(E$2:E1108)</f>
        <v>0.3759681480977336</v>
      </c>
      <c r="I1108" s="21">
        <f t="shared" si="86"/>
        <v>15.590000000000146</v>
      </c>
      <c r="J1108" s="21">
        <f ca="1">IF(ROW()&gt;计算结果!B$18+1,ABS(E1108-OFFSET(E1108,-计算结果!B$18,0,1,1))/SUM(OFFSET(I1108,0,0,-计算结果!B$18,1)),ABS(E1108-OFFSET(E1108,-ROW()+2,0,1,1))/SUM(OFFSET(I1108,0,0,-ROW()+2,1)))</f>
        <v>0.60311807002217677</v>
      </c>
      <c r="K1108" s="21">
        <f ca="1">(计算结果!B$19+计算结果!B$20*'000300'!J1108)^计算结果!B$21</f>
        <v>1.9428062630199592</v>
      </c>
      <c r="L1108" s="21">
        <f t="shared" ca="1" si="87"/>
        <v>3737.4040693982301</v>
      </c>
      <c r="M1108" s="31" t="str">
        <f ca="1">IF(ROW()&gt;计算结果!B$22+1,IF(L1108&gt;OFFSET(L1108,-计算结果!B$22,0,1,1),"买",IF(L1108&lt;OFFSET(L1108,-计算结果!B$22,0,1,1),"卖",M1107)),IF(L1108&gt;OFFSET(L1108,-ROW()+1,0,1,1),"买",IF(L1108&lt;OFFSET(L1108,-ROW()+1,0,1,1),"卖",M1107)))</f>
        <v>买</v>
      </c>
      <c r="N1108" s="4" t="str">
        <f t="shared" ca="1" si="88"/>
        <v/>
      </c>
      <c r="O1108" s="3">
        <f ca="1">IF(M1107="买",E1108/E1107-1,0)-IF(N1108=1,计算结果!B$17,0)</f>
        <v>4.2689288247166335E-3</v>
      </c>
      <c r="P1108" s="2">
        <f t="shared" ca="1" si="89"/>
        <v>5.8630202668973403</v>
      </c>
      <c r="Q1108" s="3">
        <f ca="1">1-P1108/MAX(P$2:P1108)</f>
        <v>0</v>
      </c>
    </row>
    <row r="1109" spans="1:17" x14ac:dyDescent="0.15">
      <c r="A1109" s="1">
        <v>40021</v>
      </c>
      <c r="B1109">
        <v>3680.15</v>
      </c>
      <c r="C1109">
        <v>3744.24</v>
      </c>
      <c r="D1109" s="21">
        <v>3669.51</v>
      </c>
      <c r="E1109" s="21">
        <v>3743.63</v>
      </c>
      <c r="F1109" s="42">
        <v>2008.2409471999999</v>
      </c>
      <c r="G1109" s="3">
        <f t="shared" si="85"/>
        <v>2.0741310298945326E-2</v>
      </c>
      <c r="H1109" s="3">
        <f>1-E1109/MAX(E$2:E1109)</f>
        <v>0.36302490982100311</v>
      </c>
      <c r="I1109" s="21">
        <f t="shared" si="86"/>
        <v>76.070000000000164</v>
      </c>
      <c r="J1109" s="21">
        <f ca="1">IF(ROW()&gt;计算结果!B$18+1,ABS(E1109-OFFSET(E1109,-计算结果!B$18,0,1,1))/SUM(OFFSET(I1109,0,0,-计算结果!B$18,1)),ABS(E1109-OFFSET(E1109,-ROW()+2,0,1,1))/SUM(OFFSET(I1109,0,0,-ROW()+2,1)))</f>
        <v>0.78858202802967858</v>
      </c>
      <c r="K1109" s="21">
        <f ca="1">(计算结果!B$19+计算结果!B$20*'000300'!J1109)^计算结果!B$21</f>
        <v>2.1097238252267108</v>
      </c>
      <c r="L1109" s="21">
        <f t="shared" ca="1" si="87"/>
        <v>3750.5390635229924</v>
      </c>
      <c r="M1109" s="31" t="str">
        <f ca="1">IF(ROW()&gt;计算结果!B$22+1,IF(L1109&gt;OFFSET(L1109,-计算结果!B$22,0,1,1),"买",IF(L1109&lt;OFFSET(L1109,-计算结果!B$22,0,1,1),"卖",M1108)),IF(L1109&gt;OFFSET(L1109,-ROW()+1,0,1,1),"买",IF(L1109&lt;OFFSET(L1109,-ROW()+1,0,1,1),"卖",M1108)))</f>
        <v>买</v>
      </c>
      <c r="N1109" s="4" t="str">
        <f t="shared" ca="1" si="88"/>
        <v/>
      </c>
      <c r="O1109" s="3">
        <f ca="1">IF(M1108="买",E1109/E1108-1,0)-IF(N1109=1,计算结果!B$17,0)</f>
        <v>2.0741310298945326E-2</v>
      </c>
      <c r="P1109" s="2">
        <f t="shared" ca="1" si="89"/>
        <v>5.984626989542063</v>
      </c>
      <c r="Q1109" s="3">
        <f ca="1">1-P1109/MAX(P$2:P1109)</f>
        <v>0</v>
      </c>
    </row>
    <row r="1110" spans="1:17" x14ac:dyDescent="0.15">
      <c r="A1110" s="1">
        <v>40022</v>
      </c>
      <c r="B1110">
        <v>3745.55</v>
      </c>
      <c r="C1110">
        <v>3756.78</v>
      </c>
      <c r="D1110" s="21">
        <v>3705.04</v>
      </c>
      <c r="E1110" s="21">
        <v>3755.82</v>
      </c>
      <c r="F1110" s="42">
        <v>2104.7941529599998</v>
      </c>
      <c r="G1110" s="3">
        <f t="shared" si="85"/>
        <v>3.2561978614340514E-3</v>
      </c>
      <c r="H1110" s="3">
        <f>1-E1110/MAX(E$2:E1110)</f>
        <v>0.36095079289457566</v>
      </c>
      <c r="I1110" s="21">
        <f t="shared" si="86"/>
        <v>12.190000000000055</v>
      </c>
      <c r="J1110" s="21">
        <f ca="1">IF(ROW()&gt;计算结果!B$18+1,ABS(E1110-OFFSET(E1110,-计算结果!B$18,0,1,1))/SUM(OFFSET(I1110,0,0,-计算结果!B$18,1)),ABS(E1110-OFFSET(E1110,-ROW()+2,0,1,1))/SUM(OFFSET(I1110,0,0,-ROW()+2,1)))</f>
        <v>0.74586894586894614</v>
      </c>
      <c r="K1110" s="21">
        <f ca="1">(计算结果!B$19+计算结果!B$20*'000300'!J1110)^计算结果!B$21</f>
        <v>2.0712820512820516</v>
      </c>
      <c r="L1110" s="21">
        <f t="shared" ca="1" si="87"/>
        <v>3761.4773724617799</v>
      </c>
      <c r="M1110" s="31" t="str">
        <f ca="1">IF(ROW()&gt;计算结果!B$22+1,IF(L1110&gt;OFFSET(L1110,-计算结果!B$22,0,1,1),"买",IF(L1110&lt;OFFSET(L1110,-计算结果!B$22,0,1,1),"卖",M1109)),IF(L1110&gt;OFFSET(L1110,-ROW()+1,0,1,1),"买",IF(L1110&lt;OFFSET(L1110,-ROW()+1,0,1,1),"卖",M1109)))</f>
        <v>买</v>
      </c>
      <c r="N1110" s="4" t="str">
        <f t="shared" ca="1" si="88"/>
        <v/>
      </c>
      <c r="O1110" s="3">
        <f ca="1">IF(M1109="买",E1110/E1109-1,0)-IF(N1110=1,计算结果!B$17,0)</f>
        <v>3.2561978614340514E-3</v>
      </c>
      <c r="P1110" s="2">
        <f t="shared" ca="1" si="89"/>
        <v>6.0041141191468901</v>
      </c>
      <c r="Q1110" s="3">
        <f ca="1">1-P1110/MAX(P$2:P1110)</f>
        <v>0</v>
      </c>
    </row>
    <row r="1111" spans="1:17" x14ac:dyDescent="0.15">
      <c r="A1111" s="1">
        <v>40023</v>
      </c>
      <c r="B1111">
        <v>3741.78</v>
      </c>
      <c r="C1111">
        <v>3765.59</v>
      </c>
      <c r="D1111" s="21">
        <v>3453.64</v>
      </c>
      <c r="E1111" s="21">
        <v>3558.51</v>
      </c>
      <c r="F1111" s="42">
        <v>2265.6026214399999</v>
      </c>
      <c r="G1111" s="3">
        <f t="shared" si="85"/>
        <v>-5.2534466507979549E-2</v>
      </c>
      <c r="H1111" s="3">
        <f>1-E1111/MAX(E$2:E1111)</f>
        <v>0.39452290206220642</v>
      </c>
      <c r="I1111" s="21">
        <f t="shared" si="86"/>
        <v>197.30999999999995</v>
      </c>
      <c r="J1111" s="21">
        <f ca="1">IF(ROW()&gt;计算结果!B$18+1,ABS(E1111-OFFSET(E1111,-计算结果!B$18,0,1,1))/SUM(OFFSET(I1111,0,0,-计算结果!B$18,1)),ABS(E1111-OFFSET(E1111,-ROW()+2,0,1,1))/SUM(OFFSET(I1111,0,0,-ROW()+2,1)))</f>
        <v>0.11594744047936568</v>
      </c>
      <c r="K1111" s="21">
        <f ca="1">(计算结果!B$19+计算结果!B$20*'000300'!J1111)^计算结果!B$21</f>
        <v>1.5043526964314291</v>
      </c>
      <c r="L1111" s="21">
        <f t="shared" ca="1" si="87"/>
        <v>3456.1428584113</v>
      </c>
      <c r="M1111" s="31" t="str">
        <f ca="1">IF(ROW()&gt;计算结果!B$22+1,IF(L1111&gt;OFFSET(L1111,-计算结果!B$22,0,1,1),"买",IF(L1111&lt;OFFSET(L1111,-计算结果!B$22,0,1,1),"卖",M1110)),IF(L1111&gt;OFFSET(L1111,-ROW()+1,0,1,1),"买",IF(L1111&lt;OFFSET(L1111,-ROW()+1,0,1,1),"卖",M1110)))</f>
        <v>买</v>
      </c>
      <c r="N1111" s="4" t="str">
        <f t="shared" ca="1" si="88"/>
        <v/>
      </c>
      <c r="O1111" s="3">
        <f ca="1">IF(M1110="买",E1111/E1110-1,0)-IF(N1111=1,计算结果!B$17,0)</f>
        <v>-5.2534466507979549E-2</v>
      </c>
      <c r="P1111" s="2">
        <f t="shared" ca="1" si="89"/>
        <v>5.6886911870444807</v>
      </c>
      <c r="Q1111" s="3">
        <f ca="1">1-P1111/MAX(P$2:P1111)</f>
        <v>5.2534466507979549E-2</v>
      </c>
    </row>
    <row r="1112" spans="1:17" x14ac:dyDescent="0.15">
      <c r="A1112" s="1">
        <v>40024</v>
      </c>
      <c r="B1112">
        <v>3587.05</v>
      </c>
      <c r="C1112">
        <v>3656.92</v>
      </c>
      <c r="D1112" s="21">
        <v>3511.29</v>
      </c>
      <c r="E1112" s="21">
        <v>3634.82</v>
      </c>
      <c r="F1112" s="42">
        <v>1854.93782528</v>
      </c>
      <c r="G1112" s="3">
        <f t="shared" si="85"/>
        <v>2.1444368569991434E-2</v>
      </c>
      <c r="H1112" s="3">
        <f>1-E1112/MAX(E$2:E1112)</f>
        <v>0.3815388280133396</v>
      </c>
      <c r="I1112" s="21">
        <f t="shared" si="86"/>
        <v>76.309999999999945</v>
      </c>
      <c r="J1112" s="21">
        <f ca="1">IF(ROW()&gt;计算结果!B$18+1,ABS(E1112-OFFSET(E1112,-计算结果!B$18,0,1,1))/SUM(OFFSET(I1112,0,0,-计算结果!B$18,1)),ABS(E1112-OFFSET(E1112,-ROW()+2,0,1,1))/SUM(OFFSET(I1112,0,0,-ROW()+2,1)))</f>
        <v>0.21176955515393694</v>
      </c>
      <c r="K1112" s="21">
        <f ca="1">(计算结果!B$19+计算结果!B$20*'000300'!J1112)^计算结果!B$21</f>
        <v>1.5905925996385433</v>
      </c>
      <c r="L1112" s="21">
        <f t="shared" ca="1" si="87"/>
        <v>3740.3453975468547</v>
      </c>
      <c r="M1112" s="31" t="str">
        <f ca="1">IF(ROW()&gt;计算结果!B$22+1,IF(L1112&gt;OFFSET(L1112,-计算结果!B$22,0,1,1),"买",IF(L1112&lt;OFFSET(L1112,-计算结果!B$22,0,1,1),"卖",M1111)),IF(L1112&gt;OFFSET(L1112,-ROW()+1,0,1,1),"买",IF(L1112&lt;OFFSET(L1112,-ROW()+1,0,1,1),"卖",M1111)))</f>
        <v>买</v>
      </c>
      <c r="N1112" s="4" t="str">
        <f t="shared" ca="1" si="88"/>
        <v/>
      </c>
      <c r="O1112" s="3">
        <f ca="1">IF(M1111="买",E1112/E1111-1,0)-IF(N1112=1,计算结果!B$17,0)</f>
        <v>2.1444368569991434E-2</v>
      </c>
      <c r="P1112" s="2">
        <f t="shared" ca="1" si="89"/>
        <v>5.8106815775403247</v>
      </c>
      <c r="Q1112" s="3">
        <f ca="1">1-P1112/MAX(P$2:P1112)</f>
        <v>3.2216666400413096E-2</v>
      </c>
    </row>
    <row r="1113" spans="1:17" x14ac:dyDescent="0.15">
      <c r="A1113" s="1">
        <v>40025</v>
      </c>
      <c r="B1113">
        <v>3670.19</v>
      </c>
      <c r="C1113">
        <v>3735.8</v>
      </c>
      <c r="D1113" s="21">
        <v>3635.55</v>
      </c>
      <c r="E1113" s="21">
        <v>3734.62</v>
      </c>
      <c r="F1113" s="42">
        <v>1844.31886336</v>
      </c>
      <c r="G1113" s="3">
        <f t="shared" si="85"/>
        <v>2.7456655350196035E-2</v>
      </c>
      <c r="H1113" s="3">
        <f>1-E1113/MAX(E$2:E1113)</f>
        <v>0.36455795276662362</v>
      </c>
      <c r="I1113" s="21">
        <f t="shared" si="86"/>
        <v>99.799999999999727</v>
      </c>
      <c r="J1113" s="21">
        <f ca="1">IF(ROW()&gt;计算结果!B$18+1,ABS(E1113-OFFSET(E1113,-计算结果!B$18,0,1,1))/SUM(OFFSET(I1113,0,0,-计算结果!B$18,1)),ABS(E1113-OFFSET(E1113,-ROW()+2,0,1,1))/SUM(OFFSET(I1113,0,0,-ROW()+2,1)))</f>
        <v>0.3016952009100996</v>
      </c>
      <c r="K1113" s="21">
        <f ca="1">(计算结果!B$19+计算结果!B$20*'000300'!J1113)^计算结果!B$21</f>
        <v>1.6715256808190895</v>
      </c>
      <c r="L1113" s="21">
        <f t="shared" ca="1" si="87"/>
        <v>3730.7752485143883</v>
      </c>
      <c r="M1113" s="31" t="str">
        <f ca="1">IF(ROW()&gt;计算结果!B$22+1,IF(L1113&gt;OFFSET(L1113,-计算结果!B$22,0,1,1),"买",IF(L1113&lt;OFFSET(L1113,-计算结果!B$22,0,1,1),"卖",M1112)),IF(L1113&gt;OFFSET(L1113,-ROW()+1,0,1,1),"买",IF(L1113&lt;OFFSET(L1113,-ROW()+1,0,1,1),"卖",M1112)))</f>
        <v>买</v>
      </c>
      <c r="N1113" s="4" t="str">
        <f t="shared" ca="1" si="88"/>
        <v/>
      </c>
      <c r="O1113" s="3">
        <f ca="1">IF(M1112="买",E1113/E1112-1,0)-IF(N1113=1,计算结果!B$17,0)</f>
        <v>2.7456655350196035E-2</v>
      </c>
      <c r="P1113" s="2">
        <f t="shared" ca="1" si="89"/>
        <v>5.9702234589645826</v>
      </c>
      <c r="Q1113" s="3">
        <f ca="1">1-P1113/MAX(P$2:P1113)</f>
        <v>5.6445729561054314E-3</v>
      </c>
    </row>
    <row r="1114" spans="1:17" x14ac:dyDescent="0.15">
      <c r="A1114" s="1">
        <v>40028</v>
      </c>
      <c r="B1114">
        <v>3754.22</v>
      </c>
      <c r="C1114">
        <v>3789.94</v>
      </c>
      <c r="D1114" s="21">
        <v>3716.57</v>
      </c>
      <c r="E1114" s="21">
        <v>3787.03</v>
      </c>
      <c r="F1114" s="42">
        <v>1984.4089446400001</v>
      </c>
      <c r="G1114" s="3">
        <f t="shared" si="85"/>
        <v>1.4033556292206484E-2</v>
      </c>
      <c r="H1114" s="3">
        <f>1-E1114/MAX(E$2:E1114)</f>
        <v>0.35564044102633907</v>
      </c>
      <c r="I1114" s="21">
        <f t="shared" si="86"/>
        <v>52.410000000000309</v>
      </c>
      <c r="J1114" s="21">
        <f ca="1">IF(ROW()&gt;计算结果!B$18+1,ABS(E1114-OFFSET(E1114,-计算结果!B$18,0,1,1))/SUM(OFFSET(I1114,0,0,-计算结果!B$18,1)),ABS(E1114-OFFSET(E1114,-ROW()+2,0,1,1))/SUM(OFFSET(I1114,0,0,-ROW()+2,1)))</f>
        <v>0.28265354705602325</v>
      </c>
      <c r="K1114" s="21">
        <f ca="1">(计算结果!B$19+计算结果!B$20*'000300'!J1114)^计算结果!B$21</f>
        <v>1.6543881923504209</v>
      </c>
      <c r="L1114" s="21">
        <f t="shared" ca="1" si="87"/>
        <v>3823.8424451357923</v>
      </c>
      <c r="M1114" s="31" t="str">
        <f ca="1">IF(ROW()&gt;计算结果!B$22+1,IF(L1114&gt;OFFSET(L1114,-计算结果!B$22,0,1,1),"买",IF(L1114&lt;OFFSET(L1114,-计算结果!B$22,0,1,1),"卖",M1113)),IF(L1114&gt;OFFSET(L1114,-ROW()+1,0,1,1),"买",IF(L1114&lt;OFFSET(L1114,-ROW()+1,0,1,1),"卖",M1113)))</f>
        <v>买</v>
      </c>
      <c r="N1114" s="4" t="str">
        <f t="shared" ca="1" si="88"/>
        <v/>
      </c>
      <c r="O1114" s="3">
        <f ca="1">IF(M1113="买",E1114/E1113-1,0)-IF(N1114=1,计算结果!B$17,0)</f>
        <v>1.4033556292206484E-2</v>
      </c>
      <c r="P1114" s="2">
        <f t="shared" ca="1" si="89"/>
        <v>6.054006925953014</v>
      </c>
      <c r="Q1114" s="3">
        <f ca="1">1-P1114/MAX(P$2:P1114)</f>
        <v>0</v>
      </c>
    </row>
    <row r="1115" spans="1:17" x14ac:dyDescent="0.15">
      <c r="A1115" s="1">
        <v>40029</v>
      </c>
      <c r="B1115">
        <v>3803.06</v>
      </c>
      <c r="C1115">
        <v>3803.06</v>
      </c>
      <c r="D1115" s="21">
        <v>3712.43</v>
      </c>
      <c r="E1115" s="21">
        <v>3786.61</v>
      </c>
      <c r="F1115" s="42">
        <v>2051.3411891199999</v>
      </c>
      <c r="G1115" s="3">
        <f t="shared" si="85"/>
        <v>-1.1090485155917928E-4</v>
      </c>
      <c r="H1115" s="3">
        <f>1-E1115/MAX(E$2:E1115)</f>
        <v>0.35571190362757776</v>
      </c>
      <c r="I1115" s="21">
        <f t="shared" si="86"/>
        <v>0.42000000000007276</v>
      </c>
      <c r="J1115" s="21">
        <f ca="1">IF(ROW()&gt;计算结果!B$18+1,ABS(E1115-OFFSET(E1115,-计算结果!B$18,0,1,1))/SUM(OFFSET(I1115,0,0,-计算结果!B$18,1)),ABS(E1115-OFFSET(E1115,-ROW()+2,0,1,1))/SUM(OFFSET(I1115,0,0,-ROW()+2,1)))</f>
        <v>0.38424887892376697</v>
      </c>
      <c r="K1115" s="21">
        <f ca="1">(计算结果!B$19+计算结果!B$20*'000300'!J1115)^计算结果!B$21</f>
        <v>1.7458239910313902</v>
      </c>
      <c r="L1115" s="21">
        <f t="shared" ca="1" si="87"/>
        <v>3758.8411491729667</v>
      </c>
      <c r="M1115" s="31" t="str">
        <f ca="1">IF(ROW()&gt;计算结果!B$22+1,IF(L1115&gt;OFFSET(L1115,-计算结果!B$22,0,1,1),"买",IF(L1115&lt;OFFSET(L1115,-计算结果!B$22,0,1,1),"卖",M1114)),IF(L1115&gt;OFFSET(L1115,-ROW()+1,0,1,1),"买",IF(L1115&lt;OFFSET(L1115,-ROW()+1,0,1,1),"卖",M1114)))</f>
        <v>买</v>
      </c>
      <c r="N1115" s="4" t="str">
        <f t="shared" ca="1" si="88"/>
        <v/>
      </c>
      <c r="O1115" s="3">
        <f ca="1">IF(M1114="买",E1115/E1114-1,0)-IF(N1115=1,计算结果!B$17,0)</f>
        <v>-1.1090485155917928E-4</v>
      </c>
      <c r="P1115" s="2">
        <f t="shared" ca="1" si="89"/>
        <v>6.0533355072135526</v>
      </c>
      <c r="Q1115" s="3">
        <f ca="1">1-P1115/MAX(P$2:P1115)</f>
        <v>1.1090485155929031E-4</v>
      </c>
    </row>
    <row r="1116" spans="1:17" x14ac:dyDescent="0.15">
      <c r="A1116" s="1">
        <v>40030</v>
      </c>
      <c r="B1116">
        <v>3781.4</v>
      </c>
      <c r="C1116">
        <v>3789.13</v>
      </c>
      <c r="D1116" s="21">
        <v>3691.98</v>
      </c>
      <c r="E1116" s="21">
        <v>3740.94</v>
      </c>
      <c r="F1116" s="42">
        <v>1940.1213542400001</v>
      </c>
      <c r="G1116" s="3">
        <f t="shared" si="85"/>
        <v>-1.2060919925738323E-2</v>
      </c>
      <c r="H1116" s="3">
        <f>1-E1116/MAX(E$2:E1116)</f>
        <v>0.36348261076703192</v>
      </c>
      <c r="I1116" s="21">
        <f t="shared" si="86"/>
        <v>45.670000000000073</v>
      </c>
      <c r="J1116" s="21">
        <f ca="1">IF(ROW()&gt;计算结果!B$18+1,ABS(E1116-OFFSET(E1116,-计算结果!B$18,0,1,1))/SUM(OFFSET(I1116,0,0,-计算结果!B$18,1)),ABS(E1116-OFFSET(E1116,-ROW()+2,0,1,1))/SUM(OFFSET(I1116,0,0,-ROW()+2,1)))</f>
        <v>0.21587577719789947</v>
      </c>
      <c r="K1116" s="21">
        <f ca="1">(计算结果!B$19+计算结果!B$20*'000300'!J1116)^计算结果!B$21</f>
        <v>1.5942881994781095</v>
      </c>
      <c r="L1116" s="21">
        <f t="shared" ca="1" si="87"/>
        <v>3730.3015582894086</v>
      </c>
      <c r="M1116" s="31" t="str">
        <f ca="1">IF(ROW()&gt;计算结果!B$22+1,IF(L1116&gt;OFFSET(L1116,-计算结果!B$22,0,1,1),"买",IF(L1116&lt;OFFSET(L1116,-计算结果!B$22,0,1,1),"卖",M1115)),IF(L1116&gt;OFFSET(L1116,-ROW()+1,0,1,1),"买",IF(L1116&lt;OFFSET(L1116,-ROW()+1,0,1,1),"卖",M1115)))</f>
        <v>买</v>
      </c>
      <c r="N1116" s="4" t="str">
        <f t="shared" ca="1" si="88"/>
        <v/>
      </c>
      <c r="O1116" s="3">
        <f ca="1">IF(M1115="买",E1116/E1115-1,0)-IF(N1116=1,计算结果!B$17,0)</f>
        <v>-1.2060919925738323E-2</v>
      </c>
      <c r="P1116" s="2">
        <f t="shared" ca="1" si="89"/>
        <v>5.9803267123774217</v>
      </c>
      <c r="Q1116" s="3">
        <f ca="1">1-P1116/MAX(P$2:P1116)</f>
        <v>1.2170487162763477E-2</v>
      </c>
    </row>
    <row r="1117" spans="1:17" x14ac:dyDescent="0.15">
      <c r="A1117" s="1">
        <v>40031</v>
      </c>
      <c r="B1117">
        <v>3707.91</v>
      </c>
      <c r="C1117">
        <v>3739.58</v>
      </c>
      <c r="D1117" s="21">
        <v>3602.57</v>
      </c>
      <c r="E1117" s="21">
        <v>3663.12</v>
      </c>
      <c r="F1117" s="42">
        <v>1784.06408192</v>
      </c>
      <c r="G1117" s="3">
        <f t="shared" si="85"/>
        <v>-2.0802258255946393E-2</v>
      </c>
      <c r="H1117" s="3">
        <f>1-E1117/MAX(E$2:E1117)</f>
        <v>0.37672360988225684</v>
      </c>
      <c r="I1117" s="21">
        <f t="shared" si="86"/>
        <v>77.820000000000164</v>
      </c>
      <c r="J1117" s="21">
        <f ca="1">IF(ROW()&gt;计算结果!B$18+1,ABS(E1117-OFFSET(E1117,-计算结果!B$18,0,1,1))/SUM(OFFSET(I1117,0,0,-计算结果!B$18,1)),ABS(E1117-OFFSET(E1117,-ROW()+2,0,1,1))/SUM(OFFSET(I1117,0,0,-ROW()+2,1)))</f>
        <v>1.7059624535259232E-2</v>
      </c>
      <c r="K1117" s="21">
        <f ca="1">(计算结果!B$19+计算结果!B$20*'000300'!J1117)^计算结果!B$21</f>
        <v>1.4153536620817333</v>
      </c>
      <c r="L1117" s="21">
        <f t="shared" ca="1" si="87"/>
        <v>3635.2158937401364</v>
      </c>
      <c r="M1117" s="31" t="str">
        <f ca="1">IF(ROW()&gt;计算结果!B$22+1,IF(L1117&gt;OFFSET(L1117,-计算结果!B$22,0,1,1),"买",IF(L1117&lt;OFFSET(L1117,-计算结果!B$22,0,1,1),"卖",M1116)),IF(L1117&gt;OFFSET(L1117,-ROW()+1,0,1,1),"买",IF(L1117&lt;OFFSET(L1117,-ROW()+1,0,1,1),"卖",M1116)))</f>
        <v>买</v>
      </c>
      <c r="N1117" s="4" t="str">
        <f t="shared" ca="1" si="88"/>
        <v/>
      </c>
      <c r="O1117" s="3">
        <f ca="1">IF(M1116="买",E1117/E1116-1,0)-IF(N1117=1,计算结果!B$17,0)</f>
        <v>-2.0802258255946393E-2</v>
      </c>
      <c r="P1117" s="2">
        <f t="shared" ca="1" si="89"/>
        <v>5.855922411651612</v>
      </c>
      <c r="Q1117" s="3">
        <f ca="1">1-P1117/MAX(P$2:P1117)</f>
        <v>3.2719571801649305E-2</v>
      </c>
    </row>
    <row r="1118" spans="1:17" x14ac:dyDescent="0.15">
      <c r="A1118" s="1">
        <v>40032</v>
      </c>
      <c r="B1118">
        <v>3655.46</v>
      </c>
      <c r="C1118">
        <v>3686.54</v>
      </c>
      <c r="D1118" s="21">
        <v>3539.7</v>
      </c>
      <c r="E1118" s="21">
        <v>3555.09</v>
      </c>
      <c r="F1118" s="42">
        <v>1486.5607884799999</v>
      </c>
      <c r="G1118" s="3">
        <f t="shared" si="85"/>
        <v>-2.9491253357793235E-2</v>
      </c>
      <c r="H1118" s="3">
        <f>1-E1118/MAX(E$2:E1118)</f>
        <v>0.39510481181515</v>
      </c>
      <c r="I1118" s="21">
        <f t="shared" si="86"/>
        <v>108.02999999999975</v>
      </c>
      <c r="J1118" s="21">
        <f ca="1">IF(ROW()&gt;计算结果!B$18+1,ABS(E1118-OFFSET(E1118,-计算结果!B$18,0,1,1))/SUM(OFFSET(I1118,0,0,-计算结果!B$18,1)),ABS(E1118-OFFSET(E1118,-ROW()+2,0,1,1))/SUM(OFFSET(I1118,0,0,-ROW()+2,1)))</f>
        <v>0.15075801241236916</v>
      </c>
      <c r="K1118" s="21">
        <f ca="1">(计算结果!B$19+计算结果!B$20*'000300'!J1118)^计算结果!B$21</f>
        <v>1.5356822111711321</v>
      </c>
      <c r="L1118" s="21">
        <f t="shared" ca="1" si="87"/>
        <v>3512.1679840692204</v>
      </c>
      <c r="M1118" s="31" t="str">
        <f ca="1">IF(ROW()&gt;计算结果!B$22+1,IF(L1118&gt;OFFSET(L1118,-计算结果!B$22,0,1,1),"买",IF(L1118&lt;OFFSET(L1118,-计算结果!B$22,0,1,1),"卖",M1117)),IF(L1118&gt;OFFSET(L1118,-ROW()+1,0,1,1),"买",IF(L1118&lt;OFFSET(L1118,-ROW()+1,0,1,1),"卖",M1117)))</f>
        <v>买</v>
      </c>
      <c r="N1118" s="4" t="str">
        <f t="shared" ca="1" si="88"/>
        <v/>
      </c>
      <c r="O1118" s="3">
        <f ca="1">IF(M1117="买",E1118/E1117-1,0)-IF(N1118=1,计算结果!B$17,0)</f>
        <v>-2.9491253357793235E-2</v>
      </c>
      <c r="P1118" s="2">
        <f t="shared" ca="1" si="89"/>
        <v>5.6832239201660144</v>
      </c>
      <c r="Q1118" s="3">
        <f ca="1">1-P1118/MAX(P$2:P1118)</f>
        <v>6.1245883977681714E-2</v>
      </c>
    </row>
    <row r="1119" spans="1:17" x14ac:dyDescent="0.15">
      <c r="A1119" s="1">
        <v>40035</v>
      </c>
      <c r="B1119">
        <v>3589.72</v>
      </c>
      <c r="C1119">
        <v>3613.46</v>
      </c>
      <c r="D1119" s="21">
        <v>3485.36</v>
      </c>
      <c r="E1119" s="21">
        <v>3544.54</v>
      </c>
      <c r="F1119" s="42">
        <v>1265.6492544</v>
      </c>
      <c r="G1119" s="3">
        <f t="shared" si="85"/>
        <v>-2.9675760669912732E-3</v>
      </c>
      <c r="H1119" s="3">
        <f>1-E1119/MAX(E$2:E1119)</f>
        <v>0.39689988429864564</v>
      </c>
      <c r="I1119" s="21">
        <f t="shared" si="86"/>
        <v>10.550000000000182</v>
      </c>
      <c r="J1119" s="21">
        <f ca="1">IF(ROW()&gt;计算结果!B$18+1,ABS(E1119-OFFSET(E1119,-计算结果!B$18,0,1,1))/SUM(OFFSET(I1119,0,0,-计算结果!B$18,1)),ABS(E1119-OFFSET(E1119,-ROW()+2,0,1,1))/SUM(OFFSET(I1119,0,0,-ROW()+2,1)))</f>
        <v>0.29255999177087783</v>
      </c>
      <c r="K1119" s="21">
        <f ca="1">(计算结果!B$19+计算结果!B$20*'000300'!J1119)^计算结果!B$21</f>
        <v>1.66330399259379</v>
      </c>
      <c r="L1119" s="21">
        <f t="shared" ca="1" si="87"/>
        <v>3566.0124874151961</v>
      </c>
      <c r="M1119" s="31" t="str">
        <f ca="1">IF(ROW()&gt;计算结果!B$22+1,IF(L1119&gt;OFFSET(L1119,-计算结果!B$22,0,1,1),"买",IF(L1119&lt;OFFSET(L1119,-计算结果!B$22,0,1,1),"卖",M1118)),IF(L1119&gt;OFFSET(L1119,-ROW()+1,0,1,1),"买",IF(L1119&lt;OFFSET(L1119,-ROW()+1,0,1,1),"卖",M1118)))</f>
        <v>买</v>
      </c>
      <c r="N1119" s="4" t="str">
        <f t="shared" ca="1" si="88"/>
        <v/>
      </c>
      <c r="O1119" s="3">
        <f ca="1">IF(M1118="买",E1119/E1118-1,0)-IF(N1119=1,计算结果!B$17,0)</f>
        <v>-2.9675760669912732E-3</v>
      </c>
      <c r="P1119" s="2">
        <f t="shared" ca="1" si="89"/>
        <v>5.6663585208771776</v>
      </c>
      <c r="Q1119" s="3">
        <f ca="1">1-P1119/MAX(P$2:P1119)</f>
        <v>6.4031708225179007E-2</v>
      </c>
    </row>
    <row r="1120" spans="1:17" x14ac:dyDescent="0.15">
      <c r="A1120" s="1">
        <v>40036</v>
      </c>
      <c r="B1120">
        <v>3558.65</v>
      </c>
      <c r="C1120">
        <v>3569.15</v>
      </c>
      <c r="D1120" s="21">
        <v>3509.72</v>
      </c>
      <c r="E1120" s="21">
        <v>3556.38</v>
      </c>
      <c r="F1120" s="42">
        <v>953.18917120000003</v>
      </c>
      <c r="G1120" s="3">
        <f t="shared" si="85"/>
        <v>3.3403488181824592E-3</v>
      </c>
      <c r="H1120" s="3">
        <f>1-E1120/MAX(E$2:E1120)</f>
        <v>0.3948853195399169</v>
      </c>
      <c r="I1120" s="21">
        <f t="shared" si="86"/>
        <v>11.840000000000146</v>
      </c>
      <c r="J1120" s="21">
        <f ca="1">IF(ROW()&gt;计算结果!B$18+1,ABS(E1120-OFFSET(E1120,-计算结果!B$18,0,1,1))/SUM(OFFSET(I1120,0,0,-计算结果!B$18,1)),ABS(E1120-OFFSET(E1120,-ROW()+2,0,1,1))/SUM(OFFSET(I1120,0,0,-ROW()+2,1)))</f>
        <v>0.29322512350035279</v>
      </c>
      <c r="K1120" s="21">
        <f ca="1">(计算结果!B$19+计算结果!B$20*'000300'!J1120)^计算结果!B$21</f>
        <v>1.6639026111503175</v>
      </c>
      <c r="L1120" s="21">
        <f t="shared" ca="1" si="87"/>
        <v>3549.9849664531789</v>
      </c>
      <c r="M1120" s="31" t="str">
        <f ca="1">IF(ROW()&gt;计算结果!B$22+1,IF(L1120&gt;OFFSET(L1120,-计算结果!B$22,0,1,1),"买",IF(L1120&lt;OFFSET(L1120,-计算结果!B$22,0,1,1),"卖",M1119)),IF(L1120&gt;OFFSET(L1120,-ROW()+1,0,1,1),"买",IF(L1120&lt;OFFSET(L1120,-ROW()+1,0,1,1),"卖",M1119)))</f>
        <v>买</v>
      </c>
      <c r="N1120" s="4" t="str">
        <f t="shared" ca="1" si="88"/>
        <v/>
      </c>
      <c r="O1120" s="3">
        <f ca="1">IF(M1119="买",E1120/E1119-1,0)-IF(N1120=1,计算结果!B$17,0)</f>
        <v>3.3403488181824592E-3</v>
      </c>
      <c r="P1120" s="2">
        <f t="shared" ca="1" si="89"/>
        <v>5.6852861348657875</v>
      </c>
      <c r="Q1120" s="3">
        <f ca="1">1-P1120/MAX(P$2:P1120)</f>
        <v>6.0905247647892846E-2</v>
      </c>
    </row>
    <row r="1121" spans="1:17" x14ac:dyDescent="0.15">
      <c r="A1121" s="1">
        <v>40037</v>
      </c>
      <c r="B1121">
        <v>3546.5</v>
      </c>
      <c r="C1121">
        <v>3546.5</v>
      </c>
      <c r="D1121" s="21">
        <v>3390.36</v>
      </c>
      <c r="E1121" s="21">
        <v>3397.4</v>
      </c>
      <c r="F1121" s="42">
        <v>1318.67959296</v>
      </c>
      <c r="G1121" s="3">
        <f t="shared" si="85"/>
        <v>-4.4702759547629922E-2</v>
      </c>
      <c r="H1121" s="3">
        <f>1-E1121/MAX(E$2:E1121)</f>
        <v>0.42193561559926496</v>
      </c>
      <c r="I1121" s="21">
        <f t="shared" si="86"/>
        <v>158.98000000000002</v>
      </c>
      <c r="J1121" s="21">
        <f ca="1">IF(ROW()&gt;计算结果!B$18+1,ABS(E1121-OFFSET(E1121,-计算结果!B$18,0,1,1))/SUM(OFFSET(I1121,0,0,-计算结果!B$18,1)),ABS(E1121-OFFSET(E1121,-ROW()+2,0,1,1))/SUM(OFFSET(I1121,0,0,-ROW()+2,1)))</f>
        <v>0.2510166243397785</v>
      </c>
      <c r="K1121" s="21">
        <f ca="1">(计算结果!B$19+计算结果!B$20*'000300'!J1121)^计算结果!B$21</f>
        <v>1.6259149619058006</v>
      </c>
      <c r="L1121" s="21">
        <f t="shared" ca="1" si="87"/>
        <v>3301.894786535061</v>
      </c>
      <c r="M1121" s="31" t="str">
        <f ca="1">IF(ROW()&gt;计算结果!B$22+1,IF(L1121&gt;OFFSET(L1121,-计算结果!B$22,0,1,1),"买",IF(L1121&lt;OFFSET(L1121,-计算结果!B$22,0,1,1),"卖",M1120)),IF(L1121&gt;OFFSET(L1121,-ROW()+1,0,1,1),"买",IF(L1121&lt;OFFSET(L1121,-ROW()+1,0,1,1),"卖",M1120)))</f>
        <v>卖</v>
      </c>
      <c r="N1121" s="4">
        <f t="shared" ca="1" si="88"/>
        <v>1</v>
      </c>
      <c r="O1121" s="3">
        <f ca="1">IF(M1120="买",E1121/E1120-1,0)-IF(N1121=1,计算结果!B$17,0)</f>
        <v>-4.4702759547629922E-2</v>
      </c>
      <c r="P1121" s="2">
        <f t="shared" ca="1" si="89"/>
        <v>5.4311381558194078</v>
      </c>
      <c r="Q1121" s="3">
        <f ca="1">1-P1121/MAX(P$2:P1121)</f>
        <v>0.10288537455473012</v>
      </c>
    </row>
    <row r="1122" spans="1:17" x14ac:dyDescent="0.15">
      <c r="A1122" s="1">
        <v>40038</v>
      </c>
      <c r="B1122">
        <v>3398.89</v>
      </c>
      <c r="C1122">
        <v>3448.86</v>
      </c>
      <c r="D1122" s="21">
        <v>3338.85</v>
      </c>
      <c r="E1122" s="21">
        <v>3440.82</v>
      </c>
      <c r="F1122" s="42">
        <v>1235.84069632</v>
      </c>
      <c r="G1122" s="3">
        <f t="shared" si="85"/>
        <v>1.2780361452875644E-2</v>
      </c>
      <c r="H1122" s="3">
        <f>1-E1122/MAX(E$2:E1122)</f>
        <v>0.41454774382358939</v>
      </c>
      <c r="I1122" s="21">
        <f t="shared" si="86"/>
        <v>43.420000000000073</v>
      </c>
      <c r="J1122" s="21">
        <f ca="1">IF(ROW()&gt;计算结果!B$18+1,ABS(E1122-OFFSET(E1122,-计算结果!B$18,0,1,1))/SUM(OFFSET(I1122,0,0,-计算结果!B$18,1)),ABS(E1122-OFFSET(E1122,-ROW()+2,0,1,1))/SUM(OFFSET(I1122,0,0,-ROW()+2,1)))</f>
        <v>0.31858639603244954</v>
      </c>
      <c r="K1122" s="21">
        <f ca="1">(计算结果!B$19+计算结果!B$20*'000300'!J1122)^计算结果!B$21</f>
        <v>1.6867277564292045</v>
      </c>
      <c r="L1122" s="21">
        <f t="shared" ca="1" si="87"/>
        <v>3536.2238001542264</v>
      </c>
      <c r="M1122" s="31" t="str">
        <f ca="1">IF(ROW()&gt;计算结果!B$22+1,IF(L1122&gt;OFFSET(L1122,-计算结果!B$22,0,1,1),"买",IF(L1122&lt;OFFSET(L1122,-计算结果!B$22,0,1,1),"卖",M1121)),IF(L1122&gt;OFFSET(L1122,-ROW()+1,0,1,1),"买",IF(L1122&lt;OFFSET(L1122,-ROW()+1,0,1,1),"卖",M1121)))</f>
        <v>买</v>
      </c>
      <c r="N1122" s="4">
        <f t="shared" ca="1" si="88"/>
        <v>1</v>
      </c>
      <c r="O1122" s="3">
        <f ca="1">IF(M1121="买",E1122/E1121-1,0)-IF(N1122=1,计算结果!B$17,0)</f>
        <v>0</v>
      </c>
      <c r="P1122" s="2">
        <f t="shared" ca="1" si="89"/>
        <v>5.4311381558194078</v>
      </c>
      <c r="Q1122" s="3">
        <f ca="1">1-P1122/MAX(P$2:P1122)</f>
        <v>0.10288537455473012</v>
      </c>
    </row>
    <row r="1123" spans="1:17" x14ac:dyDescent="0.15">
      <c r="A1123" s="1">
        <v>40039</v>
      </c>
      <c r="B1123">
        <v>3437.95</v>
      </c>
      <c r="C1123">
        <v>3454.95</v>
      </c>
      <c r="D1123" s="21">
        <v>3334.73</v>
      </c>
      <c r="E1123" s="21">
        <v>3344.46</v>
      </c>
      <c r="F1123" s="42">
        <v>1265.7324851200001</v>
      </c>
      <c r="G1123" s="3">
        <f t="shared" si="85"/>
        <v>-2.8004952307880138E-2</v>
      </c>
      <c r="H1123" s="3">
        <f>1-E1123/MAX(E$2:E1123)</f>
        <v>0.43094330633635058</v>
      </c>
      <c r="I1123" s="21">
        <f t="shared" si="86"/>
        <v>96.360000000000127</v>
      </c>
      <c r="J1123" s="21">
        <f ca="1">IF(ROW()&gt;计算结果!B$18+1,ABS(E1123-OFFSET(E1123,-计算结果!B$18,0,1,1))/SUM(OFFSET(I1123,0,0,-计算结果!B$18,1)),ABS(E1123-OFFSET(E1123,-ROW()+2,0,1,1))/SUM(OFFSET(I1123,0,0,-ROW()+2,1)))</f>
        <v>0.644360033030552</v>
      </c>
      <c r="K1123" s="21">
        <f ca="1">(计算结果!B$19+计算结果!B$20*'000300'!J1123)^计算结果!B$21</f>
        <v>1.9799240297274967</v>
      </c>
      <c r="L1123" s="21">
        <f t="shared" ca="1" si="87"/>
        <v>3156.5460441970117</v>
      </c>
      <c r="M1123" s="31" t="str">
        <f ca="1">IF(ROW()&gt;计算结果!B$22+1,IF(L1123&gt;OFFSET(L1123,-计算结果!B$22,0,1,1),"买",IF(L1123&lt;OFFSET(L1123,-计算结果!B$22,0,1,1),"卖",M1122)),IF(L1123&gt;OFFSET(L1123,-ROW()+1,0,1,1),"买",IF(L1123&lt;OFFSET(L1123,-ROW()+1,0,1,1),"卖",M1122)))</f>
        <v>卖</v>
      </c>
      <c r="N1123" s="4">
        <f t="shared" ca="1" si="88"/>
        <v>1</v>
      </c>
      <c r="O1123" s="3">
        <f ca="1">IF(M1122="买",E1123/E1122-1,0)-IF(N1123=1,计算结果!B$17,0)</f>
        <v>-2.8004952307880138E-2</v>
      </c>
      <c r="P1123" s="2">
        <f t="shared" ca="1" si="89"/>
        <v>5.279039390788177</v>
      </c>
      <c r="Q1123" s="3">
        <f ca="1">1-P1123/MAX(P$2:P1123)</f>
        <v>0.12800902685502669</v>
      </c>
    </row>
    <row r="1124" spans="1:17" x14ac:dyDescent="0.15">
      <c r="A1124" s="1">
        <v>40042</v>
      </c>
      <c r="B1124">
        <v>3283.44</v>
      </c>
      <c r="C1124">
        <v>3319.8</v>
      </c>
      <c r="D1124" s="21">
        <v>3137.48</v>
      </c>
      <c r="E1124" s="21">
        <v>3140.27</v>
      </c>
      <c r="F1124" s="42">
        <v>1212.4272230399999</v>
      </c>
      <c r="G1124" s="3">
        <f t="shared" si="85"/>
        <v>-6.1053204403700434E-2</v>
      </c>
      <c r="H1124" s="3">
        <f>1-E1124/MAX(E$2:E1124)</f>
        <v>0.46568604097189137</v>
      </c>
      <c r="I1124" s="21">
        <f t="shared" si="86"/>
        <v>204.19000000000005</v>
      </c>
      <c r="J1124" s="21">
        <f ca="1">IF(ROW()&gt;计算结果!B$18+1,ABS(E1124-OFFSET(E1124,-计算结果!B$18,0,1,1))/SUM(OFFSET(I1124,0,0,-计算结果!B$18,1)),ABS(E1124-OFFSET(E1124,-ROW()+2,0,1,1))/SUM(OFFSET(I1124,0,0,-ROW()+2,1)))</f>
        <v>0.8540566237058943</v>
      </c>
      <c r="K1124" s="21">
        <f ca="1">(计算结果!B$19+计算结果!B$20*'000300'!J1124)^计算结果!B$21</f>
        <v>2.1686509613353047</v>
      </c>
      <c r="L1124" s="21">
        <f t="shared" ca="1" si="87"/>
        <v>3121.2489853024263</v>
      </c>
      <c r="M1124" s="31" t="str">
        <f ca="1">IF(ROW()&gt;计算结果!B$22+1,IF(L1124&gt;OFFSET(L1124,-计算结果!B$22,0,1,1),"买",IF(L1124&lt;OFFSET(L1124,-计算结果!B$22,0,1,1),"卖",M1123)),IF(L1124&gt;OFFSET(L1124,-ROW()+1,0,1,1),"买",IF(L1124&lt;OFFSET(L1124,-ROW()+1,0,1,1),"卖",M1123)))</f>
        <v>卖</v>
      </c>
      <c r="N1124" s="4" t="str">
        <f t="shared" ca="1" si="88"/>
        <v/>
      </c>
      <c r="O1124" s="3">
        <f ca="1">IF(M1123="买",E1124/E1123-1,0)-IF(N1124=1,计算结果!B$17,0)</f>
        <v>0</v>
      </c>
      <c r="P1124" s="2">
        <f t="shared" ca="1" si="89"/>
        <v>5.279039390788177</v>
      </c>
      <c r="Q1124" s="3">
        <f ca="1">1-P1124/MAX(P$2:P1124)</f>
        <v>0.12800902685502669</v>
      </c>
    </row>
    <row r="1125" spans="1:17" x14ac:dyDescent="0.15">
      <c r="A1125" s="1">
        <v>40043</v>
      </c>
      <c r="B1125">
        <v>3110.71</v>
      </c>
      <c r="C1125">
        <v>3186.81</v>
      </c>
      <c r="D1125" s="21">
        <v>3083.2</v>
      </c>
      <c r="E1125" s="21">
        <v>3171.99</v>
      </c>
      <c r="F1125" s="42">
        <v>1006.9127168</v>
      </c>
      <c r="G1125" s="3">
        <f t="shared" si="85"/>
        <v>1.0101042267066207E-2</v>
      </c>
      <c r="H1125" s="3">
        <f>1-E1125/MAX(E$2:E1125)</f>
        <v>0.46028891308786501</v>
      </c>
      <c r="I1125" s="21">
        <f t="shared" si="86"/>
        <v>31.7199999999998</v>
      </c>
      <c r="J1125" s="21">
        <f ca="1">IF(ROW()&gt;计算结果!B$18+1,ABS(E1125-OFFSET(E1125,-计算结果!B$18,0,1,1))/SUM(OFFSET(I1125,0,0,-计算结果!B$18,1)),ABS(E1125-OFFSET(E1125,-ROW()+2,0,1,1))/SUM(OFFSET(I1125,0,0,-ROW()+2,1)))</f>
        <v>0.77940094854041453</v>
      </c>
      <c r="K1125" s="21">
        <f ca="1">(计算结果!B$19+计算结果!B$20*'000300'!J1125)^计算结果!B$21</f>
        <v>2.101460853686373</v>
      </c>
      <c r="L1125" s="21">
        <f t="shared" ca="1" si="87"/>
        <v>3227.8792413657015</v>
      </c>
      <c r="M1125" s="31" t="str">
        <f ca="1">IF(ROW()&gt;计算结果!B$22+1,IF(L1125&gt;OFFSET(L1125,-计算结果!B$22,0,1,1),"买",IF(L1125&lt;OFFSET(L1125,-计算结果!B$22,0,1,1),"卖",M1124)),IF(L1125&gt;OFFSET(L1125,-ROW()+1,0,1,1),"买",IF(L1125&lt;OFFSET(L1125,-ROW()+1,0,1,1),"卖",M1124)))</f>
        <v>卖</v>
      </c>
      <c r="N1125" s="4" t="str">
        <f t="shared" ca="1" si="88"/>
        <v/>
      </c>
      <c r="O1125" s="3">
        <f ca="1">IF(M1124="买",E1125/E1124-1,0)-IF(N1125=1,计算结果!B$17,0)</f>
        <v>0</v>
      </c>
      <c r="P1125" s="2">
        <f t="shared" ca="1" si="89"/>
        <v>5.279039390788177</v>
      </c>
      <c r="Q1125" s="3">
        <f ca="1">1-P1125/MAX(P$2:P1125)</f>
        <v>0.12800902685502669</v>
      </c>
    </row>
    <row r="1126" spans="1:17" x14ac:dyDescent="0.15">
      <c r="A1126" s="1">
        <v>40044</v>
      </c>
      <c r="B1126">
        <v>3178.28</v>
      </c>
      <c r="C1126">
        <v>3183.01</v>
      </c>
      <c r="D1126" s="21">
        <v>2982.22</v>
      </c>
      <c r="E1126" s="21">
        <v>3014.57</v>
      </c>
      <c r="F1126" s="42">
        <v>1047.7874380799999</v>
      </c>
      <c r="G1126" s="3">
        <f t="shared" si="85"/>
        <v>-4.9628151412835386E-2</v>
      </c>
      <c r="H1126" s="3">
        <f>1-E1126/MAX(E$2:E1126)</f>
        <v>0.4870737766283264</v>
      </c>
      <c r="I1126" s="21">
        <f t="shared" si="86"/>
        <v>157.41999999999962</v>
      </c>
      <c r="J1126" s="21">
        <f ca="1">IF(ROW()&gt;计算结果!B$18+1,ABS(E1126-OFFSET(E1126,-计算结果!B$18,0,1,1))/SUM(OFFSET(I1126,0,0,-计算结果!B$18,1)),ABS(E1126-OFFSET(E1126,-ROW()+2,0,1,1))/SUM(OFFSET(I1126,0,0,-ROW()+2,1)))</f>
        <v>0.80678195772661132</v>
      </c>
      <c r="K1126" s="21">
        <f ca="1">(计算结果!B$19+计算结果!B$20*'000300'!J1126)^计算结果!B$21</f>
        <v>2.1261037619539502</v>
      </c>
      <c r="L1126" s="21">
        <f t="shared" ca="1" si="87"/>
        <v>2774.3616608385405</v>
      </c>
      <c r="M1126" s="31" t="str">
        <f ca="1">IF(ROW()&gt;计算结果!B$22+1,IF(L1126&gt;OFFSET(L1126,-计算结果!B$22,0,1,1),"买",IF(L1126&lt;OFFSET(L1126,-计算结果!B$22,0,1,1),"卖",M1125)),IF(L1126&gt;OFFSET(L1126,-ROW()+1,0,1,1),"买",IF(L1126&lt;OFFSET(L1126,-ROW()+1,0,1,1),"卖",M1125)))</f>
        <v>卖</v>
      </c>
      <c r="N1126" s="4" t="str">
        <f t="shared" ca="1" si="88"/>
        <v/>
      </c>
      <c r="O1126" s="3">
        <f ca="1">IF(M1125="买",E1126/E1125-1,0)-IF(N1126=1,计算结果!B$17,0)</f>
        <v>0</v>
      </c>
      <c r="P1126" s="2">
        <f t="shared" ca="1" si="89"/>
        <v>5.279039390788177</v>
      </c>
      <c r="Q1126" s="3">
        <f ca="1">1-P1126/MAX(P$2:P1126)</f>
        <v>0.12800902685502669</v>
      </c>
    </row>
    <row r="1127" spans="1:17" x14ac:dyDescent="0.15">
      <c r="A1127" s="1">
        <v>40045</v>
      </c>
      <c r="B1127">
        <v>3021.25</v>
      </c>
      <c r="C1127">
        <v>3146.57</v>
      </c>
      <c r="D1127" s="21">
        <v>3021.25</v>
      </c>
      <c r="E1127" s="21">
        <v>3144.39</v>
      </c>
      <c r="F1127" s="42">
        <v>1076.5632307200001</v>
      </c>
      <c r="G1127" s="3">
        <f t="shared" si="85"/>
        <v>4.30641849417992E-2</v>
      </c>
      <c r="H1127" s="3">
        <f>1-E1127/MAX(E$2:E1127)</f>
        <v>0.46498502688355003</v>
      </c>
      <c r="I1127" s="21">
        <f t="shared" si="86"/>
        <v>129.81999999999971</v>
      </c>
      <c r="J1127" s="21">
        <f ca="1">IF(ROW()&gt;计算结果!B$18+1,ABS(E1127-OFFSET(E1127,-计算结果!B$18,0,1,1))/SUM(OFFSET(I1127,0,0,-计算结果!B$18,1)),ABS(E1127-OFFSET(E1127,-ROW()+2,0,1,1))/SUM(OFFSET(I1127,0,0,-ROW()+2,1)))</f>
        <v>0.54469564121680547</v>
      </c>
      <c r="K1127" s="21">
        <f ca="1">(计算结果!B$19+计算结果!B$20*'000300'!J1127)^计算结果!B$21</f>
        <v>1.8902260770951249</v>
      </c>
      <c r="L1127" s="21">
        <f t="shared" ca="1" si="87"/>
        <v>3473.7988767857305</v>
      </c>
      <c r="M1127" s="31" t="str">
        <f ca="1">IF(ROW()&gt;计算结果!B$22+1,IF(L1127&gt;OFFSET(L1127,-计算结果!B$22,0,1,1),"买",IF(L1127&lt;OFFSET(L1127,-计算结果!B$22,0,1,1),"卖",M1126)),IF(L1127&gt;OFFSET(L1127,-ROW()+1,0,1,1),"买",IF(L1127&lt;OFFSET(L1127,-ROW()+1,0,1,1),"卖",M1126)))</f>
        <v>卖</v>
      </c>
      <c r="N1127" s="4" t="str">
        <f t="shared" ca="1" si="88"/>
        <v/>
      </c>
      <c r="O1127" s="3">
        <f ca="1">IF(M1126="买",E1127/E1126-1,0)-IF(N1127=1,计算结果!B$17,0)</f>
        <v>0</v>
      </c>
      <c r="P1127" s="2">
        <f t="shared" ca="1" si="89"/>
        <v>5.279039390788177</v>
      </c>
      <c r="Q1127" s="3">
        <f ca="1">1-P1127/MAX(P$2:P1127)</f>
        <v>0.12800902685502669</v>
      </c>
    </row>
    <row r="1128" spans="1:17" x14ac:dyDescent="0.15">
      <c r="A1128" s="1">
        <v>40046</v>
      </c>
      <c r="B1128">
        <v>3135.37</v>
      </c>
      <c r="C1128">
        <v>3221.17</v>
      </c>
      <c r="D1128" s="21">
        <v>3113.7</v>
      </c>
      <c r="E1128" s="21">
        <v>3203.62</v>
      </c>
      <c r="F1128" s="42">
        <v>1139.1078399999999</v>
      </c>
      <c r="G1128" s="3">
        <f t="shared" si="85"/>
        <v>1.8836721907905751E-2</v>
      </c>
      <c r="H1128" s="3">
        <f>1-E1128/MAX(E$2:E1128)</f>
        <v>0.45490709861838974</v>
      </c>
      <c r="I1128" s="21">
        <f t="shared" si="86"/>
        <v>59.230000000000018</v>
      </c>
      <c r="J1128" s="21">
        <f ca="1">IF(ROW()&gt;计算结果!B$18+1,ABS(E1128-OFFSET(E1128,-计算结果!B$18,0,1,1))/SUM(OFFSET(I1128,0,0,-计算结果!B$18,1)),ABS(E1128-OFFSET(E1128,-ROW()+2,0,1,1))/SUM(OFFSET(I1128,0,0,-ROW()+2,1)))</f>
        <v>0.38899649153874288</v>
      </c>
      <c r="K1128" s="21">
        <f ca="1">(计算结果!B$19+计算结果!B$20*'000300'!J1128)^计算结果!B$21</f>
        <v>1.7500968423848686</v>
      </c>
      <c r="L1128" s="21">
        <f t="shared" ca="1" si="87"/>
        <v>3000.959677643933</v>
      </c>
      <c r="M1128" s="31" t="str">
        <f ca="1">IF(ROW()&gt;计算结果!B$22+1,IF(L1128&gt;OFFSET(L1128,-计算结果!B$22,0,1,1),"买",IF(L1128&lt;OFFSET(L1128,-计算结果!B$22,0,1,1),"卖",M1127)),IF(L1128&gt;OFFSET(L1128,-ROW()+1,0,1,1),"买",IF(L1128&lt;OFFSET(L1128,-ROW()+1,0,1,1),"卖",M1127)))</f>
        <v>卖</v>
      </c>
      <c r="N1128" s="4" t="str">
        <f t="shared" ca="1" si="88"/>
        <v/>
      </c>
      <c r="O1128" s="3">
        <f ca="1">IF(M1127="买",E1128/E1127-1,0)-IF(N1128=1,计算结果!B$17,0)</f>
        <v>0</v>
      </c>
      <c r="P1128" s="2">
        <f t="shared" ca="1" si="89"/>
        <v>5.279039390788177</v>
      </c>
      <c r="Q1128" s="3">
        <f ca="1">1-P1128/MAX(P$2:P1128)</f>
        <v>0.12800902685502669</v>
      </c>
    </row>
    <row r="1129" spans="1:17" x14ac:dyDescent="0.15">
      <c r="A1129" s="1">
        <v>40049</v>
      </c>
      <c r="B1129">
        <v>3222.4</v>
      </c>
      <c r="C1129">
        <v>3241.52</v>
      </c>
      <c r="D1129" s="21">
        <v>3178.86</v>
      </c>
      <c r="E1129" s="21">
        <v>3229.6</v>
      </c>
      <c r="F1129" s="42">
        <v>1109.0792448</v>
      </c>
      <c r="G1129" s="3">
        <f t="shared" si="85"/>
        <v>8.1095760421023844E-3</v>
      </c>
      <c r="H1129" s="3">
        <f>1-E1129/MAX(E$2:E1129)</f>
        <v>0.45048662628462532</v>
      </c>
      <c r="I1129" s="21">
        <f t="shared" si="86"/>
        <v>25.980000000000018</v>
      </c>
      <c r="J1129" s="21">
        <f ca="1">IF(ROW()&gt;计算结果!B$18+1,ABS(E1129-OFFSET(E1129,-计算结果!B$18,0,1,1))/SUM(OFFSET(I1129,0,0,-计算结果!B$18,1)),ABS(E1129-OFFSET(E1129,-ROW()+2,0,1,1))/SUM(OFFSET(I1129,0,0,-ROW()+2,1)))</f>
        <v>0.34271350221990099</v>
      </c>
      <c r="K1129" s="21">
        <f ca="1">(计算结果!B$19+计算结果!B$20*'000300'!J1129)^计算结果!B$21</f>
        <v>1.7084421519979109</v>
      </c>
      <c r="L1129" s="21">
        <f t="shared" ca="1" si="87"/>
        <v>3391.5784420034279</v>
      </c>
      <c r="M1129" s="31" t="str">
        <f ca="1">IF(ROW()&gt;计算结果!B$22+1,IF(L1129&gt;OFFSET(L1129,-计算结果!B$22,0,1,1),"买",IF(L1129&lt;OFFSET(L1129,-计算结果!B$22,0,1,1),"卖",M1128)),IF(L1129&gt;OFFSET(L1129,-ROW()+1,0,1,1),"买",IF(L1129&lt;OFFSET(L1129,-ROW()+1,0,1,1),"卖",M1128)))</f>
        <v>卖</v>
      </c>
      <c r="N1129" s="4" t="str">
        <f t="shared" ca="1" si="88"/>
        <v/>
      </c>
      <c r="O1129" s="3">
        <f ca="1">IF(M1128="买",E1129/E1128-1,0)-IF(N1129=1,计算结果!B$17,0)</f>
        <v>0</v>
      </c>
      <c r="P1129" s="2">
        <f t="shared" ca="1" si="89"/>
        <v>5.279039390788177</v>
      </c>
      <c r="Q1129" s="3">
        <f ca="1">1-P1129/MAX(P$2:P1129)</f>
        <v>0.12800902685502669</v>
      </c>
    </row>
    <row r="1130" spans="1:17" x14ac:dyDescent="0.15">
      <c r="A1130" s="1">
        <v>40050</v>
      </c>
      <c r="B1130">
        <v>3210.85</v>
      </c>
      <c r="C1130">
        <v>3210.85</v>
      </c>
      <c r="D1130" s="21">
        <v>3019.12</v>
      </c>
      <c r="E1130" s="21">
        <v>3109.83</v>
      </c>
      <c r="F1130" s="42">
        <v>1284.4611993599999</v>
      </c>
      <c r="G1130" s="3">
        <f t="shared" si="85"/>
        <v>-3.7085087936586603E-2</v>
      </c>
      <c r="H1130" s="3">
        <f>1-E1130/MAX(E$2:E1130)</f>
        <v>0.47086537807119033</v>
      </c>
      <c r="I1130" s="21">
        <f t="shared" si="86"/>
        <v>119.76999999999998</v>
      </c>
      <c r="J1130" s="21">
        <f ca="1">IF(ROW()&gt;计算结果!B$18+1,ABS(E1130-OFFSET(E1130,-计算结果!B$18,0,1,1))/SUM(OFFSET(I1130,0,0,-计算结果!B$18,1)),ABS(E1130-OFFSET(E1130,-ROW()+2,0,1,1))/SUM(OFFSET(I1130,0,0,-ROW()+2,1)))</f>
        <v>0.43485670324961823</v>
      </c>
      <c r="K1130" s="21">
        <f ca="1">(计算结果!B$19+计算结果!B$20*'000300'!J1130)^计算结果!B$21</f>
        <v>1.7913710329246564</v>
      </c>
      <c r="L1130" s="21">
        <f t="shared" ca="1" si="87"/>
        <v>2886.8624444268348</v>
      </c>
      <c r="M1130" s="31" t="str">
        <f ca="1">IF(ROW()&gt;计算结果!B$22+1,IF(L1130&gt;OFFSET(L1130,-计算结果!B$22,0,1,1),"买",IF(L1130&lt;OFFSET(L1130,-计算结果!B$22,0,1,1),"卖",M1129)),IF(L1130&gt;OFFSET(L1130,-ROW()+1,0,1,1),"买",IF(L1130&lt;OFFSET(L1130,-ROW()+1,0,1,1),"卖",M1129)))</f>
        <v>卖</v>
      </c>
      <c r="N1130" s="4" t="str">
        <f t="shared" ca="1" si="88"/>
        <v/>
      </c>
      <c r="O1130" s="3">
        <f ca="1">IF(M1129="买",E1130/E1129-1,0)-IF(N1130=1,计算结果!B$17,0)</f>
        <v>0</v>
      </c>
      <c r="P1130" s="2">
        <f t="shared" ca="1" si="89"/>
        <v>5.279039390788177</v>
      </c>
      <c r="Q1130" s="3">
        <f ca="1">1-P1130/MAX(P$2:P1130)</f>
        <v>0.12800902685502669</v>
      </c>
    </row>
    <row r="1131" spans="1:17" x14ac:dyDescent="0.15">
      <c r="A1131" s="1">
        <v>40051</v>
      </c>
      <c r="B1131">
        <v>3082.68</v>
      </c>
      <c r="C1131">
        <v>3203.79</v>
      </c>
      <c r="D1131" s="21">
        <v>3065.46</v>
      </c>
      <c r="E1131" s="21">
        <v>3172.39</v>
      </c>
      <c r="F1131" s="42">
        <v>1097.92468992</v>
      </c>
      <c r="G1131" s="3">
        <f t="shared" si="85"/>
        <v>2.0116855262184652E-2</v>
      </c>
      <c r="H1131" s="3">
        <f>1-E1131/MAX(E$2:E1131)</f>
        <v>0.46022085346763764</v>
      </c>
      <c r="I1131" s="21">
        <f t="shared" si="86"/>
        <v>62.559999999999945</v>
      </c>
      <c r="J1131" s="21">
        <f ca="1">IF(ROW()&gt;计算结果!B$18+1,ABS(E1131-OFFSET(E1131,-计算结果!B$18,0,1,1))/SUM(OFFSET(I1131,0,0,-计算结果!B$18,1)),ABS(E1131-OFFSET(E1131,-ROW()+2,0,1,1))/SUM(OFFSET(I1131,0,0,-ROW()+2,1)))</f>
        <v>0.24182402441776776</v>
      </c>
      <c r="K1131" s="21">
        <f ca="1">(计算结果!B$19+计算结果!B$20*'000300'!J1131)^计算结果!B$21</f>
        <v>1.6176416219759908</v>
      </c>
      <c r="L1131" s="21">
        <f t="shared" ca="1" si="87"/>
        <v>3348.743702543049</v>
      </c>
      <c r="M1131" s="31" t="str">
        <f ca="1">IF(ROW()&gt;计算结果!B$22+1,IF(L1131&gt;OFFSET(L1131,-计算结果!B$22,0,1,1),"买",IF(L1131&lt;OFFSET(L1131,-计算结果!B$22,0,1,1),"卖",M1130)),IF(L1131&gt;OFFSET(L1131,-ROW()+1,0,1,1),"买",IF(L1131&lt;OFFSET(L1131,-ROW()+1,0,1,1),"卖",M1130)))</f>
        <v>卖</v>
      </c>
      <c r="N1131" s="4" t="str">
        <f t="shared" ca="1" si="88"/>
        <v/>
      </c>
      <c r="O1131" s="3">
        <f ca="1">IF(M1130="买",E1131/E1130-1,0)-IF(N1131=1,计算结果!B$17,0)</f>
        <v>0</v>
      </c>
      <c r="P1131" s="2">
        <f t="shared" ca="1" si="89"/>
        <v>5.279039390788177</v>
      </c>
      <c r="Q1131" s="3">
        <f ca="1">1-P1131/MAX(P$2:P1131)</f>
        <v>0.12800902685502669</v>
      </c>
    </row>
    <row r="1132" spans="1:17" x14ac:dyDescent="0.15">
      <c r="A1132" s="1">
        <v>40052</v>
      </c>
      <c r="B1132">
        <v>3149.57</v>
      </c>
      <c r="C1132">
        <v>3212.27</v>
      </c>
      <c r="D1132" s="21">
        <v>3116.89</v>
      </c>
      <c r="E1132" s="21">
        <v>3156.3</v>
      </c>
      <c r="F1132" s="42">
        <v>1036.04609024</v>
      </c>
      <c r="G1132" s="3">
        <f t="shared" si="85"/>
        <v>-5.0718858652308851E-3</v>
      </c>
      <c r="H1132" s="3">
        <f>1-E1132/MAX(E$2:E1132)</f>
        <v>0.46295855169128153</v>
      </c>
      <c r="I1132" s="21">
        <f t="shared" si="86"/>
        <v>16.089999999999691</v>
      </c>
      <c r="J1132" s="21">
        <f ca="1">IF(ROW()&gt;计算结果!B$18+1,ABS(E1132-OFFSET(E1132,-计算结果!B$18,0,1,1))/SUM(OFFSET(I1132,0,0,-计算结果!B$18,1)),ABS(E1132-OFFSET(E1132,-ROW()+2,0,1,1))/SUM(OFFSET(I1132,0,0,-ROW()+2,1)))</f>
        <v>0.31503421396461267</v>
      </c>
      <c r="K1132" s="21">
        <f ca="1">(计算结果!B$19+计算结果!B$20*'000300'!J1132)^计算结果!B$21</f>
        <v>1.6835307925681513</v>
      </c>
      <c r="L1132" s="21">
        <f t="shared" ca="1" si="87"/>
        <v>3024.7588034760006</v>
      </c>
      <c r="M1132" s="31" t="str">
        <f ca="1">IF(ROW()&gt;计算结果!B$22+1,IF(L1132&gt;OFFSET(L1132,-计算结果!B$22,0,1,1),"买",IF(L1132&lt;OFFSET(L1132,-计算结果!B$22,0,1,1),"卖",M1131)),IF(L1132&gt;OFFSET(L1132,-ROW()+1,0,1,1),"买",IF(L1132&lt;OFFSET(L1132,-ROW()+1,0,1,1),"卖",M1131)))</f>
        <v>卖</v>
      </c>
      <c r="N1132" s="4" t="str">
        <f t="shared" ca="1" si="88"/>
        <v/>
      </c>
      <c r="O1132" s="3">
        <f ca="1">IF(M1131="买",E1132/E1131-1,0)-IF(N1132=1,计算结果!B$17,0)</f>
        <v>0</v>
      </c>
      <c r="P1132" s="2">
        <f t="shared" ca="1" si="89"/>
        <v>5.279039390788177</v>
      </c>
      <c r="Q1132" s="3">
        <f ca="1">1-P1132/MAX(P$2:P1132)</f>
        <v>0.12800902685502669</v>
      </c>
    </row>
    <row r="1133" spans="1:17" x14ac:dyDescent="0.15">
      <c r="A1133" s="1">
        <v>40053</v>
      </c>
      <c r="B1133">
        <v>3152.04</v>
      </c>
      <c r="C1133">
        <v>3168.19</v>
      </c>
      <c r="D1133" s="21">
        <v>3030.73</v>
      </c>
      <c r="E1133" s="21">
        <v>3046.78</v>
      </c>
      <c r="F1133" s="42">
        <v>1087.8727782399999</v>
      </c>
      <c r="G1133" s="3">
        <f t="shared" si="85"/>
        <v>-3.4698856255742427E-2</v>
      </c>
      <c r="H1133" s="3">
        <f>1-E1133/MAX(E$2:E1133)</f>
        <v>0.48159327570952148</v>
      </c>
      <c r="I1133" s="21">
        <f t="shared" si="86"/>
        <v>109.51999999999998</v>
      </c>
      <c r="J1133" s="21">
        <f ca="1">IF(ROW()&gt;计算结果!B$18+1,ABS(E1133-OFFSET(E1133,-计算结果!B$18,0,1,1))/SUM(OFFSET(I1133,0,0,-计算结果!B$18,1)),ABS(E1133-OFFSET(E1133,-ROW()+2,0,1,1))/SUM(OFFSET(I1133,0,0,-ROW()+2,1)))</f>
        <v>0.32487176688857383</v>
      </c>
      <c r="K1133" s="21">
        <f ca="1">(计算结果!B$19+计算结果!B$20*'000300'!J1133)^计算结果!B$21</f>
        <v>1.6923845901997163</v>
      </c>
      <c r="L1133" s="21">
        <f t="shared" ca="1" si="87"/>
        <v>3062.0271371309768</v>
      </c>
      <c r="M1133" s="31" t="str">
        <f ca="1">IF(ROW()&gt;计算结果!B$22+1,IF(L1133&gt;OFFSET(L1133,-计算结果!B$22,0,1,1),"买",IF(L1133&lt;OFFSET(L1133,-计算结果!B$22,0,1,1),"卖",M1132)),IF(L1133&gt;OFFSET(L1133,-ROW()+1,0,1,1),"买",IF(L1133&lt;OFFSET(L1133,-ROW()+1,0,1,1),"卖",M1132)))</f>
        <v>卖</v>
      </c>
      <c r="N1133" s="4" t="str">
        <f t="shared" ca="1" si="88"/>
        <v/>
      </c>
      <c r="O1133" s="3">
        <f ca="1">IF(M1132="买",E1133/E1132-1,0)-IF(N1133=1,计算结果!B$17,0)</f>
        <v>0</v>
      </c>
      <c r="P1133" s="2">
        <f t="shared" ca="1" si="89"/>
        <v>5.279039390788177</v>
      </c>
      <c r="Q1133" s="3">
        <f ca="1">1-P1133/MAX(P$2:P1133)</f>
        <v>0.12800902685502669</v>
      </c>
    </row>
    <row r="1134" spans="1:17" x14ac:dyDescent="0.15">
      <c r="A1134" s="1">
        <v>40056</v>
      </c>
      <c r="B1134">
        <v>3003.54</v>
      </c>
      <c r="C1134">
        <v>3003.54</v>
      </c>
      <c r="D1134" s="21">
        <v>2825.77</v>
      </c>
      <c r="E1134" s="21">
        <v>2830.27</v>
      </c>
      <c r="F1134" s="42">
        <v>1055.6831334399999</v>
      </c>
      <c r="G1134" s="3">
        <f t="shared" si="85"/>
        <v>-7.1061907981541217E-2</v>
      </c>
      <c r="H1134" s="3">
        <f>1-E1134/MAX(E$2:E1134)</f>
        <v>0.51843224664806375</v>
      </c>
      <c r="I1134" s="21">
        <f t="shared" si="86"/>
        <v>216.51000000000022</v>
      </c>
      <c r="J1134" s="21">
        <f ca="1">IF(ROW()&gt;计算结果!B$18+1,ABS(E1134-OFFSET(E1134,-计算结果!B$18,0,1,1))/SUM(OFFSET(I1134,0,0,-计算结果!B$18,1)),ABS(E1134-OFFSET(E1134,-ROW()+2,0,1,1))/SUM(OFFSET(I1134,0,0,-ROW()+2,1)))</f>
        <v>0.33382869203764765</v>
      </c>
      <c r="K1134" s="21">
        <f ca="1">(计算结果!B$19+计算结果!B$20*'000300'!J1134)^计算结果!B$21</f>
        <v>1.7004458228338828</v>
      </c>
      <c r="L1134" s="21">
        <f t="shared" ca="1" si="87"/>
        <v>2667.9366813846677</v>
      </c>
      <c r="M1134" s="31" t="str">
        <f ca="1">IF(ROW()&gt;计算结果!B$22+1,IF(L1134&gt;OFFSET(L1134,-计算结果!B$22,0,1,1),"买",IF(L1134&lt;OFFSET(L1134,-计算结果!B$22,0,1,1),"卖",M1133)),IF(L1134&gt;OFFSET(L1134,-ROW()+1,0,1,1),"买",IF(L1134&lt;OFFSET(L1134,-ROW()+1,0,1,1),"卖",M1133)))</f>
        <v>卖</v>
      </c>
      <c r="N1134" s="4" t="str">
        <f t="shared" ca="1" si="88"/>
        <v/>
      </c>
      <c r="O1134" s="3">
        <f ca="1">IF(M1133="买",E1134/E1133-1,0)-IF(N1134=1,计算结果!B$17,0)</f>
        <v>0</v>
      </c>
      <c r="P1134" s="2">
        <f t="shared" ca="1" si="89"/>
        <v>5.279039390788177</v>
      </c>
      <c r="Q1134" s="3">
        <f ca="1">1-P1134/MAX(P$2:P1134)</f>
        <v>0.12800902685502669</v>
      </c>
    </row>
    <row r="1135" spans="1:17" x14ac:dyDescent="0.15">
      <c r="A1135" s="1">
        <v>40057</v>
      </c>
      <c r="B1135">
        <v>2804.58</v>
      </c>
      <c r="C1135">
        <v>2901.28</v>
      </c>
      <c r="D1135" s="21">
        <v>2795.49</v>
      </c>
      <c r="E1135" s="21">
        <v>2843.7</v>
      </c>
      <c r="F1135" s="42">
        <v>877.43217663999997</v>
      </c>
      <c r="G1135" s="3">
        <f t="shared" si="85"/>
        <v>4.7451303232552977E-3</v>
      </c>
      <c r="H1135" s="3">
        <f>1-E1135/MAX(E$2:E1135)</f>
        <v>0.51614714489893143</v>
      </c>
      <c r="I1135" s="21">
        <f t="shared" si="86"/>
        <v>13.429999999999836</v>
      </c>
      <c r="J1135" s="21">
        <f ca="1">IF(ROW()&gt;计算结果!B$18+1,ABS(E1135-OFFSET(E1135,-计算结果!B$18,0,1,1))/SUM(OFFSET(I1135,0,0,-计算结果!B$18,1)),ABS(E1135-OFFSET(E1135,-ROW()+2,0,1,1))/SUM(OFFSET(I1135,0,0,-ROW()+2,1)))</f>
        <v>0.36062746476552493</v>
      </c>
      <c r="K1135" s="21">
        <f ca="1">(计算结果!B$19+计算结果!B$20*'000300'!J1135)^计算结果!B$21</f>
        <v>1.7245647182889723</v>
      </c>
      <c r="L1135" s="21">
        <f t="shared" ca="1" si="87"/>
        <v>2971.0518994380527</v>
      </c>
      <c r="M1135" s="31" t="str">
        <f ca="1">IF(ROW()&gt;计算结果!B$22+1,IF(L1135&gt;OFFSET(L1135,-计算结果!B$22,0,1,1),"买",IF(L1135&lt;OFFSET(L1135,-计算结果!B$22,0,1,1),"卖",M1134)),IF(L1135&gt;OFFSET(L1135,-ROW()+1,0,1,1),"买",IF(L1135&lt;OFFSET(L1135,-ROW()+1,0,1,1),"卖",M1134)))</f>
        <v>卖</v>
      </c>
      <c r="N1135" s="4" t="str">
        <f t="shared" ca="1" si="88"/>
        <v/>
      </c>
      <c r="O1135" s="3">
        <f ca="1">IF(M1134="买",E1135/E1134-1,0)-IF(N1135=1,计算结果!B$17,0)</f>
        <v>0</v>
      </c>
      <c r="P1135" s="2">
        <f t="shared" ca="1" si="89"/>
        <v>5.279039390788177</v>
      </c>
      <c r="Q1135" s="3">
        <f ca="1">1-P1135/MAX(P$2:P1135)</f>
        <v>0.12800902685502669</v>
      </c>
    </row>
    <row r="1136" spans="1:17" x14ac:dyDescent="0.15">
      <c r="A1136" s="1">
        <v>40058</v>
      </c>
      <c r="B1136">
        <v>2824.64</v>
      </c>
      <c r="C1136">
        <v>2904.79</v>
      </c>
      <c r="D1136" s="21">
        <v>2813.62</v>
      </c>
      <c r="E1136" s="21">
        <v>2890.93</v>
      </c>
      <c r="F1136" s="42">
        <v>762.93193728000006</v>
      </c>
      <c r="G1136" s="3">
        <f t="shared" si="85"/>
        <v>1.6608643668460044E-2</v>
      </c>
      <c r="H1136" s="3">
        <f>1-E1136/MAX(E$2:E1136)</f>
        <v>0.50811100524059083</v>
      </c>
      <c r="I1136" s="21">
        <f t="shared" si="86"/>
        <v>47.230000000000018</v>
      </c>
      <c r="J1136" s="21">
        <f ca="1">IF(ROW()&gt;计算结果!B$18+1,ABS(E1136-OFFSET(E1136,-计算结果!B$18,0,1,1))/SUM(OFFSET(I1136,0,0,-计算结果!B$18,1)),ABS(E1136-OFFSET(E1136,-ROW()+2,0,1,1))/SUM(OFFSET(I1136,0,0,-ROW()+2,1)))</f>
        <v>0.15452295848226613</v>
      </c>
      <c r="K1136" s="21">
        <f ca="1">(计算结果!B$19+计算结果!B$20*'000300'!J1136)^计算结果!B$21</f>
        <v>1.5390706626340394</v>
      </c>
      <c r="L1136" s="21">
        <f t="shared" ca="1" si="87"/>
        <v>2847.7386345784312</v>
      </c>
      <c r="M1136" s="31" t="str">
        <f ca="1">IF(ROW()&gt;计算结果!B$22+1,IF(L1136&gt;OFFSET(L1136,-计算结果!B$22,0,1,1),"买",IF(L1136&lt;OFFSET(L1136,-计算结果!B$22,0,1,1),"卖",M1135)),IF(L1136&gt;OFFSET(L1136,-ROW()+1,0,1,1),"买",IF(L1136&lt;OFFSET(L1136,-ROW()+1,0,1,1),"卖",M1135)))</f>
        <v>卖</v>
      </c>
      <c r="N1136" s="4" t="str">
        <f t="shared" ca="1" si="88"/>
        <v/>
      </c>
      <c r="O1136" s="3">
        <f ca="1">IF(M1135="买",E1136/E1135-1,0)-IF(N1136=1,计算结果!B$17,0)</f>
        <v>0</v>
      </c>
      <c r="P1136" s="2">
        <f t="shared" ca="1" si="89"/>
        <v>5.279039390788177</v>
      </c>
      <c r="Q1136" s="3">
        <f ca="1">1-P1136/MAX(P$2:P1136)</f>
        <v>0.12800902685502669</v>
      </c>
    </row>
    <row r="1137" spans="1:17" x14ac:dyDescent="0.15">
      <c r="A1137" s="1">
        <v>40059</v>
      </c>
      <c r="B1137">
        <v>2898.45</v>
      </c>
      <c r="C1137">
        <v>3059.99</v>
      </c>
      <c r="D1137" s="21">
        <v>2892.65</v>
      </c>
      <c r="E1137" s="21">
        <v>3051.96</v>
      </c>
      <c r="F1137" s="42">
        <v>1188.21388288</v>
      </c>
      <c r="G1137" s="3">
        <f t="shared" si="85"/>
        <v>5.5701798383219314E-2</v>
      </c>
      <c r="H1137" s="3">
        <f>1-E1137/MAX(E$2:E1137)</f>
        <v>0.48071190362757776</v>
      </c>
      <c r="I1137" s="21">
        <f t="shared" si="86"/>
        <v>161.0300000000002</v>
      </c>
      <c r="J1137" s="21">
        <f ca="1">IF(ROW()&gt;计算结果!B$18+1,ABS(E1137-OFFSET(E1137,-计算结果!B$18,0,1,1))/SUM(OFFSET(I1137,0,0,-计算结果!B$18,1)),ABS(E1137-OFFSET(E1137,-ROW()+2,0,1,1))/SUM(OFFSET(I1137,0,0,-ROW()+2,1)))</f>
        <v>0.11118060985144626</v>
      </c>
      <c r="K1137" s="21">
        <f ca="1">(计算结果!B$19+计算结果!B$20*'000300'!J1137)^计算结果!B$21</f>
        <v>1.5000625488663015</v>
      </c>
      <c r="L1137" s="21">
        <f t="shared" ca="1" si="87"/>
        <v>3154.083456525666</v>
      </c>
      <c r="M1137" s="31" t="str">
        <f ca="1">IF(ROW()&gt;计算结果!B$22+1,IF(L1137&gt;OFFSET(L1137,-计算结果!B$22,0,1,1),"买",IF(L1137&lt;OFFSET(L1137,-计算结果!B$22,0,1,1),"卖",M1136)),IF(L1137&gt;OFFSET(L1137,-ROW()+1,0,1,1),"买",IF(L1137&lt;OFFSET(L1137,-ROW()+1,0,1,1),"卖",M1136)))</f>
        <v>卖</v>
      </c>
      <c r="N1137" s="4" t="str">
        <f t="shared" ca="1" si="88"/>
        <v/>
      </c>
      <c r="O1137" s="3">
        <f ca="1">IF(M1136="买",E1137/E1136-1,0)-IF(N1137=1,计算结果!B$17,0)</f>
        <v>0</v>
      </c>
      <c r="P1137" s="2">
        <f t="shared" ca="1" si="89"/>
        <v>5.279039390788177</v>
      </c>
      <c r="Q1137" s="3">
        <f ca="1">1-P1137/MAX(P$2:P1137)</f>
        <v>0.12800902685502669</v>
      </c>
    </row>
    <row r="1138" spans="1:17" x14ac:dyDescent="0.15">
      <c r="A1138" s="1">
        <v>40060</v>
      </c>
      <c r="B1138">
        <v>3055.35</v>
      </c>
      <c r="C1138">
        <v>3099.39</v>
      </c>
      <c r="D1138" s="21">
        <v>3038.99</v>
      </c>
      <c r="E1138" s="21">
        <v>3077.14</v>
      </c>
      <c r="F1138" s="42">
        <v>1161.81663744</v>
      </c>
      <c r="G1138" s="3">
        <f t="shared" si="85"/>
        <v>8.2504357855279764E-3</v>
      </c>
      <c r="H1138" s="3">
        <f>1-E1138/MAX(E$2:E1138)</f>
        <v>0.476427550534268</v>
      </c>
      <c r="I1138" s="21">
        <f t="shared" si="86"/>
        <v>25.179999999999836</v>
      </c>
      <c r="J1138" s="21">
        <f ca="1">IF(ROW()&gt;计算结果!B$18+1,ABS(E1138-OFFSET(E1138,-计算结果!B$18,0,1,1))/SUM(OFFSET(I1138,0,0,-计算结果!B$18,1)),ABS(E1138-OFFSET(E1138,-ROW()+2,0,1,1))/SUM(OFFSET(I1138,0,0,-ROW()+2,1)))</f>
        <v>0.15863539445629005</v>
      </c>
      <c r="K1138" s="21">
        <f ca="1">(计算结果!B$19+计算结果!B$20*'000300'!J1138)^计算结果!B$21</f>
        <v>1.5427718550106611</v>
      </c>
      <c r="L1138" s="21">
        <f t="shared" ca="1" si="87"/>
        <v>3035.3772573706319</v>
      </c>
      <c r="M1138" s="31" t="str">
        <f ca="1">IF(ROW()&gt;计算结果!B$22+1,IF(L1138&gt;OFFSET(L1138,-计算结果!B$22,0,1,1),"买",IF(L1138&lt;OFFSET(L1138,-计算结果!B$22,0,1,1),"卖",M1137)),IF(L1138&gt;OFFSET(L1138,-ROW()+1,0,1,1),"买",IF(L1138&lt;OFFSET(L1138,-ROW()+1,0,1,1),"卖",M1137)))</f>
        <v>卖</v>
      </c>
      <c r="N1138" s="4" t="str">
        <f t="shared" ca="1" si="88"/>
        <v/>
      </c>
      <c r="O1138" s="3">
        <f ca="1">IF(M1137="买",E1138/E1137-1,0)-IF(N1138=1,计算结果!B$17,0)</f>
        <v>0</v>
      </c>
      <c r="P1138" s="2">
        <f t="shared" ca="1" si="89"/>
        <v>5.279039390788177</v>
      </c>
      <c r="Q1138" s="3">
        <f ca="1">1-P1138/MAX(P$2:P1138)</f>
        <v>0.12800902685502669</v>
      </c>
    </row>
    <row r="1139" spans="1:17" x14ac:dyDescent="0.15">
      <c r="A1139" s="1">
        <v>40063</v>
      </c>
      <c r="B1139">
        <v>3097.79</v>
      </c>
      <c r="C1139">
        <v>3153.23</v>
      </c>
      <c r="D1139" s="21">
        <v>3078.13</v>
      </c>
      <c r="E1139" s="21">
        <v>3104.21</v>
      </c>
      <c r="F1139" s="42">
        <v>1138.1319270399999</v>
      </c>
      <c r="G1139" s="3">
        <f t="shared" si="85"/>
        <v>8.7971298023490352E-3</v>
      </c>
      <c r="H1139" s="3">
        <f>1-E1139/MAX(E$2:E1139)</f>
        <v>0.47182161573538417</v>
      </c>
      <c r="I1139" s="21">
        <f t="shared" si="86"/>
        <v>27.070000000000164</v>
      </c>
      <c r="J1139" s="21">
        <f ca="1">IF(ROW()&gt;计算结果!B$18+1,ABS(E1139-OFFSET(E1139,-计算结果!B$18,0,1,1))/SUM(OFFSET(I1139,0,0,-计算结果!B$18,1)),ABS(E1139-OFFSET(E1139,-ROW()+2,0,1,1))/SUM(OFFSET(I1139,0,0,-ROW()+2,1)))</f>
        <v>0.15705357031024925</v>
      </c>
      <c r="K1139" s="21">
        <f ca="1">(计算结果!B$19+计算结果!B$20*'000300'!J1139)^计算结果!B$21</f>
        <v>1.5413482132792242</v>
      </c>
      <c r="L1139" s="21">
        <f t="shared" ca="1" si="87"/>
        <v>3141.4724822375169</v>
      </c>
      <c r="M1139" s="31" t="str">
        <f ca="1">IF(ROW()&gt;计算结果!B$22+1,IF(L1139&gt;OFFSET(L1139,-计算结果!B$22,0,1,1),"买",IF(L1139&lt;OFFSET(L1139,-计算结果!B$22,0,1,1),"卖",M1138)),IF(L1139&gt;OFFSET(L1139,-ROW()+1,0,1,1),"买",IF(L1139&lt;OFFSET(L1139,-ROW()+1,0,1,1),"卖",M1138)))</f>
        <v>卖</v>
      </c>
      <c r="N1139" s="4" t="str">
        <f t="shared" ca="1" si="88"/>
        <v/>
      </c>
      <c r="O1139" s="3">
        <f ca="1">IF(M1138="买",E1139/E1138-1,0)-IF(N1139=1,计算结果!B$17,0)</f>
        <v>0</v>
      </c>
      <c r="P1139" s="2">
        <f t="shared" ca="1" si="89"/>
        <v>5.279039390788177</v>
      </c>
      <c r="Q1139" s="3">
        <f ca="1">1-P1139/MAX(P$2:P1139)</f>
        <v>0.12800902685502669</v>
      </c>
    </row>
    <row r="1140" spans="1:17" x14ac:dyDescent="0.15">
      <c r="A1140" s="1">
        <v>40064</v>
      </c>
      <c r="B1140">
        <v>3084.2</v>
      </c>
      <c r="C1140">
        <v>3170.97</v>
      </c>
      <c r="D1140" s="21">
        <v>3047.3</v>
      </c>
      <c r="E1140" s="21">
        <v>3170.97</v>
      </c>
      <c r="F1140" s="42">
        <v>1179.6933017599999</v>
      </c>
      <c r="G1140" s="3">
        <f t="shared" si="85"/>
        <v>2.1506276959355031E-2</v>
      </c>
      <c r="H1140" s="3">
        <f>1-E1140/MAX(E$2:E1140)</f>
        <v>0.46046246511944466</v>
      </c>
      <c r="I1140" s="21">
        <f t="shared" si="86"/>
        <v>66.759999999999764</v>
      </c>
      <c r="J1140" s="21">
        <f ca="1">IF(ROW()&gt;计算结果!B$18+1,ABS(E1140-OFFSET(E1140,-计算结果!B$18,0,1,1))/SUM(OFFSET(I1140,0,0,-计算结果!B$18,1)),ABS(E1140-OFFSET(E1140,-ROW()+2,0,1,1))/SUM(OFFSET(I1140,0,0,-ROW()+2,1)))</f>
        <v>8.2025275698301411E-2</v>
      </c>
      <c r="K1140" s="21">
        <f ca="1">(计算结果!B$19+计算结果!B$20*'000300'!J1140)^计算结果!B$21</f>
        <v>1.4738227481284711</v>
      </c>
      <c r="L1140" s="21">
        <f t="shared" ca="1" si="87"/>
        <v>3184.946594929188</v>
      </c>
      <c r="M1140" s="31" t="str">
        <f ca="1">IF(ROW()&gt;计算结果!B$22+1,IF(L1140&gt;OFFSET(L1140,-计算结果!B$22,0,1,1),"买",IF(L1140&lt;OFFSET(L1140,-计算结果!B$22,0,1,1),"卖",M1139)),IF(L1140&gt;OFFSET(L1140,-ROW()+1,0,1,1),"买",IF(L1140&lt;OFFSET(L1140,-ROW()+1,0,1,1),"卖",M1139)))</f>
        <v>卖</v>
      </c>
      <c r="N1140" s="4" t="str">
        <f t="shared" ca="1" si="88"/>
        <v/>
      </c>
      <c r="O1140" s="3">
        <f ca="1">IF(M1139="买",E1140/E1139-1,0)-IF(N1140=1,计算结果!B$17,0)</f>
        <v>0</v>
      </c>
      <c r="P1140" s="2">
        <f t="shared" ca="1" si="89"/>
        <v>5.279039390788177</v>
      </c>
      <c r="Q1140" s="3">
        <f ca="1">1-P1140/MAX(P$2:P1140)</f>
        <v>0.12800902685502669</v>
      </c>
    </row>
    <row r="1141" spans="1:17" x14ac:dyDescent="0.15">
      <c r="A1141" s="1">
        <v>40065</v>
      </c>
      <c r="B1141">
        <v>3188.31</v>
      </c>
      <c r="C1141">
        <v>3207.39</v>
      </c>
      <c r="D1141" s="21">
        <v>3143.74</v>
      </c>
      <c r="E1141" s="21">
        <v>3194.91</v>
      </c>
      <c r="F1141" s="42">
        <v>1318.1370368</v>
      </c>
      <c r="G1141" s="3">
        <f t="shared" si="85"/>
        <v>7.5497403002866559E-3</v>
      </c>
      <c r="H1141" s="3">
        <f>1-E1141/MAX(E$2:E1141)</f>
        <v>0.45638909684883955</v>
      </c>
      <c r="I1141" s="21">
        <f t="shared" si="86"/>
        <v>23.940000000000055</v>
      </c>
      <c r="J1141" s="21">
        <f ca="1">IF(ROW()&gt;计算结果!B$18+1,ABS(E1141-OFFSET(E1141,-计算结果!B$18,0,1,1))/SUM(OFFSET(I1141,0,0,-计算结果!B$18,1)),ABS(E1141-OFFSET(E1141,-ROW()+2,0,1,1))/SUM(OFFSET(I1141,0,0,-ROW()+2,1)))</f>
        <v>3.1863716112966199E-2</v>
      </c>
      <c r="K1141" s="21">
        <f ca="1">(计算结果!B$19+计算结果!B$20*'000300'!J1141)^计算结果!B$21</f>
        <v>1.4286773445016694</v>
      </c>
      <c r="L1141" s="21">
        <f t="shared" ca="1" si="87"/>
        <v>3199.1810860279502</v>
      </c>
      <c r="M1141" s="31" t="str">
        <f ca="1">IF(ROW()&gt;计算结果!B$22+1,IF(L1141&gt;OFFSET(L1141,-计算结果!B$22,0,1,1),"买",IF(L1141&lt;OFFSET(L1141,-计算结果!B$22,0,1,1),"卖",M1140)),IF(L1141&gt;OFFSET(L1141,-ROW()+1,0,1,1),"买",IF(L1141&lt;OFFSET(L1141,-ROW()+1,0,1,1),"卖",M1140)))</f>
        <v>卖</v>
      </c>
      <c r="N1141" s="4" t="str">
        <f t="shared" ca="1" si="88"/>
        <v/>
      </c>
      <c r="O1141" s="3">
        <f ca="1">IF(M1140="买",E1141/E1140-1,0)-IF(N1141=1,计算结果!B$17,0)</f>
        <v>0</v>
      </c>
      <c r="P1141" s="2">
        <f t="shared" ca="1" si="89"/>
        <v>5.279039390788177</v>
      </c>
      <c r="Q1141" s="3">
        <f ca="1">1-P1141/MAX(P$2:P1141)</f>
        <v>0.12800902685502669</v>
      </c>
    </row>
    <row r="1142" spans="1:17" x14ac:dyDescent="0.15">
      <c r="A1142" s="1">
        <v>40066</v>
      </c>
      <c r="B1142">
        <v>3179.19</v>
      </c>
      <c r="C1142">
        <v>3204.12</v>
      </c>
      <c r="D1142" s="21">
        <v>3150.17</v>
      </c>
      <c r="E1142" s="21">
        <v>3162.91</v>
      </c>
      <c r="F1142" s="42">
        <v>914.67423743999996</v>
      </c>
      <c r="G1142" s="3">
        <f t="shared" si="85"/>
        <v>-1.0015931591187188E-2</v>
      </c>
      <c r="H1142" s="3">
        <f>1-E1142/MAX(E$2:E1142)</f>
        <v>0.46183386646702507</v>
      </c>
      <c r="I1142" s="21">
        <f t="shared" si="86"/>
        <v>32</v>
      </c>
      <c r="J1142" s="21">
        <f ca="1">IF(ROW()&gt;计算结果!B$18+1,ABS(E1142-OFFSET(E1142,-计算结果!B$18,0,1,1))/SUM(OFFSET(I1142,0,0,-计算结果!B$18,1)),ABS(E1142-OFFSET(E1142,-ROW()+2,0,1,1))/SUM(OFFSET(I1142,0,0,-ROW()+2,1)))</f>
        <v>9.1466367775051849E-3</v>
      </c>
      <c r="K1142" s="21">
        <f ca="1">(计算结果!B$19+计算结果!B$20*'000300'!J1142)^计算结果!B$21</f>
        <v>1.4082319730997546</v>
      </c>
      <c r="L1142" s="21">
        <f t="shared" ca="1" si="87"/>
        <v>3148.1029829843392</v>
      </c>
      <c r="M1142" s="31" t="str">
        <f ca="1">IF(ROW()&gt;计算结果!B$22+1,IF(L1142&gt;OFFSET(L1142,-计算结果!B$22,0,1,1),"买",IF(L1142&lt;OFFSET(L1142,-计算结果!B$22,0,1,1),"卖",M1141)),IF(L1142&gt;OFFSET(L1142,-ROW()+1,0,1,1),"买",IF(L1142&lt;OFFSET(L1142,-ROW()+1,0,1,1),"卖",M1141)))</f>
        <v>卖</v>
      </c>
      <c r="N1142" s="4" t="str">
        <f t="shared" ca="1" si="88"/>
        <v/>
      </c>
      <c r="O1142" s="3">
        <f ca="1">IF(M1141="买",E1142/E1141-1,0)-IF(N1142=1,计算结果!B$17,0)</f>
        <v>0</v>
      </c>
      <c r="P1142" s="2">
        <f t="shared" ca="1" si="89"/>
        <v>5.279039390788177</v>
      </c>
      <c r="Q1142" s="3">
        <f ca="1">1-P1142/MAX(P$2:P1142)</f>
        <v>0.12800902685502669</v>
      </c>
    </row>
    <row r="1143" spans="1:17" x14ac:dyDescent="0.15">
      <c r="A1143" s="1">
        <v>40067</v>
      </c>
      <c r="B1143">
        <v>3152.81</v>
      </c>
      <c r="C1143">
        <v>3253.45</v>
      </c>
      <c r="D1143" s="21">
        <v>3152.69</v>
      </c>
      <c r="E1143" s="21">
        <v>3238.13</v>
      </c>
      <c r="F1143" s="42">
        <v>1089.8935808000001</v>
      </c>
      <c r="G1143" s="3">
        <f t="shared" si="85"/>
        <v>2.3781897050501044E-2</v>
      </c>
      <c r="H1143" s="3">
        <f>1-E1143/MAX(E$2:E1143)</f>
        <v>0.44903525488327767</v>
      </c>
      <c r="I1143" s="21">
        <f t="shared" si="86"/>
        <v>75.220000000000255</v>
      </c>
      <c r="J1143" s="21">
        <f ca="1">IF(ROW()&gt;计算结果!B$18+1,ABS(E1143-OFFSET(E1143,-计算结果!B$18,0,1,1))/SUM(OFFSET(I1143,0,0,-计算结果!B$18,1)),ABS(E1143-OFFSET(E1143,-ROW()+2,0,1,1))/SUM(OFFSET(I1143,0,0,-ROW()+2,1)))</f>
        <v>0.27797550735796128</v>
      </c>
      <c r="K1143" s="21">
        <f ca="1">(计算结果!B$19+计算结果!B$20*'000300'!J1143)^计算结果!B$21</f>
        <v>1.650177956622165</v>
      </c>
      <c r="L1143" s="21">
        <f t="shared" ca="1" si="87"/>
        <v>3296.6635819640319</v>
      </c>
      <c r="M1143" s="31" t="str">
        <f ca="1">IF(ROW()&gt;计算结果!B$22+1,IF(L1143&gt;OFFSET(L1143,-计算结果!B$22,0,1,1),"买",IF(L1143&lt;OFFSET(L1143,-计算结果!B$22,0,1,1),"卖",M1142)),IF(L1143&gt;OFFSET(L1143,-ROW()+1,0,1,1),"买",IF(L1143&lt;OFFSET(L1143,-ROW()+1,0,1,1),"卖",M1142)))</f>
        <v>买</v>
      </c>
      <c r="N1143" s="4">
        <f t="shared" ca="1" si="88"/>
        <v>1</v>
      </c>
      <c r="O1143" s="3">
        <f ca="1">IF(M1142="买",E1143/E1142-1,0)-IF(N1143=1,计算结果!B$17,0)</f>
        <v>0</v>
      </c>
      <c r="P1143" s="2">
        <f t="shared" ca="1" si="89"/>
        <v>5.279039390788177</v>
      </c>
      <c r="Q1143" s="3">
        <f ca="1">1-P1143/MAX(P$2:P1143)</f>
        <v>0.12800902685502669</v>
      </c>
    </row>
    <row r="1144" spans="1:17" x14ac:dyDescent="0.15">
      <c r="A1144" s="1">
        <v>40070</v>
      </c>
      <c r="B1144">
        <v>3248.35</v>
      </c>
      <c r="C1144">
        <v>3298.91</v>
      </c>
      <c r="D1144" s="21">
        <v>3240.53</v>
      </c>
      <c r="E1144" s="21">
        <v>3293.39</v>
      </c>
      <c r="F1144" s="42">
        <v>1170.64810496</v>
      </c>
      <c r="G1144" s="3">
        <f t="shared" si="85"/>
        <v>1.7065405033151793E-2</v>
      </c>
      <c r="H1144" s="3">
        <f>1-E1144/MAX(E$2:E1144)</f>
        <v>0.43963281834887358</v>
      </c>
      <c r="I1144" s="21">
        <f t="shared" si="86"/>
        <v>55.259999999999764</v>
      </c>
      <c r="J1144" s="21">
        <f ca="1">IF(ROW()&gt;计算结果!B$18+1,ABS(E1144-OFFSET(E1144,-计算结果!B$18,0,1,1))/SUM(OFFSET(I1144,0,0,-计算结果!B$18,1)),ABS(E1144-OFFSET(E1144,-ROW()+2,0,1,1))/SUM(OFFSET(I1144,0,0,-ROW()+2,1)))</f>
        <v>0.87858552132341783</v>
      </c>
      <c r="K1144" s="21">
        <f ca="1">(计算结果!B$19+计算结果!B$20*'000300'!J1144)^计算结果!B$21</f>
        <v>2.190726969191076</v>
      </c>
      <c r="L1144" s="21">
        <f t="shared" ca="1" si="87"/>
        <v>3289.492057669569</v>
      </c>
      <c r="M1144" s="31" t="str">
        <f ca="1">IF(ROW()&gt;计算结果!B$22+1,IF(L1144&gt;OFFSET(L1144,-计算结果!B$22,0,1,1),"买",IF(L1144&lt;OFFSET(L1144,-计算结果!B$22,0,1,1),"卖",M1143)),IF(L1144&gt;OFFSET(L1144,-ROW()+1,0,1,1),"买",IF(L1144&lt;OFFSET(L1144,-ROW()+1,0,1,1),"卖",M1143)))</f>
        <v>买</v>
      </c>
      <c r="N1144" s="4" t="str">
        <f t="shared" ca="1" si="88"/>
        <v/>
      </c>
      <c r="O1144" s="3">
        <f ca="1">IF(M1143="买",E1144/E1143-1,0)-IF(N1144=1,计算结果!B$17,0)</f>
        <v>1.7065405033151793E-2</v>
      </c>
      <c r="P1144" s="2">
        <f t="shared" ca="1" si="89"/>
        <v>5.3691283361779405</v>
      </c>
      <c r="Q1144" s="3">
        <f ca="1">1-P1144/MAX(P$2:P1144)</f>
        <v>0.11312814771305546</v>
      </c>
    </row>
    <row r="1145" spans="1:17" x14ac:dyDescent="0.15">
      <c r="A1145" s="1">
        <v>40071</v>
      </c>
      <c r="B1145">
        <v>3298.81</v>
      </c>
      <c r="C1145">
        <v>3325.74</v>
      </c>
      <c r="D1145" s="21">
        <v>3264.95</v>
      </c>
      <c r="E1145" s="21">
        <v>3302.64</v>
      </c>
      <c r="F1145" s="42">
        <v>1164.1149849599999</v>
      </c>
      <c r="G1145" s="3">
        <f t="shared" si="85"/>
        <v>2.8086561263622745E-3</v>
      </c>
      <c r="H1145" s="3">
        <f>1-E1145/MAX(E$2:E1145)</f>
        <v>0.43805893963111686</v>
      </c>
      <c r="I1145" s="21">
        <f t="shared" si="86"/>
        <v>9.25</v>
      </c>
      <c r="J1145" s="21">
        <f ca="1">IF(ROW()&gt;计算结果!B$18+1,ABS(E1145-OFFSET(E1145,-计算结果!B$18,0,1,1))/SUM(OFFSET(I1145,0,0,-计算结果!B$18,1)),ABS(E1145-OFFSET(E1145,-ROW()+2,0,1,1))/SUM(OFFSET(I1145,0,0,-ROW()+2,1)))</f>
        <v>0.87761502275595671</v>
      </c>
      <c r="K1145" s="21">
        <f ca="1">(计算结果!B$19+计算结果!B$20*'000300'!J1145)^计算结果!B$21</f>
        <v>2.1898535204803609</v>
      </c>
      <c r="L1145" s="21">
        <f t="shared" ca="1" si="87"/>
        <v>3318.2841254689361</v>
      </c>
      <c r="M1145" s="31" t="str">
        <f ca="1">IF(ROW()&gt;计算结果!B$22+1,IF(L1145&gt;OFFSET(L1145,-计算结果!B$22,0,1,1),"买",IF(L1145&lt;OFFSET(L1145,-计算结果!B$22,0,1,1),"卖",M1144)),IF(L1145&gt;OFFSET(L1145,-ROW()+1,0,1,1),"买",IF(L1145&lt;OFFSET(L1145,-ROW()+1,0,1,1),"卖",M1144)))</f>
        <v>买</v>
      </c>
      <c r="N1145" s="4" t="str">
        <f t="shared" ca="1" si="88"/>
        <v/>
      </c>
      <c r="O1145" s="3">
        <f ca="1">IF(M1144="买",E1145/E1144-1,0)-IF(N1145=1,计算结果!B$17,0)</f>
        <v>2.8086561263622745E-3</v>
      </c>
      <c r="P1145" s="2">
        <f t="shared" ca="1" si="89"/>
        <v>5.3842083713725719</v>
      </c>
      <c r="Q1145" s="3">
        <f ca="1">1-P1145/MAX(P$2:P1145)</f>
        <v>0.11063722965183154</v>
      </c>
    </row>
    <row r="1146" spans="1:17" x14ac:dyDescent="0.15">
      <c r="A1146" s="1">
        <v>40072</v>
      </c>
      <c r="B1146">
        <v>3290.39</v>
      </c>
      <c r="C1146">
        <v>3296.94</v>
      </c>
      <c r="D1146" s="21">
        <v>3212.45</v>
      </c>
      <c r="E1146" s="21">
        <v>3258.24</v>
      </c>
      <c r="F1146" s="42">
        <v>1236.41479168</v>
      </c>
      <c r="G1146" s="3">
        <f t="shared" si="85"/>
        <v>-1.3443790422207669E-2</v>
      </c>
      <c r="H1146" s="3">
        <f>1-E1146/MAX(E$2:E1146)</f>
        <v>0.44561355747634934</v>
      </c>
      <c r="I1146" s="21">
        <f t="shared" si="86"/>
        <v>44.400000000000091</v>
      </c>
      <c r="J1146" s="21">
        <f ca="1">IF(ROW()&gt;计算结果!B$18+1,ABS(E1146-OFFSET(E1146,-计算结果!B$18,0,1,1))/SUM(OFFSET(I1146,0,0,-计算结果!B$18,1)),ABS(E1146-OFFSET(E1146,-ROW()+2,0,1,1))/SUM(OFFSET(I1146,0,0,-ROW()+2,1)))</f>
        <v>0.70621599277075975</v>
      </c>
      <c r="K1146" s="21">
        <f ca="1">(计算结果!B$19+计算结果!B$20*'000300'!J1146)^计算结果!B$21</f>
        <v>2.0355943934936835</v>
      </c>
      <c r="L1146" s="21">
        <f t="shared" ca="1" si="87"/>
        <v>3196.058640302138</v>
      </c>
      <c r="M1146" s="31" t="str">
        <f ca="1">IF(ROW()&gt;计算结果!B$22+1,IF(L1146&gt;OFFSET(L1146,-计算结果!B$22,0,1,1),"买",IF(L1146&lt;OFFSET(L1146,-计算结果!B$22,0,1,1),"卖",M1145)),IF(L1146&gt;OFFSET(L1146,-ROW()+1,0,1,1),"买",IF(L1146&lt;OFFSET(L1146,-ROW()+1,0,1,1),"卖",M1145)))</f>
        <v>买</v>
      </c>
      <c r="N1146" s="4" t="str">
        <f t="shared" ca="1" si="88"/>
        <v/>
      </c>
      <c r="O1146" s="3">
        <f ca="1">IF(M1145="买",E1146/E1145-1,0)-IF(N1146=1,计算结果!B$17,0)</f>
        <v>-1.3443790422207669E-2</v>
      </c>
      <c r="P1146" s="2">
        <f t="shared" ca="1" si="89"/>
        <v>5.3118242024383431</v>
      </c>
      <c r="Q1146" s="3">
        <f ca="1">1-P1146/MAX(P$2:P1146)</f>
        <v>0.1225936363457063</v>
      </c>
    </row>
    <row r="1147" spans="1:17" x14ac:dyDescent="0.15">
      <c r="A1147" s="1">
        <v>40073</v>
      </c>
      <c r="B1147">
        <v>3274.58</v>
      </c>
      <c r="C1147">
        <v>3329.12</v>
      </c>
      <c r="D1147" s="21">
        <v>3274.58</v>
      </c>
      <c r="E1147" s="21">
        <v>3320.1</v>
      </c>
      <c r="F1147" s="42">
        <v>1253.2600012800001</v>
      </c>
      <c r="G1147" s="3">
        <f t="shared" si="85"/>
        <v>1.8985710076605766E-2</v>
      </c>
      <c r="H1147" s="3">
        <f>1-E1147/MAX(E$2:E1147)</f>
        <v>0.43508813720819439</v>
      </c>
      <c r="I1147" s="21">
        <f t="shared" si="86"/>
        <v>61.860000000000127</v>
      </c>
      <c r="J1147" s="21">
        <f ca="1">IF(ROW()&gt;计算结果!B$18+1,ABS(E1147-OFFSET(E1147,-计算结果!B$18,0,1,1))/SUM(OFFSET(I1147,0,0,-计算结果!B$18,1)),ABS(E1147-OFFSET(E1147,-ROW()+2,0,1,1))/SUM(OFFSET(I1147,0,0,-ROW()+2,1)))</f>
        <v>0.63700289827528822</v>
      </c>
      <c r="K1147" s="21">
        <f ca="1">(计算结果!B$19+计算结果!B$20*'000300'!J1147)^计算结果!B$21</f>
        <v>1.9733026084477592</v>
      </c>
      <c r="L1147" s="21">
        <f t="shared" ca="1" si="87"/>
        <v>3440.8297789493354</v>
      </c>
      <c r="M1147" s="31" t="str">
        <f ca="1">IF(ROW()&gt;计算结果!B$22+1,IF(L1147&gt;OFFSET(L1147,-计算结果!B$22,0,1,1),"买",IF(L1147&lt;OFFSET(L1147,-计算结果!B$22,0,1,1),"卖",M1146)),IF(L1147&gt;OFFSET(L1147,-ROW()+1,0,1,1),"买",IF(L1147&lt;OFFSET(L1147,-ROW()+1,0,1,1),"卖",M1146)))</f>
        <v>卖</v>
      </c>
      <c r="N1147" s="4">
        <f t="shared" ca="1" si="88"/>
        <v>1</v>
      </c>
      <c r="O1147" s="3">
        <f ca="1">IF(M1146="买",E1147/E1146-1,0)-IF(N1147=1,计算结果!B$17,0)</f>
        <v>1.8985710076605766E-2</v>
      </c>
      <c r="P1147" s="2">
        <f t="shared" ca="1" si="89"/>
        <v>5.4126729567237355</v>
      </c>
      <c r="Q1147" s="3">
        <f ca="1">1-P1147/MAX(P$2:P1147)</f>
        <v>0.10593545350599687</v>
      </c>
    </row>
    <row r="1148" spans="1:17" x14ac:dyDescent="0.15">
      <c r="A1148" s="1">
        <v>40074</v>
      </c>
      <c r="B1148">
        <v>3325.06</v>
      </c>
      <c r="C1148">
        <v>3330.43</v>
      </c>
      <c r="D1148" s="21">
        <v>3170.96</v>
      </c>
      <c r="E1148" s="21">
        <v>3199.69</v>
      </c>
      <c r="F1148" s="42">
        <v>1316.31980544</v>
      </c>
      <c r="G1148" s="3">
        <f t="shared" si="85"/>
        <v>-3.6266979910243635E-2</v>
      </c>
      <c r="H1148" s="3">
        <f>1-E1148/MAX(E$2:E1148)</f>
        <v>0.45557578438712309</v>
      </c>
      <c r="I1148" s="21">
        <f t="shared" si="86"/>
        <v>120.40999999999985</v>
      </c>
      <c r="J1148" s="21">
        <f ca="1">IF(ROW()&gt;计算结果!B$18+1,ABS(E1148-OFFSET(E1148,-计算结果!B$18,0,1,1))/SUM(OFFSET(I1148,0,0,-计算结果!B$18,1)),ABS(E1148-OFFSET(E1148,-ROW()+2,0,1,1))/SUM(OFFSET(I1148,0,0,-ROW()+2,1)))</f>
        <v>0.23742177964624089</v>
      </c>
      <c r="K1148" s="21">
        <f ca="1">(计算结果!B$19+计算结果!B$20*'000300'!J1148)^计算结果!B$21</f>
        <v>1.6136796016816168</v>
      </c>
      <c r="L1148" s="21">
        <f t="shared" ca="1" si="87"/>
        <v>3051.7074365047788</v>
      </c>
      <c r="M1148" s="31" t="str">
        <f ca="1">IF(ROW()&gt;计算结果!B$22+1,IF(L1148&gt;OFFSET(L1148,-计算结果!B$22,0,1,1),"买",IF(L1148&lt;OFFSET(L1148,-计算结果!B$22,0,1,1),"卖",M1147)),IF(L1148&gt;OFFSET(L1148,-ROW()+1,0,1,1),"买",IF(L1148&lt;OFFSET(L1148,-ROW()+1,0,1,1),"卖",M1147)))</f>
        <v>买</v>
      </c>
      <c r="N1148" s="4">
        <f t="shared" ca="1" si="88"/>
        <v>1</v>
      </c>
      <c r="O1148" s="3">
        <f ca="1">IF(M1147="买",E1148/E1147-1,0)-IF(N1148=1,计算结果!B$17,0)</f>
        <v>0</v>
      </c>
      <c r="P1148" s="2">
        <f t="shared" ca="1" si="89"/>
        <v>5.4126729567237355</v>
      </c>
      <c r="Q1148" s="3">
        <f ca="1">1-P1148/MAX(P$2:P1148)</f>
        <v>0.10593545350599687</v>
      </c>
    </row>
    <row r="1149" spans="1:17" x14ac:dyDescent="0.15">
      <c r="A1149" s="1">
        <v>40077</v>
      </c>
      <c r="B1149">
        <v>3163.51</v>
      </c>
      <c r="C1149">
        <v>3210.64</v>
      </c>
      <c r="D1149" s="21">
        <v>3090.61</v>
      </c>
      <c r="E1149" s="21">
        <v>3208.6</v>
      </c>
      <c r="F1149" s="42">
        <v>996.85179391999998</v>
      </c>
      <c r="G1149" s="3">
        <f t="shared" si="85"/>
        <v>2.7846447624613191E-3</v>
      </c>
      <c r="H1149" s="3">
        <f>1-E1149/MAX(E$2:E1149)</f>
        <v>0.4540597563465596</v>
      </c>
      <c r="I1149" s="21">
        <f t="shared" si="86"/>
        <v>8.9099999999998545</v>
      </c>
      <c r="J1149" s="21">
        <f ca="1">IF(ROW()&gt;计算结果!B$18+1,ABS(E1149-OFFSET(E1149,-计算结果!B$18,0,1,1))/SUM(OFFSET(I1149,0,0,-计算结果!B$18,1)),ABS(E1149-OFFSET(E1149,-ROW()+2,0,1,1))/SUM(OFFSET(I1149,0,0,-ROW()+2,1)))</f>
        <v>0.20961426477379957</v>
      </c>
      <c r="K1149" s="21">
        <f ca="1">(计算结果!B$19+计算结果!B$20*'000300'!J1149)^计算结果!B$21</f>
        <v>1.5886528382964196</v>
      </c>
      <c r="L1149" s="21">
        <f t="shared" ca="1" si="87"/>
        <v>3300.9552528090635</v>
      </c>
      <c r="M1149" s="31" t="str">
        <f ca="1">IF(ROW()&gt;计算结果!B$22+1,IF(L1149&gt;OFFSET(L1149,-计算结果!B$22,0,1,1),"买",IF(L1149&lt;OFFSET(L1149,-计算结果!B$22,0,1,1),"卖",M1148)),IF(L1149&gt;OFFSET(L1149,-ROW()+1,0,1,1),"买",IF(L1149&lt;OFFSET(L1149,-ROW()+1,0,1,1),"卖",M1148)))</f>
        <v>卖</v>
      </c>
      <c r="N1149" s="4">
        <f t="shared" ca="1" si="88"/>
        <v>1</v>
      </c>
      <c r="O1149" s="3">
        <f ca="1">IF(M1148="买",E1149/E1148-1,0)-IF(N1149=1,计算结果!B$17,0)</f>
        <v>2.7846447624613191E-3</v>
      </c>
      <c r="P1149" s="2">
        <f t="shared" ca="1" si="89"/>
        <v>5.4277453281235921</v>
      </c>
      <c r="Q1149" s="3">
        <f ca="1">1-P1149/MAX(P$2:P1149)</f>
        <v>0.10344580134930004</v>
      </c>
    </row>
    <row r="1150" spans="1:17" x14ac:dyDescent="0.15">
      <c r="A1150" s="1">
        <v>40078</v>
      </c>
      <c r="B1150">
        <v>3196.01</v>
      </c>
      <c r="C1150">
        <v>3237.22</v>
      </c>
      <c r="D1150" s="21">
        <v>3131.02</v>
      </c>
      <c r="E1150" s="21">
        <v>3131.03</v>
      </c>
      <c r="F1150" s="42">
        <v>1016.33736704</v>
      </c>
      <c r="G1150" s="3">
        <f t="shared" si="85"/>
        <v>-2.4175652932743152E-2</v>
      </c>
      <c r="H1150" s="3">
        <f>1-E1150/MAX(E$2:E1150)</f>
        <v>0.46725821819914237</v>
      </c>
      <c r="I1150" s="21">
        <f t="shared" si="86"/>
        <v>77.569999999999709</v>
      </c>
      <c r="J1150" s="21">
        <f ca="1">IF(ROW()&gt;计算结果!B$18+1,ABS(E1150-OFFSET(E1150,-计算结果!B$18,0,1,1))/SUM(OFFSET(I1150,0,0,-计算结果!B$18,1)),ABS(E1150-OFFSET(E1150,-ROW()+2,0,1,1))/SUM(OFFSET(I1150,0,0,-ROW()+2,1)))</f>
        <v>7.8495342164222368E-2</v>
      </c>
      <c r="K1150" s="21">
        <f ca="1">(计算结果!B$19+计算结果!B$20*'000300'!J1150)^计算结果!B$21</f>
        <v>1.4706458079478</v>
      </c>
      <c r="L1150" s="21">
        <f t="shared" ca="1" si="87"/>
        <v>3051.055392100945</v>
      </c>
      <c r="M1150" s="31" t="str">
        <f ca="1">IF(ROW()&gt;计算结果!B$22+1,IF(L1150&gt;OFFSET(L1150,-计算结果!B$22,0,1,1),"买",IF(L1150&lt;OFFSET(L1150,-计算结果!B$22,0,1,1),"卖",M1149)),IF(L1150&gt;OFFSET(L1150,-ROW()+1,0,1,1),"买",IF(L1150&lt;OFFSET(L1150,-ROW()+1,0,1,1),"卖",M1149)))</f>
        <v>买</v>
      </c>
      <c r="N1150" s="4">
        <f t="shared" ca="1" si="88"/>
        <v>1</v>
      </c>
      <c r="O1150" s="3">
        <f ca="1">IF(M1149="买",E1150/E1149-1,0)-IF(N1150=1,计算结果!B$17,0)</f>
        <v>0</v>
      </c>
      <c r="P1150" s="2">
        <f t="shared" ca="1" si="89"/>
        <v>5.4277453281235921</v>
      </c>
      <c r="Q1150" s="3">
        <f ca="1">1-P1150/MAX(P$2:P1150)</f>
        <v>0.10344580134930004</v>
      </c>
    </row>
    <row r="1151" spans="1:17" x14ac:dyDescent="0.15">
      <c r="A1151" s="1">
        <v>40079</v>
      </c>
      <c r="B1151">
        <v>3130.14</v>
      </c>
      <c r="C1151">
        <v>3159.17</v>
      </c>
      <c r="D1151" s="21">
        <v>3041.42</v>
      </c>
      <c r="E1151" s="21">
        <v>3060.07</v>
      </c>
      <c r="F1151" s="42">
        <v>890.49563135999995</v>
      </c>
      <c r="G1151" s="3">
        <f t="shared" si="85"/>
        <v>-2.2663468571045287E-2</v>
      </c>
      <c r="H1151" s="3">
        <f>1-E1151/MAX(E$2:E1151)</f>
        <v>0.4793319948274688</v>
      </c>
      <c r="I1151" s="21">
        <f t="shared" si="86"/>
        <v>70.960000000000036</v>
      </c>
      <c r="J1151" s="21">
        <f ca="1">IF(ROW()&gt;计算结果!B$18+1,ABS(E1151-OFFSET(E1151,-计算结果!B$18,0,1,1))/SUM(OFFSET(I1151,0,0,-计算结果!B$18,1)),ABS(E1151-OFFSET(E1151,-ROW()+2,0,1,1))/SUM(OFFSET(I1151,0,0,-ROW()+2,1)))</f>
        <v>0.24258779504893452</v>
      </c>
      <c r="K1151" s="21">
        <f ca="1">(计算结果!B$19+计算结果!B$20*'000300'!J1151)^计算结果!B$21</f>
        <v>1.6183290155440411</v>
      </c>
      <c r="L1151" s="21">
        <f t="shared" ca="1" si="87"/>
        <v>3065.6439936277388</v>
      </c>
      <c r="M1151" s="31" t="str">
        <f ca="1">IF(ROW()&gt;计算结果!B$22+1,IF(L1151&gt;OFFSET(L1151,-计算结果!B$22,0,1,1),"买",IF(L1151&lt;OFFSET(L1151,-计算结果!B$22,0,1,1),"卖",M1150)),IF(L1151&gt;OFFSET(L1151,-ROW()+1,0,1,1),"买",IF(L1151&lt;OFFSET(L1151,-ROW()+1,0,1,1),"卖",M1150)))</f>
        <v>卖</v>
      </c>
      <c r="N1151" s="4">
        <f t="shared" ca="1" si="88"/>
        <v>1</v>
      </c>
      <c r="O1151" s="3">
        <f ca="1">IF(M1150="买",E1151/E1150-1,0)-IF(N1151=1,计算结果!B$17,0)</f>
        <v>-2.2663468571045287E-2</v>
      </c>
      <c r="P1151" s="2">
        <f t="shared" ca="1" si="89"/>
        <v>5.3047337924680251</v>
      </c>
      <c r="Q1151" s="3">
        <f ca="1">1-P1151/MAX(P$2:P1151)</f>
        <v>0.12376482925265886</v>
      </c>
    </row>
    <row r="1152" spans="1:17" x14ac:dyDescent="0.15">
      <c r="A1152" s="1">
        <v>40080</v>
      </c>
      <c r="B1152">
        <v>3041.82</v>
      </c>
      <c r="C1152">
        <v>3122.05</v>
      </c>
      <c r="D1152" s="21">
        <v>2989.24</v>
      </c>
      <c r="E1152" s="21">
        <v>3080.93</v>
      </c>
      <c r="F1152" s="42">
        <v>868.91307008000001</v>
      </c>
      <c r="G1152" s="3">
        <f t="shared" si="85"/>
        <v>6.8168375233246259E-3</v>
      </c>
      <c r="H1152" s="3">
        <f>1-E1152/MAX(E$2:E1152)</f>
        <v>0.47578268563261417</v>
      </c>
      <c r="I1152" s="21">
        <f t="shared" si="86"/>
        <v>20.859999999999673</v>
      </c>
      <c r="J1152" s="21">
        <f ca="1">IF(ROW()&gt;计算结果!B$18+1,ABS(E1152-OFFSET(E1152,-计算结果!B$18,0,1,1))/SUM(OFFSET(I1152,0,0,-计算结果!B$18,1)),ABS(E1152-OFFSET(E1152,-ROW()+2,0,1,1))/SUM(OFFSET(I1152,0,0,-ROW()+2,1)))</f>
        <v>0.15050486506333782</v>
      </c>
      <c r="K1152" s="21">
        <f ca="1">(计算结果!B$19+计算结果!B$20*'000300'!J1152)^计算结果!B$21</f>
        <v>1.5354543785570041</v>
      </c>
      <c r="L1152" s="21">
        <f t="shared" ca="1" si="87"/>
        <v>3089.1149590426776</v>
      </c>
      <c r="M1152" s="31" t="str">
        <f ca="1">IF(ROW()&gt;计算结果!B$22+1,IF(L1152&gt;OFFSET(L1152,-计算结果!B$22,0,1,1),"买",IF(L1152&lt;OFFSET(L1152,-计算结果!B$22,0,1,1),"卖",M1151)),IF(L1152&gt;OFFSET(L1152,-ROW()+1,0,1,1),"买",IF(L1152&lt;OFFSET(L1152,-ROW()+1,0,1,1),"卖",M1151)))</f>
        <v>买</v>
      </c>
      <c r="N1152" s="4">
        <f t="shared" ca="1" si="88"/>
        <v>1</v>
      </c>
      <c r="O1152" s="3">
        <f ca="1">IF(M1151="买",E1152/E1151-1,0)-IF(N1152=1,计算结果!B$17,0)</f>
        <v>0</v>
      </c>
      <c r="P1152" s="2">
        <f t="shared" ca="1" si="89"/>
        <v>5.3047337924680251</v>
      </c>
      <c r="Q1152" s="3">
        <f ca="1">1-P1152/MAX(P$2:P1152)</f>
        <v>0.12376482925265886</v>
      </c>
    </row>
    <row r="1153" spans="1:17" x14ac:dyDescent="0.15">
      <c r="A1153" s="1">
        <v>40081</v>
      </c>
      <c r="B1153">
        <v>3057.11</v>
      </c>
      <c r="C1153">
        <v>3090.07</v>
      </c>
      <c r="D1153" s="21">
        <v>3028.41</v>
      </c>
      <c r="E1153" s="21">
        <v>3058.53</v>
      </c>
      <c r="F1153" s="42">
        <v>607.33022208</v>
      </c>
      <c r="G1153" s="3">
        <f t="shared" si="85"/>
        <v>-7.270531949768344E-3</v>
      </c>
      <c r="H1153" s="3">
        <f>1-E1153/MAX(E$2:E1153)</f>
        <v>0.47959402436534404</v>
      </c>
      <c r="I1153" s="21">
        <f t="shared" si="86"/>
        <v>22.399999999999636</v>
      </c>
      <c r="J1153" s="21">
        <f ca="1">IF(ROW()&gt;计算结果!B$18+1,ABS(E1153-OFFSET(E1153,-计算结果!B$18,0,1,1))/SUM(OFFSET(I1153,0,0,-计算结果!B$18,1)),ABS(E1153-OFFSET(E1153,-ROW()+2,0,1,1))/SUM(OFFSET(I1153,0,0,-ROW()+2,1)))</f>
        <v>0.36512970643246395</v>
      </c>
      <c r="K1153" s="21">
        <f ca="1">(计算结果!B$19+计算结果!B$20*'000300'!J1153)^计算结果!B$21</f>
        <v>1.7286167357892175</v>
      </c>
      <c r="L1153" s="21">
        <f t="shared" ca="1" si="87"/>
        <v>3036.2452869780777</v>
      </c>
      <c r="M1153" s="31" t="str">
        <f ca="1">IF(ROW()&gt;计算结果!B$22+1,IF(L1153&gt;OFFSET(L1153,-计算结果!B$22,0,1,1),"买",IF(L1153&lt;OFFSET(L1153,-计算结果!B$22,0,1,1),"卖",M1152)),IF(L1153&gt;OFFSET(L1153,-ROW()+1,0,1,1),"买",IF(L1153&lt;OFFSET(L1153,-ROW()+1,0,1,1),"卖",M1152)))</f>
        <v>卖</v>
      </c>
      <c r="N1153" s="4">
        <f t="shared" ca="1" si="88"/>
        <v>1</v>
      </c>
      <c r="O1153" s="3">
        <f ca="1">IF(M1152="买",E1153/E1152-1,0)-IF(N1153=1,计算结果!B$17,0)</f>
        <v>-7.270531949768344E-3</v>
      </c>
      <c r="P1153" s="2">
        <f t="shared" ca="1" si="89"/>
        <v>5.2661655559448706</v>
      </c>
      <c r="Q1153" s="3">
        <f ca="1">1-P1153/MAX(P$2:P1153)</f>
        <v>0.13013552505708814</v>
      </c>
    </row>
    <row r="1154" spans="1:17" x14ac:dyDescent="0.15">
      <c r="A1154" s="1">
        <v>40084</v>
      </c>
      <c r="B1154">
        <v>3066.37</v>
      </c>
      <c r="C1154">
        <v>3088.08</v>
      </c>
      <c r="D1154" s="21">
        <v>2959.74</v>
      </c>
      <c r="E1154" s="21">
        <v>2972.64</v>
      </c>
      <c r="F1154" s="42">
        <v>545.93200128000001</v>
      </c>
      <c r="G1154" s="3">
        <f t="shared" si="85"/>
        <v>-2.8082117880158242E-2</v>
      </c>
      <c r="H1154" s="3">
        <f>1-E1154/MAX(E$2:E1154)</f>
        <v>0.49420812631865518</v>
      </c>
      <c r="I1154" s="21">
        <f t="shared" si="86"/>
        <v>85.890000000000327</v>
      </c>
      <c r="J1154" s="21">
        <f ca="1">IF(ROW()&gt;计算结果!B$18+1,ABS(E1154-OFFSET(E1154,-计算结果!B$18,0,1,1))/SUM(OFFSET(I1154,0,0,-计算结果!B$18,1)),ABS(E1154-OFFSET(E1154,-ROW()+2,0,1,1))/SUM(OFFSET(I1154,0,0,-ROW()+2,1)))</f>
        <v>0.61386384949570427</v>
      </c>
      <c r="K1154" s="21">
        <f ca="1">(计算结果!B$19+计算结果!B$20*'000300'!J1154)^计算结果!B$21</f>
        <v>1.9524774645461338</v>
      </c>
      <c r="L1154" s="21">
        <f t="shared" ca="1" si="87"/>
        <v>2912.057397527391</v>
      </c>
      <c r="M1154" s="31" t="str">
        <f ca="1">IF(ROW()&gt;计算结果!B$22+1,IF(L1154&gt;OFFSET(L1154,-计算结果!B$22,0,1,1),"买",IF(L1154&lt;OFFSET(L1154,-计算结果!B$22,0,1,1),"卖",M1153)),IF(L1154&gt;OFFSET(L1154,-ROW()+1,0,1,1),"买",IF(L1154&lt;OFFSET(L1154,-ROW()+1,0,1,1),"卖",M1153)))</f>
        <v>买</v>
      </c>
      <c r="N1154" s="4">
        <f t="shared" ca="1" si="88"/>
        <v>1</v>
      </c>
      <c r="O1154" s="3">
        <f ca="1">IF(M1153="买",E1154/E1153-1,0)-IF(N1154=1,计算结果!B$17,0)</f>
        <v>0</v>
      </c>
      <c r="P1154" s="2">
        <f t="shared" ca="1" si="89"/>
        <v>5.2661655559448706</v>
      </c>
      <c r="Q1154" s="3">
        <f ca="1">1-P1154/MAX(P$2:P1154)</f>
        <v>0.13013552505708814</v>
      </c>
    </row>
    <row r="1155" spans="1:17" x14ac:dyDescent="0.15">
      <c r="A1155" s="1">
        <v>40085</v>
      </c>
      <c r="B1155">
        <v>2975.53</v>
      </c>
      <c r="C1155">
        <v>2998.55</v>
      </c>
      <c r="D1155" s="21">
        <v>2923.93</v>
      </c>
      <c r="E1155" s="21">
        <v>2972.29</v>
      </c>
      <c r="F1155" s="42">
        <v>566.74418688000003</v>
      </c>
      <c r="G1155" s="3">
        <f t="shared" ref="G1155:G1218" si="90">E1155/E1154-1</f>
        <v>-1.1774045965873281E-4</v>
      </c>
      <c r="H1155" s="3">
        <f>1-E1155/MAX(E$2:E1155)</f>
        <v>0.494267678486354</v>
      </c>
      <c r="I1155" s="21">
        <f t="shared" si="86"/>
        <v>0.34999999999990905</v>
      </c>
      <c r="J1155" s="21">
        <f ca="1">IF(ROW()&gt;计算结果!B$18+1,ABS(E1155-OFFSET(E1155,-计算结果!B$18,0,1,1))/SUM(OFFSET(I1155,0,0,-计算结果!B$18,1)),ABS(E1155-OFFSET(E1155,-ROW()+2,0,1,1))/SUM(OFFSET(I1155,0,0,-ROW()+2,1)))</f>
        <v>0.643192305445767</v>
      </c>
      <c r="K1155" s="21">
        <f ca="1">(计算结果!B$19+计算结果!B$20*'000300'!J1155)^计算结果!B$21</f>
        <v>1.9788730749011902</v>
      </c>
      <c r="L1155" s="21">
        <f t="shared" ca="1" si="87"/>
        <v>3031.250072791664</v>
      </c>
      <c r="M1155" s="31" t="str">
        <f ca="1">IF(ROW()&gt;计算结果!B$22+1,IF(L1155&gt;OFFSET(L1155,-计算结果!B$22,0,1,1),"买",IF(L1155&lt;OFFSET(L1155,-计算结果!B$22,0,1,1),"卖",M1154)),IF(L1155&gt;OFFSET(L1155,-ROW()+1,0,1,1),"买",IF(L1155&lt;OFFSET(L1155,-ROW()+1,0,1,1),"卖",M1154)))</f>
        <v>买</v>
      </c>
      <c r="N1155" s="4" t="str">
        <f t="shared" ca="1" si="88"/>
        <v/>
      </c>
      <c r="O1155" s="3">
        <f ca="1">IF(M1154="买",E1155/E1154-1,0)-IF(N1155=1,计算结果!B$17,0)</f>
        <v>-1.1774045965873281E-4</v>
      </c>
      <c r="P1155" s="2">
        <f t="shared" ca="1" si="89"/>
        <v>5.2655455151916746</v>
      </c>
      <c r="Q1155" s="3">
        <f ca="1">1-P1155/MAX(P$2:P1155)</f>
        <v>0.13023794330020866</v>
      </c>
    </row>
    <row r="1156" spans="1:17" x14ac:dyDescent="0.15">
      <c r="A1156" s="1">
        <v>40086</v>
      </c>
      <c r="B1156">
        <v>2992.98</v>
      </c>
      <c r="C1156">
        <v>3033.74</v>
      </c>
      <c r="D1156" s="21">
        <v>2988.29</v>
      </c>
      <c r="E1156" s="21">
        <v>3004.8</v>
      </c>
      <c r="F1156" s="42">
        <v>548.03607552000005</v>
      </c>
      <c r="G1156" s="3">
        <f t="shared" si="90"/>
        <v>1.0937694504910445E-2</v>
      </c>
      <c r="H1156" s="3">
        <f>1-E1156/MAX(E$2:E1156)</f>
        <v>0.4887361328523786</v>
      </c>
      <c r="I1156" s="21">
        <f t="shared" ref="I1156:I1219" si="91">ABS(E1156-E1155)</f>
        <v>32.510000000000218</v>
      </c>
      <c r="J1156" s="21">
        <f ca="1">IF(ROW()&gt;计算结果!B$18+1,ABS(E1156-OFFSET(E1156,-计算结果!B$18,0,1,1))/SUM(OFFSET(I1156,0,0,-计算结果!B$18,1)),ABS(E1156-OFFSET(E1156,-ROW()+2,0,1,1))/SUM(OFFSET(I1156,0,0,-ROW()+2,1)))</f>
        <v>0.50514231045204483</v>
      </c>
      <c r="K1156" s="21">
        <f ca="1">(计算结果!B$19+计算结果!B$20*'000300'!J1156)^计算结果!B$21</f>
        <v>1.8546280794068402</v>
      </c>
      <c r="L1156" s="21">
        <f t="shared" ref="L1156:L1219" ca="1" si="92">K1156*E1156+(1-K1156)*L1155</f>
        <v>2982.1950250898899</v>
      </c>
      <c r="M1156" s="31" t="str">
        <f ca="1">IF(ROW()&gt;计算结果!B$22+1,IF(L1156&gt;OFFSET(L1156,-计算结果!B$22,0,1,1),"买",IF(L1156&lt;OFFSET(L1156,-计算结果!B$22,0,1,1),"卖",M1155)),IF(L1156&gt;OFFSET(L1156,-ROW()+1,0,1,1),"买",IF(L1156&lt;OFFSET(L1156,-ROW()+1,0,1,1),"卖",M1155)))</f>
        <v>买</v>
      </c>
      <c r="N1156" s="4" t="str">
        <f t="shared" ref="N1156:N1219" ca="1" si="93">IF(M1155&lt;&gt;M1156,1,"")</f>
        <v/>
      </c>
      <c r="O1156" s="3">
        <f ca="1">IF(M1155="买",E1156/E1155-1,0)-IF(N1156=1,计算结果!B$17,0)</f>
        <v>1.0937694504910445E-2</v>
      </c>
      <c r="P1156" s="2">
        <f t="shared" ref="P1156:P1219" ca="1" si="94">IFERROR(P1155*(1+O1156),P1155)</f>
        <v>5.323138443438542</v>
      </c>
      <c r="Q1156" s="3">
        <f ca="1">1-P1156/MAX(P$2:P1156)</f>
        <v>0.12072475163206386</v>
      </c>
    </row>
    <row r="1157" spans="1:17" x14ac:dyDescent="0.15">
      <c r="A1157" s="1">
        <v>40095</v>
      </c>
      <c r="B1157">
        <v>3078.75</v>
      </c>
      <c r="C1157">
        <v>3164.03</v>
      </c>
      <c r="D1157" s="21">
        <v>3071.27</v>
      </c>
      <c r="E1157" s="21">
        <v>3163.71</v>
      </c>
      <c r="F1157" s="42">
        <v>760.61663232000001</v>
      </c>
      <c r="G1157" s="3">
        <f t="shared" si="90"/>
        <v>5.2885383386581442E-2</v>
      </c>
      <c r="H1157" s="3">
        <f>1-E1157/MAX(E$2:E1157)</f>
        <v>0.46169774722657042</v>
      </c>
      <c r="I1157" s="21">
        <f t="shared" si="91"/>
        <v>158.90999999999985</v>
      </c>
      <c r="J1157" s="21">
        <f ca="1">IF(ROW()&gt;计算结果!B$18+1,ABS(E1157-OFFSET(E1157,-计算结果!B$18,0,1,1))/SUM(OFFSET(I1157,0,0,-计算结果!B$18,1)),ABS(E1157-OFFSET(E1157,-ROW()+2,0,1,1))/SUM(OFFSET(I1157,0,0,-ROW()+2,1)))</f>
        <v>0.26118543013177031</v>
      </c>
      <c r="K1157" s="21">
        <f ca="1">(计算结果!B$19+计算结果!B$20*'000300'!J1157)^计算结果!B$21</f>
        <v>1.6350668871185932</v>
      </c>
      <c r="L1157" s="21">
        <f t="shared" ca="1" si="92"/>
        <v>3278.9841500815733</v>
      </c>
      <c r="M1157" s="31" t="str">
        <f ca="1">IF(ROW()&gt;计算结果!B$22+1,IF(L1157&gt;OFFSET(L1157,-计算结果!B$22,0,1,1),"买",IF(L1157&lt;OFFSET(L1157,-计算结果!B$22,0,1,1),"卖",M1156)),IF(L1157&gt;OFFSET(L1157,-ROW()+1,0,1,1),"买",IF(L1157&lt;OFFSET(L1157,-ROW()+1,0,1,1),"卖",M1156)))</f>
        <v>买</v>
      </c>
      <c r="N1157" s="4" t="str">
        <f t="shared" ca="1" si="93"/>
        <v/>
      </c>
      <c r="O1157" s="3">
        <f ca="1">IF(M1156="买",E1157/E1156-1,0)-IF(N1157=1,计算结果!B$17,0)</f>
        <v>5.2885383386581442E-2</v>
      </c>
      <c r="P1157" s="2">
        <f t="shared" ca="1" si="94"/>
        <v>5.6046546608396399</v>
      </c>
      <c r="Q1157" s="3">
        <f ca="1">1-P1157/MAX(P$2:P1157)</f>
        <v>7.4223943019793848E-2</v>
      </c>
    </row>
    <row r="1158" spans="1:17" x14ac:dyDescent="0.15">
      <c r="A1158" s="1">
        <v>40098</v>
      </c>
      <c r="B1158">
        <v>3181.58</v>
      </c>
      <c r="C1158">
        <v>3193.59</v>
      </c>
      <c r="D1158" s="21">
        <v>3151.26</v>
      </c>
      <c r="E1158" s="21">
        <v>3151.63</v>
      </c>
      <c r="F1158" s="42">
        <v>815.62329088000001</v>
      </c>
      <c r="G1158" s="3">
        <f t="shared" si="90"/>
        <v>-3.8183019303286159E-3</v>
      </c>
      <c r="H1158" s="3">
        <f>1-E1158/MAX(E$2:E1158)</f>
        <v>0.46375314775743548</v>
      </c>
      <c r="I1158" s="21">
        <f t="shared" si="91"/>
        <v>12.079999999999927</v>
      </c>
      <c r="J1158" s="21">
        <f ca="1">IF(ROW()&gt;计算结果!B$18+1,ABS(E1158-OFFSET(E1158,-计算结果!B$18,0,1,1))/SUM(OFFSET(I1158,0,0,-计算结果!B$18,1)),ABS(E1158-OFFSET(E1158,-ROW()+2,0,1,1))/SUM(OFFSET(I1158,0,0,-ROW()+2,1)))</f>
        <v>9.7993638365549363E-2</v>
      </c>
      <c r="K1158" s="21">
        <f ca="1">(计算结果!B$19+计算结果!B$20*'000300'!J1158)^计算结果!B$21</f>
        <v>1.4881942745289944</v>
      </c>
      <c r="L1158" s="21">
        <f t="shared" ca="1" si="92"/>
        <v>3089.4564330926696</v>
      </c>
      <c r="M1158" s="31" t="str">
        <f ca="1">IF(ROW()&gt;计算结果!B$22+1,IF(L1158&gt;OFFSET(L1158,-计算结果!B$22,0,1,1),"买",IF(L1158&lt;OFFSET(L1158,-计算结果!B$22,0,1,1),"卖",M1157)),IF(L1158&gt;OFFSET(L1158,-ROW()+1,0,1,1),"买",IF(L1158&lt;OFFSET(L1158,-ROW()+1,0,1,1),"卖",M1157)))</f>
        <v>买</v>
      </c>
      <c r="N1158" s="4" t="str">
        <f t="shared" ca="1" si="93"/>
        <v/>
      </c>
      <c r="O1158" s="3">
        <f ca="1">IF(M1157="买",E1158/E1157-1,0)-IF(N1158=1,计算结果!B$17,0)</f>
        <v>-3.8183019303286159E-3</v>
      </c>
      <c r="P1158" s="2">
        <f t="shared" ca="1" si="94"/>
        <v>5.5832543971293305</v>
      </c>
      <c r="Q1158" s="3">
        <f ca="1">1-P1158/MAX(P$2:P1158)</f>
        <v>7.7758835525213454E-2</v>
      </c>
    </row>
    <row r="1159" spans="1:17" x14ac:dyDescent="0.15">
      <c r="A1159" s="1">
        <v>40099</v>
      </c>
      <c r="B1159">
        <v>3144.02</v>
      </c>
      <c r="C1159">
        <v>3199.92</v>
      </c>
      <c r="D1159" s="21">
        <v>3140.5</v>
      </c>
      <c r="E1159" s="21">
        <v>3198.52</v>
      </c>
      <c r="F1159" s="42">
        <v>685.77124351999998</v>
      </c>
      <c r="G1159" s="3">
        <f t="shared" si="90"/>
        <v>1.487801550308876E-2</v>
      </c>
      <c r="H1159" s="3">
        <f>1-E1159/MAX(E$2:E1159)</f>
        <v>0.45577485877628798</v>
      </c>
      <c r="I1159" s="21">
        <f t="shared" si="91"/>
        <v>46.889999999999873</v>
      </c>
      <c r="J1159" s="21">
        <f ca="1">IF(ROW()&gt;计算结果!B$18+1,ABS(E1159-OFFSET(E1159,-计算结果!B$18,0,1,1))/SUM(OFFSET(I1159,0,0,-计算结果!B$18,1)),ABS(E1159-OFFSET(E1159,-ROW()+2,0,1,1))/SUM(OFFSET(I1159,0,0,-ROW()+2,1)))</f>
        <v>1.9075735210627803E-2</v>
      </c>
      <c r="K1159" s="21">
        <f ca="1">(计算结果!B$19+计算结果!B$20*'000300'!J1159)^计算结果!B$21</f>
        <v>1.4171681616895648</v>
      </c>
      <c r="L1159" s="21">
        <f t="shared" ca="1" si="92"/>
        <v>3244.0178477140375</v>
      </c>
      <c r="M1159" s="31" t="str">
        <f ca="1">IF(ROW()&gt;计算结果!B$22+1,IF(L1159&gt;OFFSET(L1159,-计算结果!B$22,0,1,1),"买",IF(L1159&lt;OFFSET(L1159,-计算结果!B$22,0,1,1),"卖",M1158)),IF(L1159&gt;OFFSET(L1159,-ROW()+1,0,1,1),"买",IF(L1159&lt;OFFSET(L1159,-ROW()+1,0,1,1),"卖",M1158)))</f>
        <v>买</v>
      </c>
      <c r="N1159" s="4" t="str">
        <f t="shared" ca="1" si="93"/>
        <v/>
      </c>
      <c r="O1159" s="3">
        <f ca="1">IF(M1158="买",E1159/E1158-1,0)-IF(N1159=1,计算结果!B$17,0)</f>
        <v>1.487801550308876E-2</v>
      </c>
      <c r="P1159" s="2">
        <f t="shared" ca="1" si="94"/>
        <v>5.666322142607509</v>
      </c>
      <c r="Q1159" s="3">
        <f ca="1">1-P1159/MAX(P$2:P1159)</f>
        <v>6.4037717182571008E-2</v>
      </c>
    </row>
    <row r="1160" spans="1:17" x14ac:dyDescent="0.15">
      <c r="A1160" s="1">
        <v>40100</v>
      </c>
      <c r="B1160">
        <v>3209.06</v>
      </c>
      <c r="C1160">
        <v>3276.55</v>
      </c>
      <c r="D1160" s="21">
        <v>3204.31</v>
      </c>
      <c r="E1160" s="21">
        <v>3227.4</v>
      </c>
      <c r="F1160" s="42">
        <v>1111.83224832</v>
      </c>
      <c r="G1160" s="3">
        <f t="shared" si="90"/>
        <v>9.0291759938971872E-3</v>
      </c>
      <c r="H1160" s="3">
        <f>1-E1160/MAX(E$2:E1160)</f>
        <v>0.45086095419587557</v>
      </c>
      <c r="I1160" s="21">
        <f t="shared" si="91"/>
        <v>28.880000000000109</v>
      </c>
      <c r="J1160" s="21">
        <f ca="1">IF(ROW()&gt;计算结果!B$18+1,ABS(E1160-OFFSET(E1160,-计算结果!B$18,0,1,1))/SUM(OFFSET(I1160,0,0,-计算结果!B$18,1)),ABS(E1160-OFFSET(E1160,-ROW()+2,0,1,1))/SUM(OFFSET(I1160,0,0,-ROW()+2,1)))</f>
        <v>0.20088383048798278</v>
      </c>
      <c r="K1160" s="21">
        <f ca="1">(计算结果!B$19+计算结果!B$20*'000300'!J1160)^计算结果!B$21</f>
        <v>1.5807954474391843</v>
      </c>
      <c r="L1160" s="21">
        <f t="shared" ca="1" si="92"/>
        <v>3217.7484297014494</v>
      </c>
      <c r="M1160" s="31" t="str">
        <f ca="1">IF(ROW()&gt;计算结果!B$22+1,IF(L1160&gt;OFFSET(L1160,-计算结果!B$22,0,1,1),"买",IF(L1160&lt;OFFSET(L1160,-计算结果!B$22,0,1,1),"卖",M1159)),IF(L1160&gt;OFFSET(L1160,-ROW()+1,0,1,1),"买",IF(L1160&lt;OFFSET(L1160,-ROW()+1,0,1,1),"卖",M1159)))</f>
        <v>买</v>
      </c>
      <c r="N1160" s="4" t="str">
        <f t="shared" ca="1" si="93"/>
        <v/>
      </c>
      <c r="O1160" s="3">
        <f ca="1">IF(M1159="买",E1160/E1159-1,0)-IF(N1160=1,计算结果!B$17,0)</f>
        <v>9.0291759938971872E-3</v>
      </c>
      <c r="P1160" s="2">
        <f t="shared" ca="1" si="94"/>
        <v>5.7174843624712288</v>
      </c>
      <c r="Q1160" s="3">
        <f ca="1">1-P1160/MAX(P$2:P1160)</f>
        <v>5.5586749007362601E-2</v>
      </c>
    </row>
    <row r="1161" spans="1:17" x14ac:dyDescent="0.15">
      <c r="A1161" s="1">
        <v>40101</v>
      </c>
      <c r="B1161">
        <v>3258.55</v>
      </c>
      <c r="C1161">
        <v>3287.63</v>
      </c>
      <c r="D1161" s="21">
        <v>3227.09</v>
      </c>
      <c r="E1161" s="21">
        <v>3239.64</v>
      </c>
      <c r="F1161" s="42">
        <v>853.91958016000001</v>
      </c>
      <c r="G1161" s="3">
        <f t="shared" si="90"/>
        <v>3.7925264919129731E-3</v>
      </c>
      <c r="H1161" s="3">
        <f>1-E1161/MAX(E$2:E1161)</f>
        <v>0.44877832981691967</v>
      </c>
      <c r="I1161" s="21">
        <f t="shared" si="91"/>
        <v>12.239999999999782</v>
      </c>
      <c r="J1161" s="21">
        <f ca="1">IF(ROW()&gt;计算结果!B$18+1,ABS(E1161-OFFSET(E1161,-计算结果!B$18,0,1,1))/SUM(OFFSET(I1161,0,0,-计算结果!B$18,1)),ABS(E1161-OFFSET(E1161,-ROW()+2,0,1,1))/SUM(OFFSET(I1161,0,0,-ROW()+2,1)))</f>
        <v>0.42652193534595378</v>
      </c>
      <c r="K1161" s="21">
        <f ca="1">(计算结果!B$19+计算结果!B$20*'000300'!J1161)^计算结果!B$21</f>
        <v>1.7838697418113583</v>
      </c>
      <c r="L1161" s="21">
        <f t="shared" ca="1" si="92"/>
        <v>3256.8001395577699</v>
      </c>
      <c r="M1161" s="31" t="str">
        <f ca="1">IF(ROW()&gt;计算结果!B$22+1,IF(L1161&gt;OFFSET(L1161,-计算结果!B$22,0,1,1),"买",IF(L1161&lt;OFFSET(L1161,-计算结果!B$22,0,1,1),"卖",M1160)),IF(L1161&gt;OFFSET(L1161,-ROW()+1,0,1,1),"买",IF(L1161&lt;OFFSET(L1161,-ROW()+1,0,1,1),"卖",M1160)))</f>
        <v>买</v>
      </c>
      <c r="N1161" s="4" t="str">
        <f t="shared" ca="1" si="93"/>
        <v/>
      </c>
      <c r="O1161" s="3">
        <f ca="1">IF(M1160="买",E1161/E1160-1,0)-IF(N1161=1,计算结果!B$17,0)</f>
        <v>3.7925264919129731E-3</v>
      </c>
      <c r="P1161" s="2">
        <f t="shared" ca="1" si="94"/>
        <v>5.7391680733829995</v>
      </c>
      <c r="Q1161" s="3">
        <f ca="1">1-P1161/MAX(P$2:P1161)</f>
        <v>5.2005036733659304E-2</v>
      </c>
    </row>
    <row r="1162" spans="1:17" x14ac:dyDescent="0.15">
      <c r="A1162" s="1">
        <v>40102</v>
      </c>
      <c r="B1162">
        <v>3250.1</v>
      </c>
      <c r="C1162">
        <v>3268.43</v>
      </c>
      <c r="D1162" s="21">
        <v>3188.43</v>
      </c>
      <c r="E1162" s="21">
        <v>3241.71</v>
      </c>
      <c r="F1162" s="42">
        <v>788.92048383999997</v>
      </c>
      <c r="G1162" s="3">
        <f t="shared" si="90"/>
        <v>6.3895988443163354E-4</v>
      </c>
      <c r="H1162" s="3">
        <f>1-E1162/MAX(E$2:E1162)</f>
        <v>0.44842612128224324</v>
      </c>
      <c r="I1162" s="21">
        <f t="shared" si="91"/>
        <v>2.0700000000001637</v>
      </c>
      <c r="J1162" s="21">
        <f ca="1">IF(ROW()&gt;计算结果!B$18+1,ABS(E1162-OFFSET(E1162,-计算结果!B$18,0,1,1))/SUM(OFFSET(I1162,0,0,-计算结果!B$18,1)),ABS(E1162-OFFSET(E1162,-ROW()+2,0,1,1))/SUM(OFFSET(I1162,0,0,-ROW()+2,1)))</f>
        <v>0.39973149022922849</v>
      </c>
      <c r="K1162" s="21">
        <f ca="1">(计算结果!B$19+计算结果!B$20*'000300'!J1162)^计算结果!B$21</f>
        <v>1.7597583412063056</v>
      </c>
      <c r="L1162" s="21">
        <f t="shared" ca="1" si="92"/>
        <v>3230.2451406010168</v>
      </c>
      <c r="M1162" s="31" t="str">
        <f ca="1">IF(ROW()&gt;计算结果!B$22+1,IF(L1162&gt;OFFSET(L1162,-计算结果!B$22,0,1,1),"买",IF(L1162&lt;OFFSET(L1162,-计算结果!B$22,0,1,1),"卖",M1161)),IF(L1162&gt;OFFSET(L1162,-ROW()+1,0,1,1),"买",IF(L1162&lt;OFFSET(L1162,-ROW()+1,0,1,1),"卖",M1161)))</f>
        <v>买</v>
      </c>
      <c r="N1162" s="4" t="str">
        <f t="shared" ca="1" si="93"/>
        <v/>
      </c>
      <c r="O1162" s="3">
        <f ca="1">IF(M1161="买",E1162/E1161-1,0)-IF(N1162=1,计算结果!B$17,0)</f>
        <v>6.3895988443163354E-4</v>
      </c>
      <c r="P1162" s="2">
        <f t="shared" ca="1" si="94"/>
        <v>5.7428351715519019</v>
      </c>
      <c r="Q1162" s="3">
        <f ca="1">1-P1162/MAX(P$2:P1162)</f>
        <v>5.1399305981488896E-2</v>
      </c>
    </row>
    <row r="1163" spans="1:17" x14ac:dyDescent="0.15">
      <c r="A1163" s="1">
        <v>40105</v>
      </c>
      <c r="B1163">
        <v>3238.85</v>
      </c>
      <c r="C1163">
        <v>3330.79</v>
      </c>
      <c r="D1163" s="21">
        <v>3231.81</v>
      </c>
      <c r="E1163" s="21">
        <v>3329.16</v>
      </c>
      <c r="F1163" s="42">
        <v>1138.4145510400001</v>
      </c>
      <c r="G1163" s="3">
        <f t="shared" si="90"/>
        <v>2.6976503141860286E-2</v>
      </c>
      <c r="H1163" s="3">
        <f>1-E1163/MAX(E$2:E1163)</f>
        <v>0.43354658681004565</v>
      </c>
      <c r="I1163" s="21">
        <f t="shared" si="91"/>
        <v>87.449999999999818</v>
      </c>
      <c r="J1163" s="21">
        <f ca="1">IF(ROW()&gt;计算结果!B$18+1,ABS(E1163-OFFSET(E1163,-计算结果!B$18,0,1,1))/SUM(OFFSET(I1163,0,0,-计算结果!B$18,1)),ABS(E1163-OFFSET(E1163,-ROW()+2,0,1,1))/SUM(OFFSET(I1163,0,0,-ROW()+2,1)))</f>
        <v>0.57917264108545308</v>
      </c>
      <c r="K1163" s="21">
        <f ca="1">(计算结果!B$19+计算结果!B$20*'000300'!J1163)^计算结果!B$21</f>
        <v>1.9212553769769078</v>
      </c>
      <c r="L1163" s="21">
        <f t="shared" ca="1" si="92"/>
        <v>3420.2858460842281</v>
      </c>
      <c r="M1163" s="31" t="str">
        <f ca="1">IF(ROW()&gt;计算结果!B$22+1,IF(L1163&gt;OFFSET(L1163,-计算结果!B$22,0,1,1),"买",IF(L1163&lt;OFFSET(L1163,-计算结果!B$22,0,1,1),"卖",M1162)),IF(L1163&gt;OFFSET(L1163,-ROW()+1,0,1,1),"买",IF(L1163&lt;OFFSET(L1163,-ROW()+1,0,1,1),"卖",M1162)))</f>
        <v>买</v>
      </c>
      <c r="N1163" s="4" t="str">
        <f t="shared" ca="1" si="93"/>
        <v/>
      </c>
      <c r="O1163" s="3">
        <f ca="1">IF(M1162="买",E1163/E1162-1,0)-IF(N1163=1,计算结果!B$17,0)</f>
        <v>2.6976503141860286E-2</v>
      </c>
      <c r="P1163" s="2">
        <f t="shared" ca="1" si="94"/>
        <v>5.8977567826004575</v>
      </c>
      <c r="Q1163" s="3">
        <f ca="1">1-P1163/MAX(P$2:P1163)</f>
        <v>2.5809376378927662E-2</v>
      </c>
    </row>
    <row r="1164" spans="1:17" x14ac:dyDescent="0.15">
      <c r="A1164" s="1">
        <v>40106</v>
      </c>
      <c r="B1164">
        <v>3355.36</v>
      </c>
      <c r="C1164">
        <v>3379.63</v>
      </c>
      <c r="D1164" s="21">
        <v>3343.02</v>
      </c>
      <c r="E1164" s="21">
        <v>3377.57</v>
      </c>
      <c r="F1164" s="42">
        <v>1285.0837094399999</v>
      </c>
      <c r="G1164" s="3">
        <f t="shared" si="90"/>
        <v>1.4541205589398087E-2</v>
      </c>
      <c r="H1164" s="3">
        <f>1-E1164/MAX(E$2:E1164)</f>
        <v>0.42530967127203423</v>
      </c>
      <c r="I1164" s="21">
        <f t="shared" si="91"/>
        <v>48.410000000000309</v>
      </c>
      <c r="J1164" s="21">
        <f ca="1">IF(ROW()&gt;计算结果!B$18+1,ABS(E1164-OFFSET(E1164,-计算结果!B$18,0,1,1))/SUM(OFFSET(I1164,0,0,-计算结果!B$18,1)),ABS(E1164-OFFSET(E1164,-ROW()+2,0,1,1))/SUM(OFFSET(I1164,0,0,-ROW()+2,1)))</f>
        <v>0.94215779799437005</v>
      </c>
      <c r="K1164" s="21">
        <f ca="1">(计算结果!B$19+计算结果!B$20*'000300'!J1164)^计算结果!B$21</f>
        <v>2.2479420181949328</v>
      </c>
      <c r="L1164" s="21">
        <f t="shared" ca="1" si="92"/>
        <v>3324.2631008287444</v>
      </c>
      <c r="M1164" s="31" t="str">
        <f ca="1">IF(ROW()&gt;计算结果!B$22+1,IF(L1164&gt;OFFSET(L1164,-计算结果!B$22,0,1,1),"买",IF(L1164&lt;OFFSET(L1164,-计算结果!B$22,0,1,1),"卖",M1163)),IF(L1164&gt;OFFSET(L1164,-ROW()+1,0,1,1),"买",IF(L1164&lt;OFFSET(L1164,-ROW()+1,0,1,1),"卖",M1163)))</f>
        <v>买</v>
      </c>
      <c r="N1164" s="4" t="str">
        <f t="shared" ca="1" si="93"/>
        <v/>
      </c>
      <c r="O1164" s="3">
        <f ca="1">IF(M1163="买",E1164/E1163-1,0)-IF(N1164=1,计算结果!B$17,0)</f>
        <v>1.4541205589398087E-2</v>
      </c>
      <c r="P1164" s="2">
        <f t="shared" ca="1" si="94"/>
        <v>5.9835172764925177</v>
      </c>
      <c r="Q1164" s="3">
        <f ca="1">1-P1164/MAX(P$2:P1164)</f>
        <v>1.1643470237589826E-2</v>
      </c>
    </row>
    <row r="1165" spans="1:17" x14ac:dyDescent="0.15">
      <c r="A1165" s="1">
        <v>40107</v>
      </c>
      <c r="B1165">
        <v>3375.03</v>
      </c>
      <c r="C1165">
        <v>3414.66</v>
      </c>
      <c r="D1165" s="21">
        <v>3358.55</v>
      </c>
      <c r="E1165" s="21">
        <v>3369.28</v>
      </c>
      <c r="F1165" s="42">
        <v>1174.45156864</v>
      </c>
      <c r="G1165" s="3">
        <f t="shared" si="90"/>
        <v>-2.4544272953632706E-3</v>
      </c>
      <c r="H1165" s="3">
        <f>1-E1165/MAX(E$2:E1165)</f>
        <v>0.42672020690124546</v>
      </c>
      <c r="I1165" s="21">
        <f t="shared" si="91"/>
        <v>8.2899999999999636</v>
      </c>
      <c r="J1165" s="21">
        <f ca="1">IF(ROW()&gt;计算结果!B$18+1,ABS(E1165-OFFSET(E1165,-计算结果!B$18,0,1,1))/SUM(OFFSET(I1165,0,0,-计算结果!B$18,1)),ABS(E1165-OFFSET(E1165,-ROW()+2,0,1,1))/SUM(OFFSET(I1165,0,0,-ROW()+2,1)))</f>
        <v>0.90692892879172138</v>
      </c>
      <c r="K1165" s="21">
        <f ca="1">(计算结果!B$19+计算结果!B$20*'000300'!J1165)^计算结果!B$21</f>
        <v>2.2162360359125493</v>
      </c>
      <c r="L1165" s="21">
        <f t="shared" ca="1" si="92"/>
        <v>3424.0311749971233</v>
      </c>
      <c r="M1165" s="31" t="str">
        <f ca="1">IF(ROW()&gt;计算结果!B$22+1,IF(L1165&gt;OFFSET(L1165,-计算结果!B$22,0,1,1),"买",IF(L1165&lt;OFFSET(L1165,-计算结果!B$22,0,1,1),"卖",M1164)),IF(L1165&gt;OFFSET(L1165,-ROW()+1,0,1,1),"买",IF(L1165&lt;OFFSET(L1165,-ROW()+1,0,1,1),"卖",M1164)))</f>
        <v>买</v>
      </c>
      <c r="N1165" s="4" t="str">
        <f t="shared" ca="1" si="93"/>
        <v/>
      </c>
      <c r="O1165" s="3">
        <f ca="1">IF(M1164="买",E1165/E1164-1,0)-IF(N1165=1,计算结果!B$17,0)</f>
        <v>-2.4544272953632706E-3</v>
      </c>
      <c r="P1165" s="2">
        <f t="shared" ca="1" si="94"/>
        <v>5.9688311683668172</v>
      </c>
      <c r="Q1165" s="3">
        <f ca="1">1-P1165/MAX(P$2:P1165)</f>
        <v>1.4069319481789133E-2</v>
      </c>
    </row>
    <row r="1166" spans="1:17" x14ac:dyDescent="0.15">
      <c r="A1166" s="1">
        <v>40108</v>
      </c>
      <c r="B1166">
        <v>3364.15</v>
      </c>
      <c r="C1166">
        <v>3381.15</v>
      </c>
      <c r="D1166" s="21">
        <v>3341.42</v>
      </c>
      <c r="E1166" s="21">
        <v>3347.32</v>
      </c>
      <c r="F1166" s="42">
        <v>879.78516479999996</v>
      </c>
      <c r="G1166" s="3">
        <f t="shared" si="90"/>
        <v>-6.5177129831892611E-3</v>
      </c>
      <c r="H1166" s="3">
        <f>1-E1166/MAX(E$2:E1166)</f>
        <v>0.43045668005172522</v>
      </c>
      <c r="I1166" s="21">
        <f t="shared" si="91"/>
        <v>21.960000000000036</v>
      </c>
      <c r="J1166" s="21">
        <f ca="1">IF(ROW()&gt;计算结果!B$18+1,ABS(E1166-OFFSET(E1166,-计算结果!B$18,0,1,1))/SUM(OFFSET(I1166,0,0,-计算结果!B$18,1)),ABS(E1166-OFFSET(E1166,-ROW()+2,0,1,1))/SUM(OFFSET(I1166,0,0,-ROW()+2,1)))</f>
        <v>0.80181656444590133</v>
      </c>
      <c r="K1166" s="21">
        <f ca="1">(计算结果!B$19+计算结果!B$20*'000300'!J1166)^计算结果!B$21</f>
        <v>2.1216349080013113</v>
      </c>
      <c r="L1166" s="21">
        <f t="shared" ca="1" si="92"/>
        <v>3261.2780682894295</v>
      </c>
      <c r="M1166" s="31" t="str">
        <f ca="1">IF(ROW()&gt;计算结果!B$22+1,IF(L1166&gt;OFFSET(L1166,-计算结果!B$22,0,1,1),"买",IF(L1166&lt;OFFSET(L1166,-计算结果!B$22,0,1,1),"卖",M1165)),IF(L1166&gt;OFFSET(L1166,-ROW()+1,0,1,1),"买",IF(L1166&lt;OFFSET(L1166,-ROW()+1,0,1,1),"卖",M1165)))</f>
        <v>买</v>
      </c>
      <c r="N1166" s="4" t="str">
        <f t="shared" ca="1" si="93"/>
        <v/>
      </c>
      <c r="O1166" s="3">
        <f ca="1">IF(M1165="买",E1166/E1165-1,0)-IF(N1166=1,计算结果!B$17,0)</f>
        <v>-6.5177129831892611E-3</v>
      </c>
      <c r="P1166" s="2">
        <f t="shared" ca="1" si="94"/>
        <v>5.9299280399662884</v>
      </c>
      <c r="Q1166" s="3">
        <f ca="1">1-P1166/MAX(P$2:P1166)</f>
        <v>2.0495332678727163E-2</v>
      </c>
    </row>
    <row r="1167" spans="1:17" x14ac:dyDescent="0.15">
      <c r="A1167" s="1">
        <v>40109</v>
      </c>
      <c r="B1167">
        <v>3354.98</v>
      </c>
      <c r="C1167">
        <v>3436.39</v>
      </c>
      <c r="D1167" s="21">
        <v>3354.98</v>
      </c>
      <c r="E1167" s="21">
        <v>3413.25</v>
      </c>
      <c r="F1167" s="42">
        <v>1209.0899660800001</v>
      </c>
      <c r="G1167" s="3">
        <f t="shared" si="90"/>
        <v>1.9696354098203805E-2</v>
      </c>
      <c r="H1167" s="3">
        <f>1-E1167/MAX(E$2:E1167)</f>
        <v>0.41923875314775738</v>
      </c>
      <c r="I1167" s="21">
        <f t="shared" si="91"/>
        <v>65.929999999999836</v>
      </c>
      <c r="J1167" s="21">
        <f ca="1">IF(ROW()&gt;计算结果!B$18+1,ABS(E1167-OFFSET(E1167,-计算结果!B$18,0,1,1))/SUM(OFFSET(I1167,0,0,-计算结果!B$18,1)),ABS(E1167-OFFSET(E1167,-ROW()+2,0,1,1))/SUM(OFFSET(I1167,0,0,-ROW()+2,1)))</f>
        <v>0.74667863554757663</v>
      </c>
      <c r="K1167" s="21">
        <f ca="1">(计算结果!B$19+计算结果!B$20*'000300'!J1167)^计算结果!B$21</f>
        <v>2.0720107719928187</v>
      </c>
      <c r="L1167" s="21">
        <f t="shared" ca="1" si="92"/>
        <v>3576.1655478342882</v>
      </c>
      <c r="M1167" s="31" t="str">
        <f ca="1">IF(ROW()&gt;计算结果!B$22+1,IF(L1167&gt;OFFSET(L1167,-计算结果!B$22,0,1,1),"买",IF(L1167&lt;OFFSET(L1167,-计算结果!B$22,0,1,1),"卖",M1166)),IF(L1167&gt;OFFSET(L1167,-ROW()+1,0,1,1),"买",IF(L1167&lt;OFFSET(L1167,-ROW()+1,0,1,1),"卖",M1166)))</f>
        <v>买</v>
      </c>
      <c r="N1167" s="4" t="str">
        <f t="shared" ca="1" si="93"/>
        <v/>
      </c>
      <c r="O1167" s="3">
        <f ca="1">IF(M1166="买",E1167/E1166-1,0)-IF(N1167=1,计算结果!B$17,0)</f>
        <v>1.9696354098203805E-2</v>
      </c>
      <c r="P1167" s="2">
        <f t="shared" ca="1" si="94"/>
        <v>6.0467260024183318</v>
      </c>
      <c r="Q1167" s="3">
        <f ca="1">1-P1167/MAX(P$2:P1167)</f>
        <v>1.2026619103241432E-3</v>
      </c>
    </row>
    <row r="1168" spans="1:17" x14ac:dyDescent="0.15">
      <c r="A1168" s="1">
        <v>40112</v>
      </c>
      <c r="B1168">
        <v>3421.7</v>
      </c>
      <c r="C1168">
        <v>3432.9</v>
      </c>
      <c r="D1168" s="21">
        <v>3385.44</v>
      </c>
      <c r="E1168" s="21">
        <v>3414.24</v>
      </c>
      <c r="F1168" s="42">
        <v>978.00978431999999</v>
      </c>
      <c r="G1168" s="3">
        <f t="shared" si="90"/>
        <v>2.9004614370453652E-4</v>
      </c>
      <c r="H1168" s="3">
        <f>1-E1168/MAX(E$2:E1168)</f>
        <v>0.41907030558769487</v>
      </c>
      <c r="I1168" s="21">
        <f t="shared" si="91"/>
        <v>0.98999999999978172</v>
      </c>
      <c r="J1168" s="21">
        <f ca="1">IF(ROW()&gt;计算结果!B$18+1,ABS(E1168-OFFSET(E1168,-计算结果!B$18,0,1,1))/SUM(OFFSET(I1168,0,0,-计算结果!B$18,1)),ABS(E1168-OFFSET(E1168,-ROW()+2,0,1,1))/SUM(OFFSET(I1168,0,0,-ROW()+2,1)))</f>
        <v>0.81275726532759718</v>
      </c>
      <c r="K1168" s="21">
        <f ca="1">(计算结果!B$19+计算结果!B$20*'000300'!J1168)^计算结果!B$21</f>
        <v>2.1314815387948371</v>
      </c>
      <c r="L1168" s="21">
        <f t="shared" ca="1" si="92"/>
        <v>3231.0242319662616</v>
      </c>
      <c r="M1168" s="31" t="str">
        <f ca="1">IF(ROW()&gt;计算结果!B$22+1,IF(L1168&gt;OFFSET(L1168,-计算结果!B$22,0,1,1),"买",IF(L1168&lt;OFFSET(L1168,-计算结果!B$22,0,1,1),"卖",M1167)),IF(L1168&gt;OFFSET(L1168,-ROW()+1,0,1,1),"买",IF(L1168&lt;OFFSET(L1168,-ROW()+1,0,1,1),"卖",M1167)))</f>
        <v>买</v>
      </c>
      <c r="N1168" s="4" t="str">
        <f t="shared" ca="1" si="93"/>
        <v/>
      </c>
      <c r="O1168" s="3">
        <f ca="1">IF(M1167="买",E1168/E1167-1,0)-IF(N1168=1,计算结果!B$17,0)</f>
        <v>2.9004614370453652E-4</v>
      </c>
      <c r="P1168" s="2">
        <f t="shared" ca="1" si="94"/>
        <v>6.0484798319773709</v>
      </c>
      <c r="Q1168" s="3">
        <f ca="1">1-P1168/MAX(P$2:P1168)</f>
        <v>9.1296459406886576E-4</v>
      </c>
    </row>
    <row r="1169" spans="1:17" x14ac:dyDescent="0.15">
      <c r="A1169" s="1">
        <v>40113</v>
      </c>
      <c r="B1169">
        <v>3384.29</v>
      </c>
      <c r="C1169">
        <v>3392.1</v>
      </c>
      <c r="D1169" s="21">
        <v>3314.32</v>
      </c>
      <c r="E1169" s="21">
        <v>3314.72</v>
      </c>
      <c r="F1169" s="42">
        <v>1052.28804096</v>
      </c>
      <c r="G1169" s="3">
        <f t="shared" si="90"/>
        <v>-2.9148507427714465E-2</v>
      </c>
      <c r="H1169" s="3">
        <f>1-E1169/MAX(E$2:E1169)</f>
        <v>0.4360035391002518</v>
      </c>
      <c r="I1169" s="21">
        <f t="shared" si="91"/>
        <v>99.519999999999982</v>
      </c>
      <c r="J1169" s="21">
        <f ca="1">IF(ROW()&gt;计算结果!B$18+1,ABS(E1169-OFFSET(E1169,-计算结果!B$18,0,1,1))/SUM(OFFSET(I1169,0,0,-计算结果!B$18,1)),ABS(E1169-OFFSET(E1169,-ROW()+2,0,1,1))/SUM(OFFSET(I1169,0,0,-ROW()+2,1)))</f>
        <v>0.30925640070261323</v>
      </c>
      <c r="K1169" s="21">
        <f ca="1">(计算结果!B$19+计算结果!B$20*'000300'!J1169)^计算结果!B$21</f>
        <v>1.6783307606323519</v>
      </c>
      <c r="L1169" s="21">
        <f t="shared" ca="1" si="92"/>
        <v>3371.4934139920338</v>
      </c>
      <c r="M1169" s="31" t="str">
        <f ca="1">IF(ROW()&gt;计算结果!B$22+1,IF(L1169&gt;OFFSET(L1169,-计算结果!B$22,0,1,1),"买",IF(L1169&lt;OFFSET(L1169,-计算结果!B$22,0,1,1),"卖",M1168)),IF(L1169&gt;OFFSET(L1169,-ROW()+1,0,1,1),"买",IF(L1169&lt;OFFSET(L1169,-ROW()+1,0,1,1),"卖",M1168)))</f>
        <v>买</v>
      </c>
      <c r="N1169" s="4" t="str">
        <f t="shared" ca="1" si="93"/>
        <v/>
      </c>
      <c r="O1169" s="3">
        <f ca="1">IF(M1168="买",E1169/E1168-1,0)-IF(N1169=1,计算结果!B$17,0)</f>
        <v>-2.9148507427714465E-2</v>
      </c>
      <c r="P1169" s="2">
        <f t="shared" ca="1" si="94"/>
        <v>5.8721756726685976</v>
      </c>
      <c r="Q1169" s="3">
        <f ca="1">1-P1169/MAX(P$2:P1169)</f>
        <v>3.0034860466531921E-2</v>
      </c>
    </row>
    <row r="1170" spans="1:17" x14ac:dyDescent="0.15">
      <c r="A1170" s="1">
        <v>40114</v>
      </c>
      <c r="B1170">
        <v>3303.77</v>
      </c>
      <c r="C1170">
        <v>3337.17</v>
      </c>
      <c r="D1170" s="21">
        <v>3258.27</v>
      </c>
      <c r="E1170" s="21">
        <v>3329.33</v>
      </c>
      <c r="F1170" s="42">
        <v>862.28533247999997</v>
      </c>
      <c r="G1170" s="3">
        <f t="shared" si="90"/>
        <v>4.4076121059999362E-3</v>
      </c>
      <c r="H1170" s="3">
        <f>1-E1170/MAX(E$2:E1170)</f>
        <v>0.43351766147144899</v>
      </c>
      <c r="I1170" s="21">
        <f t="shared" si="91"/>
        <v>14.610000000000127</v>
      </c>
      <c r="J1170" s="21">
        <f ca="1">IF(ROW()&gt;计算结果!B$18+1,ABS(E1170-OFFSET(E1170,-计算结果!B$18,0,1,1))/SUM(OFFSET(I1170,0,0,-计算结果!B$18,1)),ABS(E1170-OFFSET(E1170,-ROW()+2,0,1,1))/SUM(OFFSET(I1170,0,0,-ROW()+2,1)))</f>
        <v>0.28198744017484134</v>
      </c>
      <c r="K1170" s="21">
        <f ca="1">(计算结果!B$19+计算结果!B$20*'000300'!J1170)^计算结果!B$21</f>
        <v>1.6537886961573571</v>
      </c>
      <c r="L1170" s="21">
        <f t="shared" ca="1" si="92"/>
        <v>3301.7640365406055</v>
      </c>
      <c r="M1170" s="31" t="str">
        <f ca="1">IF(ROW()&gt;计算结果!B$22+1,IF(L1170&gt;OFFSET(L1170,-计算结果!B$22,0,1,1),"买",IF(L1170&lt;OFFSET(L1170,-计算结果!B$22,0,1,1),"卖",M1169)),IF(L1170&gt;OFFSET(L1170,-ROW()+1,0,1,1),"买",IF(L1170&lt;OFFSET(L1170,-ROW()+1,0,1,1),"卖",M1169)))</f>
        <v>买</v>
      </c>
      <c r="N1170" s="4" t="str">
        <f t="shared" ca="1" si="93"/>
        <v/>
      </c>
      <c r="O1170" s="3">
        <f ca="1">IF(M1169="买",E1170/E1169-1,0)-IF(N1170=1,计算结果!B$17,0)</f>
        <v>4.4076121059999362E-3</v>
      </c>
      <c r="P1170" s="2">
        <f t="shared" ca="1" si="94"/>
        <v>5.8980579452520097</v>
      </c>
      <c r="Q1170" s="3">
        <f ca="1">1-P1170/MAX(P$2:P1170)</f>
        <v>2.5759630375126297E-2</v>
      </c>
    </row>
    <row r="1171" spans="1:17" x14ac:dyDescent="0.15">
      <c r="A1171" s="1">
        <v>40115</v>
      </c>
      <c r="B1171">
        <v>3265.19</v>
      </c>
      <c r="C1171">
        <v>3291.18</v>
      </c>
      <c r="D1171" s="21">
        <v>3239</v>
      </c>
      <c r="E1171" s="21">
        <v>3247.05</v>
      </c>
      <c r="F1171" s="42">
        <v>844.14939135999998</v>
      </c>
      <c r="G1171" s="3">
        <f t="shared" si="90"/>
        <v>-2.4713681131038334E-2</v>
      </c>
      <c r="H1171" s="3">
        <f>1-E1171/MAX(E$2:E1171)</f>
        <v>0.44751752535220846</v>
      </c>
      <c r="I1171" s="21">
        <f t="shared" si="91"/>
        <v>82.279999999999745</v>
      </c>
      <c r="J1171" s="21">
        <f ca="1">IF(ROW()&gt;计算结果!B$18+1,ABS(E1171-OFFSET(E1171,-计算结果!B$18,0,1,1))/SUM(OFFSET(I1171,0,0,-计算结果!B$18,1)),ABS(E1171-OFFSET(E1171,-ROW()+2,0,1,1))/SUM(OFFSET(I1171,0,0,-ROW()+2,1)))</f>
        <v>1.7172255567658487E-2</v>
      </c>
      <c r="K1171" s="21">
        <f ca="1">(计算结果!B$19+计算结果!B$20*'000300'!J1171)^计算结果!B$21</f>
        <v>1.4154550300108926</v>
      </c>
      <c r="L1171" s="21">
        <f t="shared" ca="1" si="92"/>
        <v>3224.3187783070061</v>
      </c>
      <c r="M1171" s="31" t="str">
        <f ca="1">IF(ROW()&gt;计算结果!B$22+1,IF(L1171&gt;OFFSET(L1171,-计算结果!B$22,0,1,1),"买",IF(L1171&lt;OFFSET(L1171,-计算结果!B$22,0,1,1),"卖",M1170)),IF(L1171&gt;OFFSET(L1171,-ROW()+1,0,1,1),"买",IF(L1171&lt;OFFSET(L1171,-ROW()+1,0,1,1),"卖",M1170)))</f>
        <v>买</v>
      </c>
      <c r="N1171" s="4" t="str">
        <f t="shared" ca="1" si="93"/>
        <v/>
      </c>
      <c r="O1171" s="3">
        <f ca="1">IF(M1170="买",E1171/E1170-1,0)-IF(N1171=1,计算结果!B$17,0)</f>
        <v>-2.4713681131038334E-2</v>
      </c>
      <c r="P1171" s="2">
        <f t="shared" ca="1" si="94"/>
        <v>5.7522952219006642</v>
      </c>
      <c r="Q1171" s="3">
        <f ca="1">1-P1171/MAX(P$2:P1171)</f>
        <v>4.9836696215020404E-2</v>
      </c>
    </row>
    <row r="1172" spans="1:17" x14ac:dyDescent="0.15">
      <c r="A1172" s="1">
        <v>40116</v>
      </c>
      <c r="B1172">
        <v>3305.38</v>
      </c>
      <c r="C1172">
        <v>3329.54</v>
      </c>
      <c r="D1172" s="21">
        <v>3276.32</v>
      </c>
      <c r="E1172" s="21">
        <v>3280.37</v>
      </c>
      <c r="F1172" s="42">
        <v>842.26416640000002</v>
      </c>
      <c r="G1172" s="3">
        <f t="shared" si="90"/>
        <v>1.0261622087741173E-2</v>
      </c>
      <c r="H1172" s="3">
        <f>1-E1172/MAX(E$2:E1172)</f>
        <v>0.44184815898727281</v>
      </c>
      <c r="I1172" s="21">
        <f t="shared" si="91"/>
        <v>33.319999999999709</v>
      </c>
      <c r="J1172" s="21">
        <f ca="1">IF(ROW()&gt;计算结果!B$18+1,ABS(E1172-OFFSET(E1172,-计算结果!B$18,0,1,1))/SUM(OFFSET(I1172,0,0,-计算结果!B$18,1)),ABS(E1172-OFFSET(E1172,-ROW()+2,0,1,1))/SUM(OFFSET(I1172,0,0,-ROW()+2,1)))</f>
        <v>8.3542224911400967E-2</v>
      </c>
      <c r="K1172" s="21">
        <f ca="1">(计算结果!B$19+计算结果!B$20*'000300'!J1172)^计算结果!B$21</f>
        <v>1.4751880024202608</v>
      </c>
      <c r="L1172" s="21">
        <f t="shared" ca="1" si="92"/>
        <v>3307.004868069509</v>
      </c>
      <c r="M1172" s="31" t="str">
        <f ca="1">IF(ROW()&gt;计算结果!B$22+1,IF(L1172&gt;OFFSET(L1172,-计算结果!B$22,0,1,1),"买",IF(L1172&lt;OFFSET(L1172,-计算结果!B$22,0,1,1),"卖",M1171)),IF(L1172&gt;OFFSET(L1172,-ROW()+1,0,1,1),"买",IF(L1172&lt;OFFSET(L1172,-ROW()+1,0,1,1),"卖",M1171)))</f>
        <v>买</v>
      </c>
      <c r="N1172" s="4" t="str">
        <f t="shared" ca="1" si="93"/>
        <v/>
      </c>
      <c r="O1172" s="3">
        <f ca="1">IF(M1171="买",E1172/E1171-1,0)-IF(N1172=1,计算结果!B$17,0)</f>
        <v>1.0261622087741173E-2</v>
      </c>
      <c r="P1172" s="2">
        <f t="shared" ca="1" si="94"/>
        <v>5.8113231016049278</v>
      </c>
      <c r="Q1172" s="3">
        <f ca="1">1-P1172/MAX(P$2:P1172)</f>
        <v>4.0086479469939373E-2</v>
      </c>
    </row>
    <row r="1173" spans="1:17" x14ac:dyDescent="0.15">
      <c r="A1173" s="1">
        <v>40119</v>
      </c>
      <c r="B1173">
        <v>3205.83</v>
      </c>
      <c r="C1173">
        <v>3394.72</v>
      </c>
      <c r="D1173" s="21">
        <v>3198.31</v>
      </c>
      <c r="E1173" s="21">
        <v>3392.8</v>
      </c>
      <c r="F1173" s="42">
        <v>1106.7945779199999</v>
      </c>
      <c r="G1173" s="3">
        <f t="shared" si="90"/>
        <v>3.4273572798190433E-2</v>
      </c>
      <c r="H1173" s="3">
        <f>1-E1173/MAX(E$2:E1173)</f>
        <v>0.42271830123187903</v>
      </c>
      <c r="I1173" s="21">
        <f t="shared" si="91"/>
        <v>112.43000000000029</v>
      </c>
      <c r="J1173" s="21">
        <f ca="1">IF(ROW()&gt;计算结果!B$18+1,ABS(E1173-OFFSET(E1173,-计算结果!B$18,0,1,1))/SUM(OFFSET(I1173,0,0,-计算结果!B$18,1)),ABS(E1173-OFFSET(E1173,-ROW()+2,0,1,1))/SUM(OFFSET(I1173,0,0,-ROW()+2,1)))</f>
        <v>0.13047935375405001</v>
      </c>
      <c r="K1173" s="21">
        <f ca="1">(计算结果!B$19+计算结果!B$20*'000300'!J1173)^计算结果!B$21</f>
        <v>1.5174314183786448</v>
      </c>
      <c r="L1173" s="21">
        <f t="shared" ca="1" si="92"/>
        <v>3437.1930968047773</v>
      </c>
      <c r="M1173" s="31" t="str">
        <f ca="1">IF(ROW()&gt;计算结果!B$22+1,IF(L1173&gt;OFFSET(L1173,-计算结果!B$22,0,1,1),"买",IF(L1173&lt;OFFSET(L1173,-计算结果!B$22,0,1,1),"卖",M1172)),IF(L1173&gt;OFFSET(L1173,-ROW()+1,0,1,1),"买",IF(L1173&lt;OFFSET(L1173,-ROW()+1,0,1,1),"卖",M1172)))</f>
        <v>买</v>
      </c>
      <c r="N1173" s="4" t="str">
        <f t="shared" ca="1" si="93"/>
        <v/>
      </c>
      <c r="O1173" s="3">
        <f ca="1">IF(M1172="买",E1173/E1172-1,0)-IF(N1173=1,计算结果!B$17,0)</f>
        <v>3.4273572798190433E-2</v>
      </c>
      <c r="P1173" s="2">
        <f t="shared" ca="1" si="94"/>
        <v>6.0104979069815903</v>
      </c>
      <c r="Q1173" s="3">
        <f ca="1">1-P1173/MAX(P$2:P1173)</f>
        <v>7.1868135440850134E-3</v>
      </c>
    </row>
    <row r="1174" spans="1:17" x14ac:dyDescent="0.15">
      <c r="A1174" s="1">
        <v>40120</v>
      </c>
      <c r="B1174">
        <v>3402.53</v>
      </c>
      <c r="C1174">
        <v>3447.48</v>
      </c>
      <c r="D1174" s="21">
        <v>3397.25</v>
      </c>
      <c r="E1174" s="21">
        <v>3435.43</v>
      </c>
      <c r="F1174" s="42">
        <v>1159.354368</v>
      </c>
      <c r="G1174" s="3">
        <f t="shared" si="90"/>
        <v>1.2564843197359066E-2</v>
      </c>
      <c r="H1174" s="3">
        <f>1-E1174/MAX(E$2:E1174)</f>
        <v>0.41546484720615262</v>
      </c>
      <c r="I1174" s="21">
        <f t="shared" si="91"/>
        <v>42.629999999999654</v>
      </c>
      <c r="J1174" s="21">
        <f ca="1">IF(ROW()&gt;计算结果!B$18+1,ABS(E1174-OFFSET(E1174,-计算结果!B$18,0,1,1))/SUM(OFFSET(I1174,0,0,-计算结果!B$18,1)),ABS(E1174-OFFSET(E1174,-ROW()+2,0,1,1))/SUM(OFFSET(I1174,0,0,-ROW()+2,1)))</f>
        <v>0.12005145655241052</v>
      </c>
      <c r="K1174" s="21">
        <f ca="1">(计算结果!B$19+计算结果!B$20*'000300'!J1174)^计算结果!B$21</f>
        <v>1.5080463108971693</v>
      </c>
      <c r="L1174" s="21">
        <f t="shared" ca="1" si="92"/>
        <v>3434.5342651725778</v>
      </c>
      <c r="M1174" s="31" t="str">
        <f ca="1">IF(ROW()&gt;计算结果!B$22+1,IF(L1174&gt;OFFSET(L1174,-计算结果!B$22,0,1,1),"买",IF(L1174&lt;OFFSET(L1174,-计算结果!B$22,0,1,1),"卖",M1173)),IF(L1174&gt;OFFSET(L1174,-ROW()+1,0,1,1),"买",IF(L1174&lt;OFFSET(L1174,-ROW()+1,0,1,1),"卖",M1173)))</f>
        <v>买</v>
      </c>
      <c r="N1174" s="4" t="str">
        <f t="shared" ca="1" si="93"/>
        <v/>
      </c>
      <c r="O1174" s="3">
        <f ca="1">IF(M1173="买",E1174/E1173-1,0)-IF(N1174=1,计算结果!B$17,0)</f>
        <v>1.2564843197359066E-2</v>
      </c>
      <c r="P1174" s="2">
        <f t="shared" ca="1" si="94"/>
        <v>6.0860188707208689</v>
      </c>
      <c r="Q1174" s="3">
        <f ca="1">1-P1174/MAX(P$2:P1174)</f>
        <v>0</v>
      </c>
    </row>
    <row r="1175" spans="1:17" x14ac:dyDescent="0.15">
      <c r="A1175" s="1">
        <v>40121</v>
      </c>
      <c r="B1175">
        <v>3443.52</v>
      </c>
      <c r="C1175">
        <v>3476.34</v>
      </c>
      <c r="D1175" s="21">
        <v>3415.22</v>
      </c>
      <c r="E1175" s="21">
        <v>3453.89</v>
      </c>
      <c r="F1175" s="42">
        <v>1177.8070118400001</v>
      </c>
      <c r="G1175" s="3">
        <f t="shared" si="90"/>
        <v>5.3734175925574945E-3</v>
      </c>
      <c r="H1175" s="3">
        <f>1-E1175/MAX(E$2:E1175)</f>
        <v>0.41232389573266182</v>
      </c>
      <c r="I1175" s="21">
        <f t="shared" si="91"/>
        <v>18.460000000000036</v>
      </c>
      <c r="J1175" s="21">
        <f ca="1">IF(ROW()&gt;计算结果!B$18+1,ABS(E1175-OFFSET(E1175,-计算结果!B$18,0,1,1))/SUM(OFFSET(I1175,0,0,-计算结果!B$18,1)),ABS(E1175-OFFSET(E1175,-ROW()+2,0,1,1))/SUM(OFFSET(I1175,0,0,-ROW()+2,1)))</f>
        <v>0.17192611708288422</v>
      </c>
      <c r="K1175" s="21">
        <f ca="1">(计算结果!B$19+计算结果!B$20*'000300'!J1175)^计算结果!B$21</f>
        <v>1.5547335053745956</v>
      </c>
      <c r="L1175" s="21">
        <f t="shared" ca="1" si="92"/>
        <v>3464.6272746299164</v>
      </c>
      <c r="M1175" s="31" t="str">
        <f ca="1">IF(ROW()&gt;计算结果!B$22+1,IF(L1175&gt;OFFSET(L1175,-计算结果!B$22,0,1,1),"买",IF(L1175&lt;OFFSET(L1175,-计算结果!B$22,0,1,1),"卖",M1174)),IF(L1175&gt;OFFSET(L1175,-ROW()+1,0,1,1),"买",IF(L1175&lt;OFFSET(L1175,-ROW()+1,0,1,1),"卖",M1174)))</f>
        <v>买</v>
      </c>
      <c r="N1175" s="4" t="str">
        <f t="shared" ca="1" si="93"/>
        <v/>
      </c>
      <c r="O1175" s="3">
        <f ca="1">IF(M1174="买",E1175/E1174-1,0)-IF(N1175=1,计算结果!B$17,0)</f>
        <v>5.3734175925574945E-3</v>
      </c>
      <c r="P1175" s="2">
        <f t="shared" ca="1" si="94"/>
        <v>6.1187215915894377</v>
      </c>
      <c r="Q1175" s="3">
        <f ca="1">1-P1175/MAX(P$2:P1175)</f>
        <v>0</v>
      </c>
    </row>
    <row r="1176" spans="1:17" x14ac:dyDescent="0.15">
      <c r="A1176" s="1">
        <v>40122</v>
      </c>
      <c r="B1176">
        <v>3458.86</v>
      </c>
      <c r="C1176">
        <v>3471.83</v>
      </c>
      <c r="D1176" s="21">
        <v>3432.26</v>
      </c>
      <c r="E1176" s="21">
        <v>3464.32</v>
      </c>
      <c r="F1176" s="42">
        <v>1035.39081216</v>
      </c>
      <c r="G1176" s="3">
        <f t="shared" si="90"/>
        <v>3.0197834904992504E-3</v>
      </c>
      <c r="H1176" s="3">
        <f>1-E1176/MAX(E$2:E1176)</f>
        <v>0.41054924113523439</v>
      </c>
      <c r="I1176" s="21">
        <f t="shared" si="91"/>
        <v>10.430000000000291</v>
      </c>
      <c r="J1176" s="21">
        <f ca="1">IF(ROW()&gt;计算结果!B$18+1,ABS(E1176-OFFSET(E1176,-计算结果!B$18,0,1,1))/SUM(OFFSET(I1176,0,0,-计算结果!B$18,1)),ABS(E1176-OFFSET(E1176,-ROW()+2,0,1,1))/SUM(OFFSET(I1176,0,0,-ROW()+2,1)))</f>
        <v>0.24344569288389542</v>
      </c>
      <c r="K1176" s="21">
        <f ca="1">(计算结果!B$19+计算结果!B$20*'000300'!J1176)^计算结果!B$21</f>
        <v>1.6191011235955057</v>
      </c>
      <c r="L1176" s="21">
        <f t="shared" ca="1" si="92"/>
        <v>3464.1297659313664</v>
      </c>
      <c r="M1176" s="31" t="str">
        <f ca="1">IF(ROW()&gt;计算结果!B$22+1,IF(L1176&gt;OFFSET(L1176,-计算结果!B$22,0,1,1),"买",IF(L1176&lt;OFFSET(L1176,-计算结果!B$22,0,1,1),"卖",M1175)),IF(L1176&gt;OFFSET(L1176,-ROW()+1,0,1,1),"买",IF(L1176&lt;OFFSET(L1176,-ROW()+1,0,1,1),"卖",M1175)))</f>
        <v>买</v>
      </c>
      <c r="N1176" s="4" t="str">
        <f t="shared" ca="1" si="93"/>
        <v/>
      </c>
      <c r="O1176" s="3">
        <f ca="1">IF(M1175="买",E1176/E1175-1,0)-IF(N1176=1,计算结果!B$17,0)</f>
        <v>3.0197834904992504E-3</v>
      </c>
      <c r="P1176" s="2">
        <f t="shared" ca="1" si="94"/>
        <v>6.1371988060346805</v>
      </c>
      <c r="Q1176" s="3">
        <f ca="1">1-P1176/MAX(P$2:P1176)</f>
        <v>0</v>
      </c>
    </row>
    <row r="1177" spans="1:17" x14ac:dyDescent="0.15">
      <c r="A1177" s="1">
        <v>40123</v>
      </c>
      <c r="B1177">
        <v>3491.07</v>
      </c>
      <c r="C1177">
        <v>3506.03</v>
      </c>
      <c r="D1177" s="21">
        <v>3474.36</v>
      </c>
      <c r="E1177" s="21">
        <v>3483.02</v>
      </c>
      <c r="F1177" s="42">
        <v>1241.38422272</v>
      </c>
      <c r="G1177" s="3">
        <f t="shared" si="90"/>
        <v>5.3978847219655623E-3</v>
      </c>
      <c r="H1177" s="3">
        <f>1-E1177/MAX(E$2:E1177)</f>
        <v>0.40736745388960727</v>
      </c>
      <c r="I1177" s="21">
        <f t="shared" si="91"/>
        <v>18.699999999999818</v>
      </c>
      <c r="J1177" s="21">
        <f ca="1">IF(ROW()&gt;计算结果!B$18+1,ABS(E1177-OFFSET(E1177,-计算结果!B$18,0,1,1))/SUM(OFFSET(I1177,0,0,-计算结果!B$18,1)),ABS(E1177-OFFSET(E1177,-ROW()+2,0,1,1))/SUM(OFFSET(I1177,0,0,-ROW()+2,1)))</f>
        <v>0.16099406973256125</v>
      </c>
      <c r="K1177" s="21">
        <f ca="1">(计算结果!B$19+计算结果!B$20*'000300'!J1177)^计算结果!B$21</f>
        <v>1.544894662759305</v>
      </c>
      <c r="L1177" s="21">
        <f t="shared" ca="1" si="92"/>
        <v>3493.3131877222727</v>
      </c>
      <c r="M1177" s="31" t="str">
        <f ca="1">IF(ROW()&gt;计算结果!B$22+1,IF(L1177&gt;OFFSET(L1177,-计算结果!B$22,0,1,1),"买",IF(L1177&lt;OFFSET(L1177,-计算结果!B$22,0,1,1),"卖",M1176)),IF(L1177&gt;OFFSET(L1177,-ROW()+1,0,1,1),"买",IF(L1177&lt;OFFSET(L1177,-ROW()+1,0,1,1),"卖",M1176)))</f>
        <v>买</v>
      </c>
      <c r="N1177" s="4" t="str">
        <f t="shared" ca="1" si="93"/>
        <v/>
      </c>
      <c r="O1177" s="3">
        <f ca="1">IF(M1176="买",E1177/E1176-1,0)-IF(N1177=1,计算结果!B$17,0)</f>
        <v>5.3978847219655623E-3</v>
      </c>
      <c r="P1177" s="2">
        <f t="shared" ca="1" si="94"/>
        <v>6.1703266977054403</v>
      </c>
      <c r="Q1177" s="3">
        <f ca="1">1-P1177/MAX(P$2:P1177)</f>
        <v>0</v>
      </c>
    </row>
    <row r="1178" spans="1:17" x14ac:dyDescent="0.15">
      <c r="A1178" s="1">
        <v>40126</v>
      </c>
      <c r="B1178">
        <v>3487.11</v>
      </c>
      <c r="C1178">
        <v>3495.89</v>
      </c>
      <c r="D1178" s="21">
        <v>3452.61</v>
      </c>
      <c r="E1178" s="21">
        <v>3495.79</v>
      </c>
      <c r="F1178" s="42">
        <v>1089.1599871999999</v>
      </c>
      <c r="G1178" s="3">
        <f t="shared" si="90"/>
        <v>3.6663585049756531E-3</v>
      </c>
      <c r="H1178" s="3">
        <f>1-E1178/MAX(E$2:E1178)</f>
        <v>0.40519465051385017</v>
      </c>
      <c r="I1178" s="21">
        <f t="shared" si="91"/>
        <v>12.769999999999982</v>
      </c>
      <c r="J1178" s="21">
        <f ca="1">IF(ROW()&gt;计算结果!B$18+1,ABS(E1178-OFFSET(E1178,-计算结果!B$18,0,1,1))/SUM(OFFSET(I1178,0,0,-计算结果!B$18,1)),ABS(E1178-OFFSET(E1178,-ROW()+2,0,1,1))/SUM(OFFSET(I1178,0,0,-ROW()+2,1)))</f>
        <v>0.18319667527799674</v>
      </c>
      <c r="K1178" s="21">
        <f ca="1">(计算结果!B$19+计算结果!B$20*'000300'!J1178)^计算结果!B$21</f>
        <v>1.564877007750197</v>
      </c>
      <c r="L1178" s="21">
        <f t="shared" ca="1" si="92"/>
        <v>3497.1890943082017</v>
      </c>
      <c r="M1178" s="31" t="str">
        <f ca="1">IF(ROW()&gt;计算结果!B$22+1,IF(L1178&gt;OFFSET(L1178,-计算结果!B$22,0,1,1),"买",IF(L1178&lt;OFFSET(L1178,-计算结果!B$22,0,1,1),"卖",M1177)),IF(L1178&gt;OFFSET(L1178,-ROW()+1,0,1,1),"买",IF(L1178&lt;OFFSET(L1178,-ROW()+1,0,1,1),"卖",M1177)))</f>
        <v>买</v>
      </c>
      <c r="N1178" s="4" t="str">
        <f t="shared" ca="1" si="93"/>
        <v/>
      </c>
      <c r="O1178" s="3">
        <f ca="1">IF(M1177="买",E1178/E1177-1,0)-IF(N1178=1,计算结果!B$17,0)</f>
        <v>3.6663585049756531E-3</v>
      </c>
      <c r="P1178" s="2">
        <f t="shared" ca="1" si="94"/>
        <v>6.1929493274720508</v>
      </c>
      <c r="Q1178" s="3">
        <f ca="1">1-P1178/MAX(P$2:P1178)</f>
        <v>0</v>
      </c>
    </row>
    <row r="1179" spans="1:17" x14ac:dyDescent="0.15">
      <c r="A1179" s="1">
        <v>40127</v>
      </c>
      <c r="B1179">
        <v>3520.4</v>
      </c>
      <c r="C1179">
        <v>3532.19</v>
      </c>
      <c r="D1179" s="21">
        <v>3501.5</v>
      </c>
      <c r="E1179" s="21">
        <v>3503.78</v>
      </c>
      <c r="F1179" s="42">
        <v>1160.7364403199999</v>
      </c>
      <c r="G1179" s="3">
        <f t="shared" si="90"/>
        <v>2.2856064008422994E-3</v>
      </c>
      <c r="H1179" s="3">
        <f>1-E1179/MAX(E$2:E1179)</f>
        <v>0.40383515959980942</v>
      </c>
      <c r="I1179" s="21">
        <f t="shared" si="91"/>
        <v>7.9900000000002365</v>
      </c>
      <c r="J1179" s="21">
        <f ca="1">IF(ROW()&gt;计算结果!B$18+1,ABS(E1179-OFFSET(E1179,-计算结果!B$18,0,1,1))/SUM(OFFSET(I1179,0,0,-计算结果!B$18,1)),ABS(E1179-OFFSET(E1179,-ROW()+2,0,1,1))/SUM(OFFSET(I1179,0,0,-ROW()+2,1)))</f>
        <v>0.53464170578587311</v>
      </c>
      <c r="K1179" s="21">
        <f ca="1">(计算结果!B$19+计算结果!B$20*'000300'!J1179)^计算结果!B$21</f>
        <v>1.8811775352072857</v>
      </c>
      <c r="L1179" s="21">
        <f t="shared" ca="1" si="92"/>
        <v>3509.5877580322826</v>
      </c>
      <c r="M1179" s="31" t="str">
        <f ca="1">IF(ROW()&gt;计算结果!B$22+1,IF(L1179&gt;OFFSET(L1179,-计算结果!B$22,0,1,1),"买",IF(L1179&lt;OFFSET(L1179,-计算结果!B$22,0,1,1),"卖",M1178)),IF(L1179&gt;OFFSET(L1179,-ROW()+1,0,1,1),"买",IF(L1179&lt;OFFSET(L1179,-ROW()+1,0,1,1),"卖",M1178)))</f>
        <v>买</v>
      </c>
      <c r="N1179" s="4" t="str">
        <f t="shared" ca="1" si="93"/>
        <v/>
      </c>
      <c r="O1179" s="3">
        <f ca="1">IF(M1178="买",E1179/E1178-1,0)-IF(N1179=1,计算结果!B$17,0)</f>
        <v>2.2856064008422994E-3</v>
      </c>
      <c r="P1179" s="2">
        <f t="shared" ca="1" si="94"/>
        <v>6.2071039720950134</v>
      </c>
      <c r="Q1179" s="3">
        <f ca="1">1-P1179/MAX(P$2:P1179)</f>
        <v>0</v>
      </c>
    </row>
    <row r="1180" spans="1:17" x14ac:dyDescent="0.15">
      <c r="A1180" s="1">
        <v>40128</v>
      </c>
      <c r="B1180">
        <v>3500.59</v>
      </c>
      <c r="C1180">
        <v>3514.83</v>
      </c>
      <c r="D1180" s="21">
        <v>3468.86</v>
      </c>
      <c r="E1180" s="21">
        <v>3495.67</v>
      </c>
      <c r="F1180" s="42">
        <v>1004.94401536</v>
      </c>
      <c r="G1180" s="3">
        <f t="shared" si="90"/>
        <v>-2.3146430426568276E-3</v>
      </c>
      <c r="H1180" s="3">
        <f>1-E1180/MAX(E$2:E1180)</f>
        <v>0.40521506839991828</v>
      </c>
      <c r="I1180" s="21">
        <f t="shared" si="91"/>
        <v>8.1100000000001273</v>
      </c>
      <c r="J1180" s="21">
        <f ca="1">IF(ROW()&gt;计算结果!B$18+1,ABS(E1180-OFFSET(E1180,-计算结果!B$18,0,1,1))/SUM(OFFSET(I1180,0,0,-计算结果!B$18,1)),ABS(E1180-OFFSET(E1180,-ROW()+2,0,1,1))/SUM(OFFSET(I1180,0,0,-ROW()+2,1)))</f>
        <v>0.47920027656142022</v>
      </c>
      <c r="K1180" s="21">
        <f ca="1">(计算结果!B$19+计算结果!B$20*'000300'!J1180)^计算结果!B$21</f>
        <v>1.8312802489052782</v>
      </c>
      <c r="L1180" s="21">
        <f t="shared" ca="1" si="92"/>
        <v>3484.1004426387212</v>
      </c>
      <c r="M1180" s="31" t="str">
        <f ca="1">IF(ROW()&gt;计算结果!B$22+1,IF(L1180&gt;OFFSET(L1180,-计算结果!B$22,0,1,1),"买",IF(L1180&lt;OFFSET(L1180,-计算结果!B$22,0,1,1),"卖",M1179)),IF(L1180&gt;OFFSET(L1180,-ROW()+1,0,1,1),"买",IF(L1180&lt;OFFSET(L1180,-ROW()+1,0,1,1),"卖",M1179)))</f>
        <v>买</v>
      </c>
      <c r="N1180" s="4" t="str">
        <f t="shared" ca="1" si="93"/>
        <v/>
      </c>
      <c r="O1180" s="3">
        <f ca="1">IF(M1179="买",E1180/E1179-1,0)-IF(N1180=1,计算结果!B$17,0)</f>
        <v>-2.3146430426568276E-3</v>
      </c>
      <c r="P1180" s="2">
        <f t="shared" ca="1" si="94"/>
        <v>6.1927367420709558</v>
      </c>
      <c r="Q1180" s="3">
        <f ca="1">1-P1180/MAX(P$2:P1180)</f>
        <v>2.3146430426568276E-3</v>
      </c>
    </row>
    <row r="1181" spans="1:17" x14ac:dyDescent="0.15">
      <c r="A1181" s="1">
        <v>40129</v>
      </c>
      <c r="B1181">
        <v>3506.95</v>
      </c>
      <c r="C1181">
        <v>3529.06</v>
      </c>
      <c r="D1181" s="21">
        <v>3487.68</v>
      </c>
      <c r="E1181" s="21">
        <v>3499.99</v>
      </c>
      <c r="F1181" s="42">
        <v>1065.6949862399999</v>
      </c>
      <c r="G1181" s="3">
        <f t="shared" si="90"/>
        <v>1.2358145934827647E-3</v>
      </c>
      <c r="H1181" s="3">
        <f>1-E1181/MAX(E$2:E1181)</f>
        <v>0.40448002450146325</v>
      </c>
      <c r="I1181" s="21">
        <f t="shared" si="91"/>
        <v>4.319999999999709</v>
      </c>
      <c r="J1181" s="21">
        <f ca="1">IF(ROW()&gt;计算结果!B$18+1,ABS(E1181-OFFSET(E1181,-计算结果!B$18,0,1,1))/SUM(OFFSET(I1181,0,0,-计算结果!B$18,1)),ABS(E1181-OFFSET(E1181,-ROW()+2,0,1,1))/SUM(OFFSET(I1181,0,0,-ROW()+2,1)))</f>
        <v>0.93973844553425379</v>
      </c>
      <c r="K1181" s="21">
        <f ca="1">(计算结果!B$19+计算结果!B$20*'000300'!J1181)^计算结果!B$21</f>
        <v>2.2457646009808281</v>
      </c>
      <c r="L1181" s="21">
        <f t="shared" ca="1" si="92"/>
        <v>3519.7846480859344</v>
      </c>
      <c r="M1181" s="31" t="str">
        <f ca="1">IF(ROW()&gt;计算结果!B$22+1,IF(L1181&gt;OFFSET(L1181,-计算结果!B$22,0,1,1),"买",IF(L1181&lt;OFFSET(L1181,-计算结果!B$22,0,1,1),"卖",M1180)),IF(L1181&gt;OFFSET(L1181,-ROW()+1,0,1,1),"买",IF(L1181&lt;OFFSET(L1181,-ROW()+1,0,1,1),"卖",M1180)))</f>
        <v>买</v>
      </c>
      <c r="N1181" s="4" t="str">
        <f t="shared" ca="1" si="93"/>
        <v/>
      </c>
      <c r="O1181" s="3">
        <f ca="1">IF(M1180="买",E1181/E1180-1,0)-IF(N1181=1,计算结果!B$17,0)</f>
        <v>1.2358145934827647E-3</v>
      </c>
      <c r="P1181" s="2">
        <f t="shared" ca="1" si="94"/>
        <v>6.2003898165104037</v>
      </c>
      <c r="Q1181" s="3">
        <f ca="1">1-P1181/MAX(P$2:P1181)</f>
        <v>1.0816889188249856E-3</v>
      </c>
    </row>
    <row r="1182" spans="1:17" x14ac:dyDescent="0.15">
      <c r="A1182" s="1">
        <v>40130</v>
      </c>
      <c r="B1182">
        <v>3489.54</v>
      </c>
      <c r="C1182">
        <v>3518.89</v>
      </c>
      <c r="D1182" s="21">
        <v>3445.36</v>
      </c>
      <c r="E1182" s="21">
        <v>3518.72</v>
      </c>
      <c r="F1182" s="42">
        <v>1223.5658035199999</v>
      </c>
      <c r="G1182" s="3">
        <f t="shared" si="90"/>
        <v>5.3514438612682902E-3</v>
      </c>
      <c r="H1182" s="3">
        <f>1-E1182/MAX(E$2:E1182)</f>
        <v>0.40129313278431911</v>
      </c>
      <c r="I1182" s="21">
        <f t="shared" si="91"/>
        <v>18.730000000000018</v>
      </c>
      <c r="J1182" s="21">
        <f ca="1">IF(ROW()&gt;计算结果!B$18+1,ABS(E1182-OFFSET(E1182,-计算结果!B$18,0,1,1))/SUM(OFFSET(I1182,0,0,-计算结果!B$18,1)),ABS(E1182-OFFSET(E1182,-ROW()+2,0,1,1))/SUM(OFFSET(I1182,0,0,-ROW()+2,1)))</f>
        <v>0.9362847154024424</v>
      </c>
      <c r="K1182" s="21">
        <f ca="1">(计算结果!B$19+计算结果!B$20*'000300'!J1182)^计算结果!B$21</f>
        <v>2.2426562438621982</v>
      </c>
      <c r="L1182" s="21">
        <f t="shared" ca="1" si="92"/>
        <v>3517.3970084084976</v>
      </c>
      <c r="M1182" s="31" t="str">
        <f ca="1">IF(ROW()&gt;计算结果!B$22+1,IF(L1182&gt;OFFSET(L1182,-计算结果!B$22,0,1,1),"买",IF(L1182&lt;OFFSET(L1182,-计算结果!B$22,0,1,1),"卖",M1181)),IF(L1182&gt;OFFSET(L1182,-ROW()+1,0,1,1),"买",IF(L1182&lt;OFFSET(L1182,-ROW()+1,0,1,1),"卖",M1181)))</f>
        <v>买</v>
      </c>
      <c r="N1182" s="4" t="str">
        <f t="shared" ca="1" si="93"/>
        <v/>
      </c>
      <c r="O1182" s="3">
        <f ca="1">IF(M1181="买",E1182/E1181-1,0)-IF(N1182=1,计算结果!B$17,0)</f>
        <v>5.3514438612682902E-3</v>
      </c>
      <c r="P1182" s="2">
        <f t="shared" ca="1" si="94"/>
        <v>6.2335708545314388</v>
      </c>
      <c r="Q1182" s="3">
        <f ca="1">1-P1182/MAX(P$2:P1182)</f>
        <v>0</v>
      </c>
    </row>
    <row r="1183" spans="1:17" x14ac:dyDescent="0.15">
      <c r="A1183" s="1">
        <v>40133</v>
      </c>
      <c r="B1183">
        <v>3541.05</v>
      </c>
      <c r="C1183">
        <v>3625.89</v>
      </c>
      <c r="D1183" s="21">
        <v>3541.05</v>
      </c>
      <c r="E1183" s="21">
        <v>3625.8</v>
      </c>
      <c r="F1183" s="42">
        <v>1705.4480793600001</v>
      </c>
      <c r="G1183" s="3">
        <f t="shared" si="90"/>
        <v>3.0431520552928415E-2</v>
      </c>
      <c r="H1183" s="3">
        <f>1-E1183/MAX(E$2:E1183)</f>
        <v>0.38307357244946572</v>
      </c>
      <c r="I1183" s="21">
        <f t="shared" si="91"/>
        <v>107.08000000000038</v>
      </c>
      <c r="J1183" s="21">
        <f ca="1">IF(ROW()&gt;计算结果!B$18+1,ABS(E1183-OFFSET(E1183,-计算结果!B$18,0,1,1))/SUM(OFFSET(I1183,0,0,-计算结果!B$18,1)),ABS(E1183-OFFSET(E1183,-ROW()+2,0,1,1))/SUM(OFFSET(I1183,0,0,-ROW()+2,1)))</f>
        <v>0.93491694085546806</v>
      </c>
      <c r="K1183" s="21">
        <f ca="1">(计算结果!B$19+计算结果!B$20*'000300'!J1183)^计算结果!B$21</f>
        <v>2.2414252467699214</v>
      </c>
      <c r="L1183" s="21">
        <f t="shared" ca="1" si="92"/>
        <v>3760.3742105870788</v>
      </c>
      <c r="M1183" s="31" t="str">
        <f ca="1">IF(ROW()&gt;计算结果!B$22+1,IF(L1183&gt;OFFSET(L1183,-计算结果!B$22,0,1,1),"买",IF(L1183&lt;OFFSET(L1183,-计算结果!B$22,0,1,1),"卖",M1182)),IF(L1183&gt;OFFSET(L1183,-ROW()+1,0,1,1),"买",IF(L1183&lt;OFFSET(L1183,-ROW()+1,0,1,1),"卖",M1182)))</f>
        <v>买</v>
      </c>
      <c r="N1183" s="4" t="str">
        <f t="shared" ca="1" si="93"/>
        <v/>
      </c>
      <c r="O1183" s="3">
        <f ca="1">IF(M1182="买",E1183/E1182-1,0)-IF(N1183=1,计算结果!B$17,0)</f>
        <v>3.0431520552928415E-2</v>
      </c>
      <c r="P1183" s="2">
        <f t="shared" ca="1" si="94"/>
        <v>6.423267894109248</v>
      </c>
      <c r="Q1183" s="3">
        <f ca="1">1-P1183/MAX(P$2:P1183)</f>
        <v>0</v>
      </c>
    </row>
    <row r="1184" spans="1:17" x14ac:dyDescent="0.15">
      <c r="A1184" s="1">
        <v>40134</v>
      </c>
      <c r="B1184">
        <v>3644.96</v>
      </c>
      <c r="C1184">
        <v>3649.42</v>
      </c>
      <c r="D1184" s="21">
        <v>3619.99</v>
      </c>
      <c r="E1184" s="21">
        <v>3628.35</v>
      </c>
      <c r="F1184" s="42">
        <v>1350.5867776</v>
      </c>
      <c r="G1184" s="3">
        <f t="shared" si="90"/>
        <v>7.0329306635774635E-4</v>
      </c>
      <c r="H1184" s="3">
        <f>1-E1184/MAX(E$2:E1184)</f>
        <v>0.38263969237051654</v>
      </c>
      <c r="I1184" s="21">
        <f t="shared" si="91"/>
        <v>2.5499999999997272</v>
      </c>
      <c r="J1184" s="21">
        <f ca="1">IF(ROW()&gt;计算结果!B$18+1,ABS(E1184-OFFSET(E1184,-计算结果!B$18,0,1,1))/SUM(OFFSET(I1184,0,0,-计算结果!B$18,1)),ABS(E1184-OFFSET(E1184,-ROW()+2,0,1,1))/SUM(OFFSET(I1184,0,0,-ROW()+2,1)))</f>
        <v>0.9224442956870984</v>
      </c>
      <c r="K1184" s="21">
        <f ca="1">(计算结果!B$19+计算结果!B$20*'000300'!J1184)^计算结果!B$21</f>
        <v>2.2301998661183884</v>
      </c>
      <c r="L1184" s="21">
        <f t="shared" ca="1" si="92"/>
        <v>3465.9338338113894</v>
      </c>
      <c r="M1184" s="31" t="str">
        <f ca="1">IF(ROW()&gt;计算结果!B$22+1,IF(L1184&gt;OFFSET(L1184,-计算结果!B$22,0,1,1),"买",IF(L1184&lt;OFFSET(L1184,-计算结果!B$22,0,1,1),"卖",M1183)),IF(L1184&gt;OFFSET(L1184,-ROW()+1,0,1,1),"买",IF(L1184&lt;OFFSET(L1184,-ROW()+1,0,1,1),"卖",M1183)))</f>
        <v>买</v>
      </c>
      <c r="N1184" s="4" t="str">
        <f t="shared" ca="1" si="93"/>
        <v/>
      </c>
      <c r="O1184" s="3">
        <f ca="1">IF(M1183="买",E1184/E1183-1,0)-IF(N1184=1,计算结果!B$17,0)</f>
        <v>7.0329306635774635E-4</v>
      </c>
      <c r="P1184" s="2">
        <f t="shared" ca="1" si="94"/>
        <v>6.4277853338825333</v>
      </c>
      <c r="Q1184" s="3">
        <f ca="1">1-P1184/MAX(P$2:P1184)</f>
        <v>0</v>
      </c>
    </row>
    <row r="1185" spans="1:17" x14ac:dyDescent="0.15">
      <c r="A1185" s="1">
        <v>40135</v>
      </c>
      <c r="B1185">
        <v>3633.85</v>
      </c>
      <c r="C1185">
        <v>3652.81</v>
      </c>
      <c r="D1185" s="21">
        <v>3612.79</v>
      </c>
      <c r="E1185" s="21">
        <v>3630.23</v>
      </c>
      <c r="F1185" s="42">
        <v>1190.3488819199999</v>
      </c>
      <c r="G1185" s="3">
        <f t="shared" si="90"/>
        <v>5.1814185511322997E-4</v>
      </c>
      <c r="H1185" s="3">
        <f>1-E1185/MAX(E$2:E1185)</f>
        <v>0.38231981215544819</v>
      </c>
      <c r="I1185" s="21">
        <f t="shared" si="91"/>
        <v>1.8800000000001091</v>
      </c>
      <c r="J1185" s="21">
        <f ca="1">IF(ROW()&gt;计算结果!B$18+1,ABS(E1185-OFFSET(E1185,-计算结果!B$18,0,1,1))/SUM(OFFSET(I1185,0,0,-计算结果!B$18,1)),ABS(E1185-OFFSET(E1185,-ROW()+2,0,1,1))/SUM(OFFSET(I1185,0,0,-ROW()+2,1)))</f>
        <v>0.91576651433319367</v>
      </c>
      <c r="K1185" s="21">
        <f ca="1">(计算结果!B$19+计算结果!B$20*'000300'!J1185)^计算结果!B$21</f>
        <v>2.2241898628998742</v>
      </c>
      <c r="L1185" s="21">
        <f t="shared" ca="1" si="92"/>
        <v>3831.3597011614102</v>
      </c>
      <c r="M1185" s="31" t="str">
        <f ca="1">IF(ROW()&gt;计算结果!B$22+1,IF(L1185&gt;OFFSET(L1185,-计算结果!B$22,0,1,1),"买",IF(L1185&lt;OFFSET(L1185,-计算结果!B$22,0,1,1),"卖",M1184)),IF(L1185&gt;OFFSET(L1185,-ROW()+1,0,1,1),"买",IF(L1185&lt;OFFSET(L1185,-ROW()+1,0,1,1),"卖",M1184)))</f>
        <v>买</v>
      </c>
      <c r="N1185" s="4" t="str">
        <f t="shared" ca="1" si="93"/>
        <v/>
      </c>
      <c r="O1185" s="3">
        <f ca="1">IF(M1184="买",E1185/E1184-1,0)-IF(N1185=1,计算结果!B$17,0)</f>
        <v>5.1814185511322997E-4</v>
      </c>
      <c r="P1185" s="2">
        <f t="shared" ca="1" si="94"/>
        <v>6.4311158384997009</v>
      </c>
      <c r="Q1185" s="3">
        <f ca="1">1-P1185/MAX(P$2:P1185)</f>
        <v>0</v>
      </c>
    </row>
    <row r="1186" spans="1:17" x14ac:dyDescent="0.15">
      <c r="A1186" s="1">
        <v>40136</v>
      </c>
      <c r="B1186">
        <v>3638.07</v>
      </c>
      <c r="C1186">
        <v>3653.9</v>
      </c>
      <c r="D1186" s="21">
        <v>3604.61</v>
      </c>
      <c r="E1186" s="21">
        <v>3642.44</v>
      </c>
      <c r="F1186" s="42">
        <v>1255.14317824</v>
      </c>
      <c r="G1186" s="3">
        <f t="shared" si="90"/>
        <v>3.3634232541739362E-3</v>
      </c>
      <c r="H1186" s="3">
        <f>1-E1186/MAX(E$2:E1186)</f>
        <v>0.38024229224800921</v>
      </c>
      <c r="I1186" s="21">
        <f t="shared" si="91"/>
        <v>12.210000000000036</v>
      </c>
      <c r="J1186" s="21">
        <f ca="1">IF(ROW()&gt;计算结果!B$18+1,ABS(E1186-OFFSET(E1186,-计算结果!B$18,0,1,1))/SUM(OFFSET(I1186,0,0,-计算结果!B$18,1)),ABS(E1186-OFFSET(E1186,-ROW()+2,0,1,1))/SUM(OFFSET(I1186,0,0,-ROW()+2,1)))</f>
        <v>0.91653802613975377</v>
      </c>
      <c r="K1186" s="21">
        <f ca="1">(计算结果!B$19+计算结果!B$20*'000300'!J1186)^计算结果!B$21</f>
        <v>2.2248842235257782</v>
      </c>
      <c r="L1186" s="21">
        <f t="shared" ca="1" si="92"/>
        <v>3411.0352385341839</v>
      </c>
      <c r="M1186" s="31" t="str">
        <f ca="1">IF(ROW()&gt;计算结果!B$22+1,IF(L1186&gt;OFFSET(L1186,-计算结果!B$22,0,1,1),"买",IF(L1186&lt;OFFSET(L1186,-计算结果!B$22,0,1,1),"卖",M1185)),IF(L1186&gt;OFFSET(L1186,-ROW()+1,0,1,1),"买",IF(L1186&lt;OFFSET(L1186,-ROW()+1,0,1,1),"卖",M1185)))</f>
        <v>买</v>
      </c>
      <c r="N1186" s="4" t="str">
        <f t="shared" ca="1" si="93"/>
        <v/>
      </c>
      <c r="O1186" s="3">
        <f ca="1">IF(M1185="买",E1186/E1185-1,0)-IF(N1186=1,计算结果!B$17,0)</f>
        <v>3.3634232541739362E-3</v>
      </c>
      <c r="P1186" s="2">
        <f t="shared" ca="1" si="94"/>
        <v>6.4527464030611972</v>
      </c>
      <c r="Q1186" s="3">
        <f ca="1">1-P1186/MAX(P$2:P1186)</f>
        <v>0</v>
      </c>
    </row>
    <row r="1187" spans="1:17" x14ac:dyDescent="0.15">
      <c r="A1187" s="1">
        <v>40137</v>
      </c>
      <c r="B1187">
        <v>3630.58</v>
      </c>
      <c r="C1187">
        <v>3658.21</v>
      </c>
      <c r="D1187" s="21">
        <v>3597.31</v>
      </c>
      <c r="E1187" s="21">
        <v>3631.01</v>
      </c>
      <c r="F1187" s="42">
        <v>1275.85255424</v>
      </c>
      <c r="G1187" s="3">
        <f t="shared" si="90"/>
        <v>-3.1380063913201139E-3</v>
      </c>
      <c r="H1187" s="3">
        <f>1-E1187/MAX(E$2:E1187)</f>
        <v>0.38218709589600486</v>
      </c>
      <c r="I1187" s="21">
        <f t="shared" si="91"/>
        <v>11.429999999999836</v>
      </c>
      <c r="J1187" s="21">
        <f ca="1">IF(ROW()&gt;计算结果!B$18+1,ABS(E1187-OFFSET(E1187,-计算结果!B$18,0,1,1))/SUM(OFFSET(I1187,0,0,-计算结果!B$18,1)),ABS(E1187-OFFSET(E1187,-ROW()+2,0,1,1))/SUM(OFFSET(I1187,0,0,-ROW()+2,1)))</f>
        <v>0.79109424279681462</v>
      </c>
      <c r="K1187" s="21">
        <f ca="1">(计算结果!B$19+计算结果!B$20*'000300'!J1187)^计算结果!B$21</f>
        <v>2.1119848185171328</v>
      </c>
      <c r="L1187" s="21">
        <f t="shared" ca="1" si="92"/>
        <v>3875.6185952069159</v>
      </c>
      <c r="M1187" s="31" t="str">
        <f ca="1">IF(ROW()&gt;计算结果!B$22+1,IF(L1187&gt;OFFSET(L1187,-计算结果!B$22,0,1,1),"买",IF(L1187&lt;OFFSET(L1187,-计算结果!B$22,0,1,1),"卖",M1186)),IF(L1187&gt;OFFSET(L1187,-ROW()+1,0,1,1),"买",IF(L1187&lt;OFFSET(L1187,-ROW()+1,0,1,1),"卖",M1186)))</f>
        <v>买</v>
      </c>
      <c r="N1187" s="4" t="str">
        <f t="shared" ca="1" si="93"/>
        <v/>
      </c>
      <c r="O1187" s="3">
        <f ca="1">IF(M1186="买",E1187/E1186-1,0)-IF(N1187=1,计算结果!B$17,0)</f>
        <v>-3.1380063913201139E-3</v>
      </c>
      <c r="P1187" s="2">
        <f t="shared" ca="1" si="94"/>
        <v>6.4324976436068235</v>
      </c>
      <c r="Q1187" s="3">
        <f ca="1">1-P1187/MAX(P$2:P1187)</f>
        <v>3.1380063913201139E-3</v>
      </c>
    </row>
    <row r="1188" spans="1:17" x14ac:dyDescent="0.15">
      <c r="A1188" s="1">
        <v>40140</v>
      </c>
      <c r="B1188">
        <v>3636.53</v>
      </c>
      <c r="C1188">
        <v>3666.27</v>
      </c>
      <c r="D1188" s="21">
        <v>3628.2</v>
      </c>
      <c r="E1188" s="21">
        <v>3665.51</v>
      </c>
      <c r="F1188" s="42">
        <v>1357.504512</v>
      </c>
      <c r="G1188" s="3">
        <f t="shared" si="90"/>
        <v>9.5014885665420934E-3</v>
      </c>
      <c r="H1188" s="3">
        <f>1-E1188/MAX(E$2:E1188)</f>
        <v>0.37631695365139861</v>
      </c>
      <c r="I1188" s="21">
        <f t="shared" si="91"/>
        <v>34.5</v>
      </c>
      <c r="J1188" s="21">
        <f ca="1">IF(ROW()&gt;计算结果!B$18+1,ABS(E1188-OFFSET(E1188,-计算结果!B$18,0,1,1))/SUM(OFFSET(I1188,0,0,-计算结果!B$18,1)),ABS(E1188-OFFSET(E1188,-ROW()+2,0,1,1))/SUM(OFFSET(I1188,0,0,-ROW()+2,1)))</f>
        <v>0.8128352490421461</v>
      </c>
      <c r="K1188" s="21">
        <f ca="1">(计算结果!B$19+计算结果!B$20*'000300'!J1188)^计算结果!B$21</f>
        <v>2.1315517241379314</v>
      </c>
      <c r="L1188" s="21">
        <f t="shared" ca="1" si="92"/>
        <v>3427.7612568374161</v>
      </c>
      <c r="M1188" s="31" t="str">
        <f ca="1">IF(ROW()&gt;计算结果!B$22+1,IF(L1188&gt;OFFSET(L1188,-计算结果!B$22,0,1,1),"买",IF(L1188&lt;OFFSET(L1188,-计算结果!B$22,0,1,1),"卖",M1187)),IF(L1188&gt;OFFSET(L1188,-ROW()+1,0,1,1),"买",IF(L1188&lt;OFFSET(L1188,-ROW()+1,0,1,1),"卖",M1187)))</f>
        <v>买</v>
      </c>
      <c r="N1188" s="4" t="str">
        <f t="shared" ca="1" si="93"/>
        <v/>
      </c>
      <c r="O1188" s="3">
        <f ca="1">IF(M1187="买",E1188/E1187-1,0)-IF(N1188=1,计算结果!B$17,0)</f>
        <v>9.5014885665420934E-3</v>
      </c>
      <c r="P1188" s="2">
        <f t="shared" ca="1" si="94"/>
        <v>6.4936159464218628</v>
      </c>
      <c r="Q1188" s="3">
        <f ca="1">1-P1188/MAX(P$2:P1188)</f>
        <v>0</v>
      </c>
    </row>
    <row r="1189" spans="1:17" x14ac:dyDescent="0.15">
      <c r="A1189" s="1">
        <v>40141</v>
      </c>
      <c r="B1189">
        <v>3680.75</v>
      </c>
      <c r="C1189">
        <v>3698.13</v>
      </c>
      <c r="D1189" s="21">
        <v>3538.86</v>
      </c>
      <c r="E1189" s="21">
        <v>3548.08</v>
      </c>
      <c r="F1189" s="42">
        <v>2037.21998336</v>
      </c>
      <c r="G1189" s="3">
        <f t="shared" si="90"/>
        <v>-3.2036469686346547E-2</v>
      </c>
      <c r="H1189" s="3">
        <f>1-E1189/MAX(E$2:E1189)</f>
        <v>0.39629755665963384</v>
      </c>
      <c r="I1189" s="21">
        <f t="shared" si="91"/>
        <v>117.43000000000029</v>
      </c>
      <c r="J1189" s="21">
        <f ca="1">IF(ROW()&gt;计算结果!B$18+1,ABS(E1189-OFFSET(E1189,-计算结果!B$18,0,1,1))/SUM(OFFSET(I1189,0,0,-计算结果!B$18,1)),ABS(E1189-OFFSET(E1189,-ROW()+2,0,1,1))/SUM(OFFSET(I1189,0,0,-ROW()+2,1)))</f>
        <v>0.13920311714429265</v>
      </c>
      <c r="K1189" s="21">
        <f ca="1">(计算结果!B$19+计算结果!B$20*'000300'!J1189)^计算结果!B$21</f>
        <v>1.5252828054298633</v>
      </c>
      <c r="L1189" s="21">
        <f t="shared" ca="1" si="92"/>
        <v>3611.281366954237</v>
      </c>
      <c r="M1189" s="31" t="str">
        <f ca="1">IF(ROW()&gt;计算结果!B$22+1,IF(L1189&gt;OFFSET(L1189,-计算结果!B$22,0,1,1),"买",IF(L1189&lt;OFFSET(L1189,-计算结果!B$22,0,1,1),"卖",M1188)),IF(L1189&gt;OFFSET(L1189,-ROW()+1,0,1,1),"买",IF(L1189&lt;OFFSET(L1189,-ROW()+1,0,1,1),"卖",M1188)))</f>
        <v>买</v>
      </c>
      <c r="N1189" s="4" t="str">
        <f t="shared" ca="1" si="93"/>
        <v/>
      </c>
      <c r="O1189" s="3">
        <f ca="1">IF(M1188="买",E1189/E1188-1,0)-IF(N1189=1,计算结果!B$17,0)</f>
        <v>-3.2036469686346547E-2</v>
      </c>
      <c r="P1189" s="2">
        <f t="shared" ca="1" si="94"/>
        <v>6.2855834159995423</v>
      </c>
      <c r="Q1189" s="3">
        <f ca="1">1-P1189/MAX(P$2:P1189)</f>
        <v>3.2036469686346547E-2</v>
      </c>
    </row>
    <row r="1190" spans="1:17" x14ac:dyDescent="0.15">
      <c r="A1190" s="1">
        <v>40142</v>
      </c>
      <c r="B1190">
        <v>3541.51</v>
      </c>
      <c r="C1190">
        <v>3630.3</v>
      </c>
      <c r="D1190" s="21">
        <v>3508.06</v>
      </c>
      <c r="E1190" s="21">
        <v>3629.63</v>
      </c>
      <c r="F1190" s="42">
        <v>1570.3085875199999</v>
      </c>
      <c r="G1190" s="3">
        <f t="shared" si="90"/>
        <v>2.298426191066727E-2</v>
      </c>
      <c r="H1190" s="3">
        <f>1-E1190/MAX(E$2:E1190)</f>
        <v>0.38242190158578915</v>
      </c>
      <c r="I1190" s="21">
        <f t="shared" si="91"/>
        <v>81.550000000000182</v>
      </c>
      <c r="J1190" s="21">
        <f ca="1">IF(ROW()&gt;计算结果!B$18+1,ABS(E1190-OFFSET(E1190,-计算结果!B$18,0,1,1))/SUM(OFFSET(I1190,0,0,-计算结果!B$18,1)),ABS(E1190-OFFSET(E1190,-ROW()+2,0,1,1))/SUM(OFFSET(I1190,0,0,-ROW()+2,1)))</f>
        <v>0.34201388888888873</v>
      </c>
      <c r="K1190" s="21">
        <f ca="1">(计算结果!B$19+计算结果!B$20*'000300'!J1190)^计算结果!B$21</f>
        <v>1.7078124999999997</v>
      </c>
      <c r="L1190" s="21">
        <f t="shared" ca="1" si="92"/>
        <v>3642.6173918277045</v>
      </c>
      <c r="M1190" s="31" t="str">
        <f ca="1">IF(ROW()&gt;计算结果!B$22+1,IF(L1190&gt;OFFSET(L1190,-计算结果!B$22,0,1,1),"买",IF(L1190&lt;OFFSET(L1190,-计算结果!B$22,0,1,1),"卖",M1189)),IF(L1190&gt;OFFSET(L1190,-ROW()+1,0,1,1),"买",IF(L1190&lt;OFFSET(L1190,-ROW()+1,0,1,1),"卖",M1189)))</f>
        <v>买</v>
      </c>
      <c r="N1190" s="4" t="str">
        <f t="shared" ca="1" si="93"/>
        <v/>
      </c>
      <c r="O1190" s="3">
        <f ca="1">IF(M1189="买",E1190/E1189-1,0)-IF(N1190=1,计算结果!B$17,0)</f>
        <v>2.298426191066727E-2</v>
      </c>
      <c r="P1190" s="2">
        <f t="shared" ca="1" si="94"/>
        <v>6.4300529114942222</v>
      </c>
      <c r="Q1190" s="3">
        <f ca="1">1-P1190/MAX(P$2:P1190)</f>
        <v>9.7885423856434173E-3</v>
      </c>
    </row>
    <row r="1191" spans="1:17" x14ac:dyDescent="0.15">
      <c r="A1191" s="1">
        <v>40143</v>
      </c>
      <c r="B1191">
        <v>3635.79</v>
      </c>
      <c r="C1191">
        <v>3646.61</v>
      </c>
      <c r="D1191" s="21">
        <v>3472.95</v>
      </c>
      <c r="E1191" s="21">
        <v>3485.77</v>
      </c>
      <c r="F1191" s="42">
        <v>1808.0938393599999</v>
      </c>
      <c r="G1191" s="3">
        <f t="shared" si="90"/>
        <v>-3.963489391480679E-2</v>
      </c>
      <c r="H1191" s="3">
        <f>1-E1191/MAX(E$2:E1191)</f>
        <v>0.40689954400054451</v>
      </c>
      <c r="I1191" s="21">
        <f t="shared" si="91"/>
        <v>143.86000000000013</v>
      </c>
      <c r="J1191" s="21">
        <f ca="1">IF(ROW()&gt;计算结果!B$18+1,ABS(E1191-OFFSET(E1191,-计算结果!B$18,0,1,1))/SUM(OFFSET(I1191,0,0,-计算结果!B$18,1)),ABS(E1191-OFFSET(E1191,-ROW()+2,0,1,1))/SUM(OFFSET(I1191,0,0,-ROW()+2,1)))</f>
        <v>2.6768570460449118E-2</v>
      </c>
      <c r="K1191" s="21">
        <f ca="1">(计算结果!B$19+计算结果!B$20*'000300'!J1191)^计算结果!B$21</f>
        <v>1.4240917134144042</v>
      </c>
      <c r="L1191" s="21">
        <f t="shared" ca="1" si="92"/>
        <v>3419.2523208552084</v>
      </c>
      <c r="M1191" s="31" t="str">
        <f ca="1">IF(ROW()&gt;计算结果!B$22+1,IF(L1191&gt;OFFSET(L1191,-计算结果!B$22,0,1,1),"买",IF(L1191&lt;OFFSET(L1191,-计算结果!B$22,0,1,1),"卖",M1190)),IF(L1191&gt;OFFSET(L1191,-ROW()+1,0,1,1),"买",IF(L1191&lt;OFFSET(L1191,-ROW()+1,0,1,1),"卖",M1190)))</f>
        <v>买</v>
      </c>
      <c r="N1191" s="4" t="str">
        <f t="shared" ca="1" si="93"/>
        <v/>
      </c>
      <c r="O1191" s="3">
        <f ca="1">IF(M1190="买",E1191/E1190-1,0)-IF(N1191=1,计算结果!B$17,0)</f>
        <v>-3.963489391480679E-2</v>
      </c>
      <c r="P1191" s="2">
        <f t="shared" ca="1" si="94"/>
        <v>6.1751984464805538</v>
      </c>
      <c r="Q1191" s="3">
        <f ca="1">1-P1191/MAX(P$2:P1191)</f>
        <v>4.9035468461414711E-2</v>
      </c>
    </row>
    <row r="1192" spans="1:17" x14ac:dyDescent="0.15">
      <c r="A1192" s="1">
        <v>40144</v>
      </c>
      <c r="B1192">
        <v>3440.34</v>
      </c>
      <c r="C1192">
        <v>3480.93</v>
      </c>
      <c r="D1192" s="21">
        <v>3367.29</v>
      </c>
      <c r="E1192" s="21">
        <v>3382.51</v>
      </c>
      <c r="F1192" s="42">
        <v>1257.7599488000001</v>
      </c>
      <c r="G1192" s="3">
        <f t="shared" si="90"/>
        <v>-2.9623297004678917E-2</v>
      </c>
      <c r="H1192" s="3">
        <f>1-E1192/MAX(E$2:E1192)</f>
        <v>0.42446913496222682</v>
      </c>
      <c r="I1192" s="21">
        <f t="shared" si="91"/>
        <v>103.25999999999976</v>
      </c>
      <c r="J1192" s="21">
        <f ca="1">IF(ROW()&gt;计算结果!B$18+1,ABS(E1192-OFFSET(E1192,-计算结果!B$18,0,1,1))/SUM(OFFSET(I1192,0,0,-计算结果!B$18,1)),ABS(E1192-OFFSET(E1192,-ROW()+2,0,1,1))/SUM(OFFSET(I1192,0,0,-ROW()+2,1)))</f>
        <v>0.22120990661794476</v>
      </c>
      <c r="K1192" s="21">
        <f ca="1">(计算结果!B$19+计算结果!B$20*'000300'!J1192)^计算结果!B$21</f>
        <v>1.5990889159561501</v>
      </c>
      <c r="L1192" s="21">
        <f t="shared" ca="1" si="92"/>
        <v>3360.49808282914</v>
      </c>
      <c r="M1192" s="31" t="str">
        <f ca="1">IF(ROW()&gt;计算结果!B$22+1,IF(L1192&gt;OFFSET(L1192,-计算结果!B$22,0,1,1),"买",IF(L1192&lt;OFFSET(L1192,-计算结果!B$22,0,1,1),"卖",M1191)),IF(L1192&gt;OFFSET(L1192,-ROW()+1,0,1,1),"买",IF(L1192&lt;OFFSET(L1192,-ROW()+1,0,1,1),"卖",M1191)))</f>
        <v>买</v>
      </c>
      <c r="N1192" s="4" t="str">
        <f t="shared" ca="1" si="93"/>
        <v/>
      </c>
      <c r="O1192" s="3">
        <f ca="1">IF(M1191="买",E1192/E1191-1,0)-IF(N1192=1,计算结果!B$17,0)</f>
        <v>-2.9623297004678917E-2</v>
      </c>
      <c r="P1192" s="2">
        <f t="shared" ca="1" si="94"/>
        <v>5.9922687088376287</v>
      </c>
      <c r="Q1192" s="3">
        <f ca="1">1-P1192/MAX(P$2:P1192)</f>
        <v>7.7206173220097596E-2</v>
      </c>
    </row>
    <row r="1193" spans="1:17" x14ac:dyDescent="0.15">
      <c r="A1193" s="1">
        <v>40147</v>
      </c>
      <c r="B1193">
        <v>3415.08</v>
      </c>
      <c r="C1193">
        <v>3511.76</v>
      </c>
      <c r="D1193" s="21">
        <v>3415.08</v>
      </c>
      <c r="E1193" s="21">
        <v>3511.67</v>
      </c>
      <c r="F1193" s="42">
        <v>1173.7739263999999</v>
      </c>
      <c r="G1193" s="3">
        <f t="shared" si="90"/>
        <v>3.8184661686144317E-2</v>
      </c>
      <c r="H1193" s="3">
        <f>1-E1193/MAX(E$2:E1193)</f>
        <v>0.40249268359082557</v>
      </c>
      <c r="I1193" s="21">
        <f t="shared" si="91"/>
        <v>129.15999999999985</v>
      </c>
      <c r="J1193" s="21">
        <f ca="1">IF(ROW()&gt;计算结果!B$18+1,ABS(E1193-OFFSET(E1193,-计算结果!B$18,0,1,1))/SUM(OFFSET(I1193,0,0,-计算结果!B$18,1)),ABS(E1193-OFFSET(E1193,-ROW()+2,0,1,1))/SUM(OFFSET(I1193,0,0,-ROW()+2,1)))</f>
        <v>0.17893482589404719</v>
      </c>
      <c r="K1193" s="21">
        <f ca="1">(计算结果!B$19+计算结果!B$20*'000300'!J1193)^计算结果!B$21</f>
        <v>1.5610413433046424</v>
      </c>
      <c r="L1193" s="21">
        <f t="shared" ca="1" si="92"/>
        <v>3596.4836954794773</v>
      </c>
      <c r="M1193" s="31" t="str">
        <f ca="1">IF(ROW()&gt;计算结果!B$22+1,IF(L1193&gt;OFFSET(L1193,-计算结果!B$22,0,1,1),"买",IF(L1193&lt;OFFSET(L1193,-计算结果!B$22,0,1,1),"卖",M1192)),IF(L1193&gt;OFFSET(L1193,-ROW()+1,0,1,1),"买",IF(L1193&lt;OFFSET(L1193,-ROW()+1,0,1,1),"卖",M1192)))</f>
        <v>买</v>
      </c>
      <c r="N1193" s="4" t="str">
        <f t="shared" ca="1" si="93"/>
        <v/>
      </c>
      <c r="O1193" s="3">
        <f ca="1">IF(M1192="买",E1193/E1192-1,0)-IF(N1193=1,计算结果!B$17,0)</f>
        <v>3.8184661686144317E-2</v>
      </c>
      <c r="P1193" s="2">
        <f t="shared" ca="1" si="94"/>
        <v>6.2210814622170627</v>
      </c>
      <c r="Q1193" s="3">
        <f ca="1">1-P1193/MAX(P$2:P1193)</f>
        <v>4.1969603138444445E-2</v>
      </c>
    </row>
    <row r="1194" spans="1:17" x14ac:dyDescent="0.15">
      <c r="A1194" s="1">
        <v>40148</v>
      </c>
      <c r="B1194">
        <v>3507.56</v>
      </c>
      <c r="C1194">
        <v>3566.78</v>
      </c>
      <c r="D1194" s="21">
        <v>3485.52</v>
      </c>
      <c r="E1194" s="21">
        <v>3560.83</v>
      </c>
      <c r="F1194" s="42">
        <v>1380.0262860800001</v>
      </c>
      <c r="G1194" s="3">
        <f t="shared" si="90"/>
        <v>1.3999037494980993E-2</v>
      </c>
      <c r="H1194" s="3">
        <f>1-E1194/MAX(E$2:E1194)</f>
        <v>0.39412815626488806</v>
      </c>
      <c r="I1194" s="21">
        <f t="shared" si="91"/>
        <v>49.159999999999854</v>
      </c>
      <c r="J1194" s="21">
        <f ca="1">IF(ROW()&gt;计算结果!B$18+1,ABS(E1194-OFFSET(E1194,-计算结果!B$18,0,1,1))/SUM(OFFSET(I1194,0,0,-计算结果!B$18,1)),ABS(E1194-OFFSET(E1194,-ROW()+2,0,1,1))/SUM(OFFSET(I1194,0,0,-ROW()+2,1)))</f>
        <v>9.864999123370928E-2</v>
      </c>
      <c r="K1194" s="21">
        <f ca="1">(计算结果!B$19+计算结果!B$20*'000300'!J1194)^计算结果!B$21</f>
        <v>1.4887849921103382</v>
      </c>
      <c r="L1194" s="21">
        <f t="shared" ca="1" si="92"/>
        <v>3543.403008736359</v>
      </c>
      <c r="M1194" s="31" t="str">
        <f ca="1">IF(ROW()&gt;计算结果!B$22+1,IF(L1194&gt;OFFSET(L1194,-计算结果!B$22,0,1,1),"买",IF(L1194&lt;OFFSET(L1194,-计算结果!B$22,0,1,1),"卖",M1193)),IF(L1194&gt;OFFSET(L1194,-ROW()+1,0,1,1),"买",IF(L1194&lt;OFFSET(L1194,-ROW()+1,0,1,1),"卖",M1193)))</f>
        <v>买</v>
      </c>
      <c r="N1194" s="4" t="str">
        <f t="shared" ca="1" si="93"/>
        <v/>
      </c>
      <c r="O1194" s="3">
        <f ca="1">IF(M1193="买",E1194/E1193-1,0)-IF(N1194=1,计算结果!B$17,0)</f>
        <v>1.3999037494980993E-2</v>
      </c>
      <c r="P1194" s="2">
        <f t="shared" ca="1" si="94"/>
        <v>6.3081706148659702</v>
      </c>
      <c r="Q1194" s="3">
        <f ca="1">1-P1194/MAX(P$2:P1194)</f>
        <v>2.8558099691448069E-2</v>
      </c>
    </row>
    <row r="1195" spans="1:17" x14ac:dyDescent="0.15">
      <c r="A1195" s="1">
        <v>40149</v>
      </c>
      <c r="B1195">
        <v>3578.87</v>
      </c>
      <c r="C1195">
        <v>3607.56</v>
      </c>
      <c r="D1195" s="21">
        <v>3570.29</v>
      </c>
      <c r="E1195" s="21">
        <v>3597.33</v>
      </c>
      <c r="F1195" s="42">
        <v>1389.2925849600001</v>
      </c>
      <c r="G1195" s="3">
        <f t="shared" si="90"/>
        <v>1.0250419143851275E-2</v>
      </c>
      <c r="H1195" s="3">
        <f>1-E1195/MAX(E$2:E1195)</f>
        <v>0.38791771591914515</v>
      </c>
      <c r="I1195" s="21">
        <f t="shared" si="91"/>
        <v>36.5</v>
      </c>
      <c r="J1195" s="21">
        <f ca="1">IF(ROW()&gt;计算结果!B$18+1,ABS(E1195-OFFSET(E1195,-计算结果!B$18,0,1,1))/SUM(OFFSET(I1195,0,0,-计算结果!B$18,1)),ABS(E1195-OFFSET(E1195,-ROW()+2,0,1,1))/SUM(OFFSET(I1195,0,0,-ROW()+2,1)))</f>
        <v>4.5754179067115527E-2</v>
      </c>
      <c r="K1195" s="21">
        <f ca="1">(计算结果!B$19+计算结果!B$20*'000300'!J1195)^计算结果!B$21</f>
        <v>1.4411787611604039</v>
      </c>
      <c r="L1195" s="21">
        <f t="shared" ca="1" si="92"/>
        <v>3621.121443198801</v>
      </c>
      <c r="M1195" s="31" t="str">
        <f ca="1">IF(ROW()&gt;计算结果!B$22+1,IF(L1195&gt;OFFSET(L1195,-计算结果!B$22,0,1,1),"买",IF(L1195&lt;OFFSET(L1195,-计算结果!B$22,0,1,1),"卖",M1194)),IF(L1195&gt;OFFSET(L1195,-ROW()+1,0,1,1),"买",IF(L1195&lt;OFFSET(L1195,-ROW()+1,0,1,1),"卖",M1194)))</f>
        <v>买</v>
      </c>
      <c r="N1195" s="4" t="str">
        <f t="shared" ca="1" si="93"/>
        <v/>
      </c>
      <c r="O1195" s="3">
        <f ca="1">IF(M1194="买",E1195/E1194-1,0)-IF(N1195=1,计算结果!B$17,0)</f>
        <v>1.0250419143851275E-2</v>
      </c>
      <c r="P1195" s="2">
        <f t="shared" ca="1" si="94"/>
        <v>6.3728320076992722</v>
      </c>
      <c r="Q1195" s="3">
        <f ca="1">1-P1195/MAX(P$2:P1195)</f>
        <v>1.8600413039386088E-2</v>
      </c>
    </row>
    <row r="1196" spans="1:17" x14ac:dyDescent="0.15">
      <c r="A1196" s="1">
        <v>40150</v>
      </c>
      <c r="B1196">
        <v>3596.95</v>
      </c>
      <c r="C1196">
        <v>3603.12</v>
      </c>
      <c r="D1196" s="21">
        <v>3551.48</v>
      </c>
      <c r="E1196" s="21">
        <v>3590.88</v>
      </c>
      <c r="F1196" s="42">
        <v>1285.6262655999999</v>
      </c>
      <c r="G1196" s="3">
        <f t="shared" si="90"/>
        <v>-1.7929964723836234E-3</v>
      </c>
      <c r="H1196" s="3">
        <f>1-E1196/MAX(E$2:E1196)</f>
        <v>0.38901517729531065</v>
      </c>
      <c r="I1196" s="21">
        <f t="shared" si="91"/>
        <v>6.4499999999998181</v>
      </c>
      <c r="J1196" s="21">
        <f ca="1">IF(ROW()&gt;计算结果!B$18+1,ABS(E1196-OFFSET(E1196,-计算结果!B$18,0,1,1))/SUM(OFFSET(I1196,0,0,-计算结果!B$18,1)),ABS(E1196-OFFSET(E1196,-ROW()+2,0,1,1))/SUM(OFFSET(I1196,0,0,-ROW()+2,1)))</f>
        <v>7.2283751577176453E-2</v>
      </c>
      <c r="K1196" s="21">
        <f ca="1">(计算结果!B$19+计算结果!B$20*'000300'!J1196)^计算结果!B$21</f>
        <v>1.4650553764194587</v>
      </c>
      <c r="L1196" s="21">
        <f t="shared" ca="1" si="92"/>
        <v>3576.8160542497144</v>
      </c>
      <c r="M1196" s="31" t="str">
        <f ca="1">IF(ROW()&gt;计算结果!B$22+1,IF(L1196&gt;OFFSET(L1196,-计算结果!B$22,0,1,1),"买",IF(L1196&lt;OFFSET(L1196,-计算结果!B$22,0,1,1),"卖",M1195)),IF(L1196&gt;OFFSET(L1196,-ROW()+1,0,1,1),"买",IF(L1196&lt;OFFSET(L1196,-ROW()+1,0,1,1),"卖",M1195)))</f>
        <v>买</v>
      </c>
      <c r="N1196" s="4" t="str">
        <f t="shared" ca="1" si="93"/>
        <v/>
      </c>
      <c r="O1196" s="3">
        <f ca="1">IF(M1195="买",E1196/E1195-1,0)-IF(N1196=1,计算结果!B$17,0)</f>
        <v>-1.7929964723836234E-3</v>
      </c>
      <c r="P1196" s="2">
        <f t="shared" ca="1" si="94"/>
        <v>6.3614055423903739</v>
      </c>
      <c r="Q1196" s="3">
        <f ca="1">1-P1196/MAX(P$2:P1196)</f>
        <v>2.0360059036805156E-2</v>
      </c>
    </row>
    <row r="1197" spans="1:17" x14ac:dyDescent="0.15">
      <c r="A1197" s="1">
        <v>40151</v>
      </c>
      <c r="B1197">
        <v>3581.63</v>
      </c>
      <c r="C1197">
        <v>3646.26</v>
      </c>
      <c r="D1197" s="21">
        <v>3530.06</v>
      </c>
      <c r="E1197" s="21">
        <v>3643.49</v>
      </c>
      <c r="F1197" s="42">
        <v>1888.43982848</v>
      </c>
      <c r="G1197" s="3">
        <f t="shared" si="90"/>
        <v>1.4651004767633369E-2</v>
      </c>
      <c r="H1197" s="3">
        <f>1-E1197/MAX(E$2:E1197)</f>
        <v>0.38006363574491253</v>
      </c>
      <c r="I1197" s="21">
        <f t="shared" si="91"/>
        <v>52.609999999999673</v>
      </c>
      <c r="J1197" s="21">
        <f ca="1">IF(ROW()&gt;计算结果!B$18+1,ABS(E1197-OFFSET(E1197,-计算结果!B$18,0,1,1))/SUM(OFFSET(I1197,0,0,-计算结果!B$18,1)),ABS(E1197-OFFSET(E1197,-ROW()+2,0,1,1))/SUM(OFFSET(I1197,0,0,-ROW()+2,1)))</f>
        <v>1.6541193934894987E-2</v>
      </c>
      <c r="K1197" s="21">
        <f ca="1">(计算结果!B$19+计算结果!B$20*'000300'!J1197)^计算结果!B$21</f>
        <v>1.4148870745414055</v>
      </c>
      <c r="L1197" s="21">
        <f t="shared" ca="1" si="92"/>
        <v>3671.1521583004678</v>
      </c>
      <c r="M1197" s="31" t="str">
        <f ca="1">IF(ROW()&gt;计算结果!B$22+1,IF(L1197&gt;OFFSET(L1197,-计算结果!B$22,0,1,1),"买",IF(L1197&lt;OFFSET(L1197,-计算结果!B$22,0,1,1),"卖",M1196)),IF(L1197&gt;OFFSET(L1197,-ROW()+1,0,1,1),"买",IF(L1197&lt;OFFSET(L1197,-ROW()+1,0,1,1),"卖",M1196)))</f>
        <v>买</v>
      </c>
      <c r="N1197" s="4" t="str">
        <f t="shared" ca="1" si="93"/>
        <v/>
      </c>
      <c r="O1197" s="3">
        <f ca="1">IF(M1196="买",E1197/E1196-1,0)-IF(N1197=1,计算结果!B$17,0)</f>
        <v>1.4651004767633369E-2</v>
      </c>
      <c r="P1197" s="2">
        <f t="shared" ca="1" si="94"/>
        <v>6.4546065253207843</v>
      </c>
      <c r="Q1197" s="3">
        <f ca="1">1-P1197/MAX(P$2:P1197)</f>
        <v>6.0073495911894259E-3</v>
      </c>
    </row>
    <row r="1198" spans="1:17" x14ac:dyDescent="0.15">
      <c r="A1198" s="1">
        <v>40154</v>
      </c>
      <c r="B1198">
        <v>3644.63</v>
      </c>
      <c r="C1198">
        <v>3672.8</v>
      </c>
      <c r="D1198" s="21">
        <v>3633.45</v>
      </c>
      <c r="E1198" s="21">
        <v>3668.83</v>
      </c>
      <c r="F1198" s="42">
        <v>1319.91691264</v>
      </c>
      <c r="G1198" s="3">
        <f t="shared" si="90"/>
        <v>6.9548701931390067E-3</v>
      </c>
      <c r="H1198" s="3">
        <f>1-E1198/MAX(E$2:E1198)</f>
        <v>0.37575205880351192</v>
      </c>
      <c r="I1198" s="21">
        <f t="shared" si="91"/>
        <v>25.340000000000146</v>
      </c>
      <c r="J1198" s="21">
        <f ca="1">IF(ROW()&gt;计算结果!B$18+1,ABS(E1198-OFFSET(E1198,-计算结果!B$18,0,1,1))/SUM(OFFSET(I1198,0,0,-计算结果!B$18,1)),ABS(E1198-OFFSET(E1198,-ROW()+2,0,1,1))/SUM(OFFSET(I1198,0,0,-ROW()+2,1)))</f>
        <v>4.4544625127458139E-3</v>
      </c>
      <c r="K1198" s="21">
        <f ca="1">(计算结果!B$19+计算结果!B$20*'000300'!J1198)^计算结果!B$21</f>
        <v>1.4040090162614711</v>
      </c>
      <c r="L1198" s="21">
        <f t="shared" ca="1" si="92"/>
        <v>3667.8918271094244</v>
      </c>
      <c r="M1198" s="31" t="str">
        <f ca="1">IF(ROW()&gt;计算结果!B$22+1,IF(L1198&gt;OFFSET(L1198,-计算结果!B$22,0,1,1),"买",IF(L1198&lt;OFFSET(L1198,-计算结果!B$22,0,1,1),"卖",M1197)),IF(L1198&gt;OFFSET(L1198,-ROW()+1,0,1,1),"买",IF(L1198&lt;OFFSET(L1198,-ROW()+1,0,1,1),"卖",M1197)))</f>
        <v>买</v>
      </c>
      <c r="N1198" s="4" t="str">
        <f t="shared" ca="1" si="93"/>
        <v/>
      </c>
      <c r="O1198" s="3">
        <f ca="1">IF(M1197="买",E1198/E1197-1,0)-IF(N1198=1,计算结果!B$17,0)</f>
        <v>6.9548701931390067E-3</v>
      </c>
      <c r="P1198" s="2">
        <f t="shared" ca="1" si="94"/>
        <v>6.499497475852178</v>
      </c>
      <c r="Q1198" s="3">
        <f ca="1">1-P1198/MAX(P$2:P1198)</f>
        <v>0</v>
      </c>
    </row>
    <row r="1199" spans="1:17" x14ac:dyDescent="0.15">
      <c r="A1199" s="1">
        <v>40155</v>
      </c>
      <c r="B1199">
        <v>3670.81</v>
      </c>
      <c r="C1199">
        <v>3671.04</v>
      </c>
      <c r="D1199" s="21">
        <v>3590.94</v>
      </c>
      <c r="E1199" s="21">
        <v>3624.02</v>
      </c>
      <c r="F1199" s="42">
        <v>1187.50855168</v>
      </c>
      <c r="G1199" s="3">
        <f t="shared" si="90"/>
        <v>-1.2213703006135446E-2</v>
      </c>
      <c r="H1199" s="3">
        <f>1-E1199/MAX(E$2:E1199)</f>
        <v>0.38337643775947727</v>
      </c>
      <c r="I1199" s="21">
        <f t="shared" si="91"/>
        <v>44.809999999999945</v>
      </c>
      <c r="J1199" s="21">
        <f ca="1">IF(ROW()&gt;计算结果!B$18+1,ABS(E1199-OFFSET(E1199,-计算结果!B$18,0,1,1))/SUM(OFFSET(I1199,0,0,-计算结果!B$18,1)),ABS(E1199-OFFSET(E1199,-ROW()+2,0,1,1))/SUM(OFFSET(I1199,0,0,-ROW()+2,1)))</f>
        <v>0.11288836033893285</v>
      </c>
      <c r="K1199" s="21">
        <f ca="1">(计算结果!B$19+计算结果!B$20*'000300'!J1199)^计算结果!B$21</f>
        <v>1.5015995243050395</v>
      </c>
      <c r="L1199" s="21">
        <f t="shared" ca="1" si="92"/>
        <v>3602.0139123915196</v>
      </c>
      <c r="M1199" s="31" t="str">
        <f ca="1">IF(ROW()&gt;计算结果!B$22+1,IF(L1199&gt;OFFSET(L1199,-计算结果!B$22,0,1,1),"买",IF(L1199&lt;OFFSET(L1199,-计算结果!B$22,0,1,1),"卖",M1198)),IF(L1199&gt;OFFSET(L1199,-ROW()+1,0,1,1),"买",IF(L1199&lt;OFFSET(L1199,-ROW()+1,0,1,1),"卖",M1198)))</f>
        <v>买</v>
      </c>
      <c r="N1199" s="4" t="str">
        <f t="shared" ca="1" si="93"/>
        <v/>
      </c>
      <c r="O1199" s="3">
        <f ca="1">IF(M1198="买",E1199/E1198-1,0)-IF(N1199=1,计算结果!B$17,0)</f>
        <v>-1.2213703006135446E-2</v>
      </c>
      <c r="P1199" s="2">
        <f t="shared" ca="1" si="94"/>
        <v>6.4201145439929928</v>
      </c>
      <c r="Q1199" s="3">
        <f ca="1">1-P1199/MAX(P$2:P1199)</f>
        <v>1.2213703006135446E-2</v>
      </c>
    </row>
    <row r="1200" spans="1:17" x14ac:dyDescent="0.15">
      <c r="A1200" s="1">
        <v>40156</v>
      </c>
      <c r="B1200">
        <v>3579.28</v>
      </c>
      <c r="C1200">
        <v>3603.7</v>
      </c>
      <c r="D1200" s="21">
        <v>3543.42</v>
      </c>
      <c r="E1200" s="21">
        <v>3554.48</v>
      </c>
      <c r="F1200" s="42">
        <v>970.91969024000002</v>
      </c>
      <c r="G1200" s="3">
        <f t="shared" si="90"/>
        <v>-1.9188635824305633E-2</v>
      </c>
      <c r="H1200" s="3">
        <f>1-E1200/MAX(E$2:E1200)</f>
        <v>0.39520860273599667</v>
      </c>
      <c r="I1200" s="21">
        <f t="shared" si="91"/>
        <v>69.539999999999964</v>
      </c>
      <c r="J1200" s="21">
        <f ca="1">IF(ROW()&gt;计算结果!B$18+1,ABS(E1200-OFFSET(E1200,-计算结果!B$18,0,1,1))/SUM(OFFSET(I1200,0,0,-计算结果!B$18,1)),ABS(E1200-OFFSET(E1200,-ROW()+2,0,1,1))/SUM(OFFSET(I1200,0,0,-ROW()+2,1)))</f>
        <v>0.1137447214275987</v>
      </c>
      <c r="K1200" s="21">
        <f ca="1">(计算结果!B$19+计算结果!B$20*'000300'!J1200)^计算结果!B$21</f>
        <v>1.5023702492848388</v>
      </c>
      <c r="L1200" s="21">
        <f t="shared" ca="1" si="92"/>
        <v>3530.600376582388</v>
      </c>
      <c r="M1200" s="31" t="str">
        <f ca="1">IF(ROW()&gt;计算结果!B$22+1,IF(L1200&gt;OFFSET(L1200,-计算结果!B$22,0,1,1),"买",IF(L1200&lt;OFFSET(L1200,-计算结果!B$22,0,1,1),"卖",M1199)),IF(L1200&gt;OFFSET(L1200,-ROW()+1,0,1,1),"买",IF(L1200&lt;OFFSET(L1200,-ROW()+1,0,1,1),"卖",M1199)))</f>
        <v>买</v>
      </c>
      <c r="N1200" s="4" t="str">
        <f t="shared" ca="1" si="93"/>
        <v/>
      </c>
      <c r="O1200" s="3">
        <f ca="1">IF(M1199="买",E1200/E1199-1,0)-IF(N1200=1,计算结果!B$17,0)</f>
        <v>-1.9188635824305633E-2</v>
      </c>
      <c r="P1200" s="2">
        <f t="shared" ca="1" si="94"/>
        <v>6.2969213040579834</v>
      </c>
      <c r="Q1200" s="3">
        <f ca="1">1-P1200/MAX(P$2:P1200)</f>
        <v>3.1167974531390086E-2</v>
      </c>
    </row>
    <row r="1201" spans="1:17" x14ac:dyDescent="0.15">
      <c r="A1201" s="1">
        <v>40157</v>
      </c>
      <c r="B1201">
        <v>3579.83</v>
      </c>
      <c r="C1201">
        <v>3601.29</v>
      </c>
      <c r="D1201" s="21">
        <v>3544.9</v>
      </c>
      <c r="E1201" s="21">
        <v>3577.24</v>
      </c>
      <c r="F1201" s="42">
        <v>811.51401983999995</v>
      </c>
      <c r="G1201" s="3">
        <f t="shared" si="90"/>
        <v>6.4031869640566175E-3</v>
      </c>
      <c r="H1201" s="3">
        <f>1-E1201/MAX(E$2:E1201)</f>
        <v>0.39133601034506227</v>
      </c>
      <c r="I1201" s="21">
        <f t="shared" si="91"/>
        <v>22.759999999999764</v>
      </c>
      <c r="J1201" s="21">
        <f ca="1">IF(ROW()&gt;计算结果!B$18+1,ABS(E1201-OFFSET(E1201,-计算结果!B$18,0,1,1))/SUM(OFFSET(I1201,0,0,-计算结果!B$18,1)),ABS(E1201-OFFSET(E1201,-ROW()+2,0,1,1))/SUM(OFFSET(I1201,0,0,-ROW()+2,1)))</f>
        <v>0.16951759669378602</v>
      </c>
      <c r="K1201" s="21">
        <f ca="1">(计算结果!B$19+计算结果!B$20*'000300'!J1201)^计算结果!B$21</f>
        <v>1.5525658370244073</v>
      </c>
      <c r="L1201" s="21">
        <f t="shared" ca="1" si="92"/>
        <v>3603.011462552256</v>
      </c>
      <c r="M1201" s="31" t="str">
        <f ca="1">IF(ROW()&gt;计算结果!B$22+1,IF(L1201&gt;OFFSET(L1201,-计算结果!B$22,0,1,1),"买",IF(L1201&lt;OFFSET(L1201,-计算结果!B$22,0,1,1),"卖",M1200)),IF(L1201&gt;OFFSET(L1201,-ROW()+1,0,1,1),"买",IF(L1201&lt;OFFSET(L1201,-ROW()+1,0,1,1),"卖",M1200)))</f>
        <v>买</v>
      </c>
      <c r="N1201" s="4" t="str">
        <f t="shared" ca="1" si="93"/>
        <v/>
      </c>
      <c r="O1201" s="3">
        <f ca="1">IF(M1200="买",E1201/E1200-1,0)-IF(N1201=1,计算结果!B$17,0)</f>
        <v>6.4031869640566175E-3</v>
      </c>
      <c r="P1201" s="2">
        <f t="shared" ca="1" si="94"/>
        <v>6.3372416684658175</v>
      </c>
      <c r="Q1201" s="3">
        <f ca="1">1-P1201/MAX(P$2:P1201)</f>
        <v>2.4964361935548962E-2</v>
      </c>
    </row>
    <row r="1202" spans="1:17" x14ac:dyDescent="0.15">
      <c r="A1202" s="1">
        <v>40158</v>
      </c>
      <c r="B1202">
        <v>3589.41</v>
      </c>
      <c r="C1202">
        <v>3614.95</v>
      </c>
      <c r="D1202" s="21">
        <v>3568.51</v>
      </c>
      <c r="E1202" s="21">
        <v>3575.02</v>
      </c>
      <c r="F1202" s="42">
        <v>742.82934272</v>
      </c>
      <c r="G1202" s="3">
        <f t="shared" si="90"/>
        <v>-6.2059017566606922E-4</v>
      </c>
      <c r="H1202" s="3">
        <f>1-E1202/MAX(E$2:E1202)</f>
        <v>0.39171374123732383</v>
      </c>
      <c r="I1202" s="21">
        <f t="shared" si="91"/>
        <v>2.2199999999997999</v>
      </c>
      <c r="J1202" s="21">
        <f ca="1">IF(ROW()&gt;计算结果!B$18+1,ABS(E1202-OFFSET(E1202,-计算结果!B$18,0,1,1))/SUM(OFFSET(I1202,0,0,-计算结果!B$18,1)),ABS(E1202-OFFSET(E1202,-ROW()+2,0,1,1))/SUM(OFFSET(I1202,0,0,-ROW()+2,1)))</f>
        <v>0.43896933074906003</v>
      </c>
      <c r="K1202" s="21">
        <f ca="1">(计算结果!B$19+计算结果!B$20*'000300'!J1202)^计算结果!B$21</f>
        <v>1.7950723976741538</v>
      </c>
      <c r="L1202" s="21">
        <f t="shared" ca="1" si="92"/>
        <v>3552.7647607541717</v>
      </c>
      <c r="M1202" s="31" t="str">
        <f ca="1">IF(ROW()&gt;计算结果!B$22+1,IF(L1202&gt;OFFSET(L1202,-计算结果!B$22,0,1,1),"买",IF(L1202&lt;OFFSET(L1202,-计算结果!B$22,0,1,1),"卖",M1201)),IF(L1202&gt;OFFSET(L1202,-ROW()+1,0,1,1),"买",IF(L1202&lt;OFFSET(L1202,-ROW()+1,0,1,1),"卖",M1201)))</f>
        <v>买</v>
      </c>
      <c r="N1202" s="4" t="str">
        <f t="shared" ca="1" si="93"/>
        <v/>
      </c>
      <c r="O1202" s="3">
        <f ca="1">IF(M1201="买",E1202/E1201-1,0)-IF(N1202=1,计算结果!B$17,0)</f>
        <v>-6.2059017566606922E-4</v>
      </c>
      <c r="P1202" s="2">
        <f t="shared" ca="1" si="94"/>
        <v>6.3333088385455456</v>
      </c>
      <c r="Q1202" s="3">
        <f ca="1">1-P1202/MAX(P$2:P1202)</f>
        <v>2.5569459473456124E-2</v>
      </c>
    </row>
    <row r="1203" spans="1:17" x14ac:dyDescent="0.15">
      <c r="A1203" s="1">
        <v>40161</v>
      </c>
      <c r="B1203">
        <v>3572.53</v>
      </c>
      <c r="C1203">
        <v>3623.27</v>
      </c>
      <c r="D1203" s="21">
        <v>3495.64</v>
      </c>
      <c r="E1203" s="21">
        <v>3612.75</v>
      </c>
      <c r="F1203" s="42">
        <v>1134.4173465599999</v>
      </c>
      <c r="G1203" s="3">
        <f t="shared" si="90"/>
        <v>1.0553787111680535E-2</v>
      </c>
      <c r="H1203" s="3">
        <f>1-E1203/MAX(E$2:E1203)</f>
        <v>0.38529401755938197</v>
      </c>
      <c r="I1203" s="21">
        <f t="shared" si="91"/>
        <v>37.730000000000018</v>
      </c>
      <c r="J1203" s="21">
        <f ca="1">IF(ROW()&gt;计算结果!B$18+1,ABS(E1203-OFFSET(E1203,-计算结果!B$18,0,1,1))/SUM(OFFSET(I1203,0,0,-计算结果!B$18,1)),ABS(E1203-OFFSET(E1203,-ROW()+2,0,1,1))/SUM(OFFSET(I1203,0,0,-ROW()+2,1)))</f>
        <v>0.29119612814012508</v>
      </c>
      <c r="K1203" s="21">
        <f ca="1">(计算结果!B$19+计算结果!B$20*'000300'!J1203)^计算结果!B$21</f>
        <v>1.6620765153261126</v>
      </c>
      <c r="L1203" s="21">
        <f t="shared" ca="1" si="92"/>
        <v>3652.4648181708817</v>
      </c>
      <c r="M1203" s="31" t="str">
        <f ca="1">IF(ROW()&gt;计算结果!B$22+1,IF(L1203&gt;OFFSET(L1203,-计算结果!B$22,0,1,1),"买",IF(L1203&lt;OFFSET(L1203,-计算结果!B$22,0,1,1),"卖",M1202)),IF(L1203&gt;OFFSET(L1203,-ROW()+1,0,1,1),"买",IF(L1203&lt;OFFSET(L1203,-ROW()+1,0,1,1),"卖",M1202)))</f>
        <v>卖</v>
      </c>
      <c r="N1203" s="4">
        <f t="shared" ca="1" si="93"/>
        <v>1</v>
      </c>
      <c r="O1203" s="3">
        <f ca="1">IF(M1202="买",E1203/E1202-1,0)-IF(N1203=1,计算结果!B$17,0)</f>
        <v>1.0553787111680535E-2</v>
      </c>
      <c r="P1203" s="2">
        <f t="shared" ca="1" si="94"/>
        <v>6.4001492317400803</v>
      </c>
      <c r="Q1203" s="3">
        <f ca="1">1-P1203/MAX(P$2:P1203)</f>
        <v>1.528552699361907E-2</v>
      </c>
    </row>
    <row r="1204" spans="1:17" x14ac:dyDescent="0.15">
      <c r="A1204" s="1">
        <v>40162</v>
      </c>
      <c r="B1204">
        <v>3594.51</v>
      </c>
      <c r="C1204">
        <v>3620.32</v>
      </c>
      <c r="D1204" s="21">
        <v>3578.28</v>
      </c>
      <c r="E1204" s="21">
        <v>3583.34</v>
      </c>
      <c r="F1204" s="42">
        <v>987.83625215999996</v>
      </c>
      <c r="G1204" s="3">
        <f t="shared" si="90"/>
        <v>-8.1406131063593845E-3</v>
      </c>
      <c r="H1204" s="3">
        <f>1-E1204/MAX(E$2:E1204)</f>
        <v>0.39029810113659558</v>
      </c>
      <c r="I1204" s="21">
        <f t="shared" si="91"/>
        <v>29.409999999999854</v>
      </c>
      <c r="J1204" s="21">
        <f ca="1">IF(ROW()&gt;计算结果!B$18+1,ABS(E1204-OFFSET(E1204,-计算结果!B$18,0,1,1))/SUM(OFFSET(I1204,0,0,-计算结果!B$18,1)),ABS(E1204-OFFSET(E1204,-ROW()+2,0,1,1))/SUM(OFFSET(I1204,0,0,-ROW()+2,1)))</f>
        <v>6.8760118520329566E-2</v>
      </c>
      <c r="K1204" s="21">
        <f ca="1">(计算结果!B$19+计算结果!B$20*'000300'!J1204)^计算结果!B$21</f>
        <v>1.4618841066682966</v>
      </c>
      <c r="L1204" s="21">
        <f t="shared" ca="1" si="92"/>
        <v>3551.4123451105343</v>
      </c>
      <c r="M1204" s="31" t="str">
        <f ca="1">IF(ROW()&gt;计算结果!B$22+1,IF(L1204&gt;OFFSET(L1204,-计算结果!B$22,0,1,1),"买",IF(L1204&lt;OFFSET(L1204,-计算结果!B$22,0,1,1),"卖",M1203)),IF(L1204&gt;OFFSET(L1204,-ROW()+1,0,1,1),"买",IF(L1204&lt;OFFSET(L1204,-ROW()+1,0,1,1),"卖",M1203)))</f>
        <v>买</v>
      </c>
      <c r="N1204" s="4">
        <f t="shared" ca="1" si="93"/>
        <v>1</v>
      </c>
      <c r="O1204" s="3">
        <f ca="1">IF(M1203="买",E1204/E1203-1,0)-IF(N1204=1,计算结果!B$17,0)</f>
        <v>0</v>
      </c>
      <c r="P1204" s="2">
        <f t="shared" ca="1" si="94"/>
        <v>6.4001492317400803</v>
      </c>
      <c r="Q1204" s="3">
        <f ca="1">1-P1204/MAX(P$2:P1204)</f>
        <v>1.528552699361907E-2</v>
      </c>
    </row>
    <row r="1205" spans="1:17" x14ac:dyDescent="0.15">
      <c r="A1205" s="1">
        <v>40163</v>
      </c>
      <c r="B1205">
        <v>3568.28</v>
      </c>
      <c r="C1205">
        <v>3610.69</v>
      </c>
      <c r="D1205" s="21">
        <v>3550.67</v>
      </c>
      <c r="E1205" s="21">
        <v>3560.72</v>
      </c>
      <c r="F1205" s="42">
        <v>813.40899328</v>
      </c>
      <c r="G1205" s="3">
        <f t="shared" si="90"/>
        <v>-6.3125463952625749E-3</v>
      </c>
      <c r="H1205" s="3">
        <f>1-E1205/MAX(E$2:E1205)</f>
        <v>0.39414687266045056</v>
      </c>
      <c r="I1205" s="21">
        <f t="shared" si="91"/>
        <v>22.620000000000346</v>
      </c>
      <c r="J1205" s="21">
        <f ca="1">IF(ROW()&gt;计算结果!B$18+1,ABS(E1205-OFFSET(E1205,-计算结果!B$18,0,1,1))/SUM(OFFSET(I1205,0,0,-计算结果!B$18,1)),ABS(E1205-OFFSET(E1205,-ROW()+2,0,1,1))/SUM(OFFSET(I1205,0,0,-ROW()+2,1)))</f>
        <v>0.11678203451465823</v>
      </c>
      <c r="K1205" s="21">
        <f ca="1">(计算结果!B$19+计算结果!B$20*'000300'!J1205)^计算结果!B$21</f>
        <v>1.5051038310631923</v>
      </c>
      <c r="L1205" s="21">
        <f t="shared" ca="1" si="92"/>
        <v>3565.4213321428829</v>
      </c>
      <c r="M1205" s="31" t="str">
        <f ca="1">IF(ROW()&gt;计算结果!B$22+1,IF(L1205&gt;OFFSET(L1205,-计算结果!B$22,0,1,1),"买",IF(L1205&lt;OFFSET(L1205,-计算结果!B$22,0,1,1),"卖",M1204)),IF(L1205&gt;OFFSET(L1205,-ROW()+1,0,1,1),"买",IF(L1205&lt;OFFSET(L1205,-ROW()+1,0,1,1),"卖",M1204)))</f>
        <v>卖</v>
      </c>
      <c r="N1205" s="4">
        <f t="shared" ca="1" si="93"/>
        <v>1</v>
      </c>
      <c r="O1205" s="3">
        <f ca="1">IF(M1204="买",E1205/E1204-1,0)-IF(N1205=1,计算结果!B$17,0)</f>
        <v>-6.3125463952625749E-3</v>
      </c>
      <c r="P1205" s="2">
        <f t="shared" ca="1" si="94"/>
        <v>6.3597479927781171</v>
      </c>
      <c r="Q1205" s="3">
        <f ca="1">1-P1205/MAX(P$2:P1205)</f>
        <v>2.150158279055836E-2</v>
      </c>
    </row>
    <row r="1206" spans="1:17" x14ac:dyDescent="0.15">
      <c r="A1206" s="1">
        <v>40164</v>
      </c>
      <c r="B1206">
        <v>3571.05</v>
      </c>
      <c r="C1206">
        <v>3582.44</v>
      </c>
      <c r="D1206" s="21">
        <v>3475.84</v>
      </c>
      <c r="E1206" s="21">
        <v>3480.15</v>
      </c>
      <c r="F1206" s="42">
        <v>867.56663295999999</v>
      </c>
      <c r="G1206" s="3">
        <f t="shared" si="90"/>
        <v>-2.2627446134489526E-2</v>
      </c>
      <c r="H1206" s="3">
        <f>1-E1206/MAX(E$2:E1206)</f>
        <v>0.40785578166473824</v>
      </c>
      <c r="I1206" s="21">
        <f t="shared" si="91"/>
        <v>80.569999999999709</v>
      </c>
      <c r="J1206" s="21">
        <f ca="1">IF(ROW()&gt;计算结果!B$18+1,ABS(E1206-OFFSET(E1206,-计算结果!B$18,0,1,1))/SUM(OFFSET(I1206,0,0,-计算结果!B$18,1)),ABS(E1206-OFFSET(E1206,-ROW()+2,0,1,1))/SUM(OFFSET(I1206,0,0,-ROW()+2,1)))</f>
        <v>0.28567374422744574</v>
      </c>
      <c r="K1206" s="21">
        <f ca="1">(计算结果!B$19+计算结果!B$20*'000300'!J1206)^计算结果!B$21</f>
        <v>1.6571063698047011</v>
      </c>
      <c r="L1206" s="21">
        <f t="shared" ca="1" si="92"/>
        <v>3424.1176644871794</v>
      </c>
      <c r="M1206" s="31" t="str">
        <f ca="1">IF(ROW()&gt;计算结果!B$22+1,IF(L1206&gt;OFFSET(L1206,-计算结果!B$22,0,1,1),"买",IF(L1206&lt;OFFSET(L1206,-计算结果!B$22,0,1,1),"卖",M1205)),IF(L1206&gt;OFFSET(L1206,-ROW()+1,0,1,1),"买",IF(L1206&lt;OFFSET(L1206,-ROW()+1,0,1,1),"卖",M1205)))</f>
        <v>买</v>
      </c>
      <c r="N1206" s="4">
        <f t="shared" ca="1" si="93"/>
        <v>1</v>
      </c>
      <c r="O1206" s="3">
        <f ca="1">IF(M1205="买",E1206/E1205-1,0)-IF(N1206=1,计算结果!B$17,0)</f>
        <v>0</v>
      </c>
      <c r="P1206" s="2">
        <f t="shared" ca="1" si="94"/>
        <v>6.3597479927781171</v>
      </c>
      <c r="Q1206" s="3">
        <f ca="1">1-P1206/MAX(P$2:P1206)</f>
        <v>2.150158279055836E-2</v>
      </c>
    </row>
    <row r="1207" spans="1:17" x14ac:dyDescent="0.15">
      <c r="A1207" s="1">
        <v>40165</v>
      </c>
      <c r="B1207">
        <v>3450.04</v>
      </c>
      <c r="C1207">
        <v>3453.35</v>
      </c>
      <c r="D1207" s="21">
        <v>3385.68</v>
      </c>
      <c r="E1207" s="21">
        <v>3391.74</v>
      </c>
      <c r="F1207" s="42">
        <v>891.37676288</v>
      </c>
      <c r="G1207" s="3">
        <f t="shared" si="90"/>
        <v>-2.5404077410456583E-2</v>
      </c>
      <c r="H1207" s="3">
        <f>1-E1207/MAX(E$2:E1207)</f>
        <v>0.42289865922548153</v>
      </c>
      <c r="I1207" s="21">
        <f t="shared" si="91"/>
        <v>88.410000000000309</v>
      </c>
      <c r="J1207" s="21">
        <f ca="1">IF(ROW()&gt;计算结果!B$18+1,ABS(E1207-OFFSET(E1207,-计算结果!B$18,0,1,1))/SUM(OFFSET(I1207,0,0,-计算结果!B$18,1)),ABS(E1207-OFFSET(E1207,-ROW()+2,0,1,1))/SUM(OFFSET(I1207,0,0,-ROW()+2,1)))</f>
        <v>0.59457736000566852</v>
      </c>
      <c r="K1207" s="21">
        <f ca="1">(计算结果!B$19+计算结果!B$20*'000300'!J1207)^计算结果!B$21</f>
        <v>1.9351196240051016</v>
      </c>
      <c r="L1207" s="21">
        <f t="shared" ca="1" si="92"/>
        <v>3361.4630105585852</v>
      </c>
      <c r="M1207" s="31" t="str">
        <f ca="1">IF(ROW()&gt;计算结果!B$22+1,IF(L1207&gt;OFFSET(L1207,-计算结果!B$22,0,1,1),"买",IF(L1207&lt;OFFSET(L1207,-计算结果!B$22,0,1,1),"卖",M1206)),IF(L1207&gt;OFFSET(L1207,-ROW()+1,0,1,1),"买",IF(L1207&lt;OFFSET(L1207,-ROW()+1,0,1,1),"卖",M1206)))</f>
        <v>卖</v>
      </c>
      <c r="N1207" s="4">
        <f t="shared" ca="1" si="93"/>
        <v>1</v>
      </c>
      <c r="O1207" s="3">
        <f ca="1">IF(M1206="买",E1207/E1206-1,0)-IF(N1207=1,计算结果!B$17,0)</f>
        <v>-2.5404077410456583E-2</v>
      </c>
      <c r="P1207" s="2">
        <f t="shared" ca="1" si="94"/>
        <v>6.1981844624585856</v>
      </c>
      <c r="Q1207" s="3">
        <f ca="1">1-P1207/MAX(P$2:P1207)</f>
        <v>4.6359432327356287E-2</v>
      </c>
    </row>
    <row r="1208" spans="1:17" x14ac:dyDescent="0.15">
      <c r="A1208" s="1">
        <v>40168</v>
      </c>
      <c r="B1208">
        <v>3386.33</v>
      </c>
      <c r="C1208">
        <v>3404.64</v>
      </c>
      <c r="D1208" s="21">
        <v>3354.65</v>
      </c>
      <c r="E1208" s="21">
        <v>3396.62</v>
      </c>
      <c r="F1208" s="42">
        <v>690.55782911999995</v>
      </c>
      <c r="G1208" s="3">
        <f t="shared" si="90"/>
        <v>1.4387895298577646E-3</v>
      </c>
      <c r="H1208" s="3">
        <f>1-E1208/MAX(E$2:E1208)</f>
        <v>0.42206833185870818</v>
      </c>
      <c r="I1208" s="21">
        <f t="shared" si="91"/>
        <v>4.8800000000001091</v>
      </c>
      <c r="J1208" s="21">
        <f ca="1">IF(ROW()&gt;计算结果!B$18+1,ABS(E1208-OFFSET(E1208,-计算结果!B$18,0,1,1))/SUM(OFFSET(I1208,0,0,-计算结果!B$18,1)),ABS(E1208-OFFSET(E1208,-ROW()+2,0,1,1))/SUM(OFFSET(I1208,0,0,-ROW()+2,1)))</f>
        <v>0.67554287132398605</v>
      </c>
      <c r="K1208" s="21">
        <f ca="1">(计算结果!B$19+计算结果!B$20*'000300'!J1208)^计算结果!B$21</f>
        <v>2.0079885841915872</v>
      </c>
      <c r="L1208" s="21">
        <f t="shared" ca="1" si="92"/>
        <v>3432.0578440114905</v>
      </c>
      <c r="M1208" s="31" t="str">
        <f ca="1">IF(ROW()&gt;计算结果!B$22+1,IF(L1208&gt;OFFSET(L1208,-计算结果!B$22,0,1,1),"买",IF(L1208&lt;OFFSET(L1208,-计算结果!B$22,0,1,1),"卖",M1207)),IF(L1208&gt;OFFSET(L1208,-ROW()+1,0,1,1),"买",IF(L1208&lt;OFFSET(L1208,-ROW()+1,0,1,1),"卖",M1207)))</f>
        <v>买</v>
      </c>
      <c r="N1208" s="4">
        <f t="shared" ca="1" si="93"/>
        <v>1</v>
      </c>
      <c r="O1208" s="3">
        <f ca="1">IF(M1207="买",E1208/E1207-1,0)-IF(N1208=1,计算结果!B$17,0)</f>
        <v>0</v>
      </c>
      <c r="P1208" s="2">
        <f t="shared" ca="1" si="94"/>
        <v>6.1981844624585856</v>
      </c>
      <c r="Q1208" s="3">
        <f ca="1">1-P1208/MAX(P$2:P1208)</f>
        <v>4.6359432327356287E-2</v>
      </c>
    </row>
    <row r="1209" spans="1:17" x14ac:dyDescent="0.15">
      <c r="A1209" s="1">
        <v>40169</v>
      </c>
      <c r="B1209">
        <v>3402.23</v>
      </c>
      <c r="C1209">
        <v>3404.75</v>
      </c>
      <c r="D1209" s="21">
        <v>3296.76</v>
      </c>
      <c r="E1209" s="21">
        <v>3305.54</v>
      </c>
      <c r="F1209" s="42">
        <v>754.98512384000003</v>
      </c>
      <c r="G1209" s="3">
        <f t="shared" si="90"/>
        <v>-2.6814892451908046E-2</v>
      </c>
      <c r="H1209" s="3">
        <f>1-E1209/MAX(E$2:E1209)</f>
        <v>0.43756550738446875</v>
      </c>
      <c r="I1209" s="21">
        <f t="shared" si="91"/>
        <v>91.079999999999927</v>
      </c>
      <c r="J1209" s="21">
        <f ca="1">IF(ROW()&gt;计算结果!B$18+1,ABS(E1209-OFFSET(E1209,-计算结果!B$18,0,1,1))/SUM(OFFSET(I1209,0,0,-计算结果!B$18,1)),ABS(E1209-OFFSET(E1209,-ROW()+2,0,1,1))/SUM(OFFSET(I1209,0,0,-ROW()+2,1)))</f>
        <v>0.70896220114865804</v>
      </c>
      <c r="K1209" s="21">
        <f ca="1">(计算结果!B$19+计算结果!B$20*'000300'!J1209)^计算结果!B$21</f>
        <v>2.0380659810337924</v>
      </c>
      <c r="L1209" s="21">
        <f t="shared" ca="1" si="92"/>
        <v>3174.2061301379313</v>
      </c>
      <c r="M1209" s="31" t="str">
        <f ca="1">IF(ROW()&gt;计算结果!B$22+1,IF(L1209&gt;OFFSET(L1209,-计算结果!B$22,0,1,1),"买",IF(L1209&lt;OFFSET(L1209,-计算结果!B$22,0,1,1),"卖",M1208)),IF(L1209&gt;OFFSET(L1209,-ROW()+1,0,1,1),"买",IF(L1209&lt;OFFSET(L1209,-ROW()+1,0,1,1),"卖",M1208)))</f>
        <v>卖</v>
      </c>
      <c r="N1209" s="4">
        <f t="shared" ca="1" si="93"/>
        <v>1</v>
      </c>
      <c r="O1209" s="3">
        <f ca="1">IF(M1208="买",E1209/E1208-1,0)-IF(N1209=1,计算结果!B$17,0)</f>
        <v>-2.6814892451908046E-2</v>
      </c>
      <c r="P1209" s="2">
        <f t="shared" ca="1" si="94"/>
        <v>6.0319808127006711</v>
      </c>
      <c r="Q1209" s="3">
        <f ca="1">1-P1209/MAX(P$2:P1209)</f>
        <v>7.193120158727484E-2</v>
      </c>
    </row>
    <row r="1210" spans="1:17" x14ac:dyDescent="0.15">
      <c r="A1210" s="1">
        <v>40170</v>
      </c>
      <c r="B1210">
        <v>3303.73</v>
      </c>
      <c r="C1210">
        <v>3342.99</v>
      </c>
      <c r="D1210" s="21">
        <v>3296.29</v>
      </c>
      <c r="E1210" s="21">
        <v>3336.48</v>
      </c>
      <c r="F1210" s="42">
        <v>679.48265472000003</v>
      </c>
      <c r="G1210" s="3">
        <f t="shared" si="90"/>
        <v>9.3600440472660917E-3</v>
      </c>
      <c r="H1210" s="3">
        <f>1-E1210/MAX(E$2:E1210)</f>
        <v>0.43230109575988562</v>
      </c>
      <c r="I1210" s="21">
        <f t="shared" si="91"/>
        <v>30.940000000000055</v>
      </c>
      <c r="J1210" s="21">
        <f ca="1">IF(ROW()&gt;计算结果!B$18+1,ABS(E1210-OFFSET(E1210,-计算结果!B$18,0,1,1))/SUM(OFFSET(I1210,0,0,-计算结果!B$18,1)),ABS(E1210-OFFSET(E1210,-ROW()+2,0,1,1))/SUM(OFFSET(I1210,0,0,-ROW()+2,1)))</f>
        <v>0.53090448589937178</v>
      </c>
      <c r="K1210" s="21">
        <f ca="1">(计算结果!B$19+计算结果!B$20*'000300'!J1210)^计算结果!B$21</f>
        <v>1.8778140373094345</v>
      </c>
      <c r="L1210" s="21">
        <f t="shared" ca="1" si="92"/>
        <v>3478.9262808534486</v>
      </c>
      <c r="M1210" s="31" t="str">
        <f ca="1">IF(ROW()&gt;计算结果!B$22+1,IF(L1210&gt;OFFSET(L1210,-计算结果!B$22,0,1,1),"买",IF(L1210&lt;OFFSET(L1210,-计算结果!B$22,0,1,1),"卖",M1209)),IF(L1210&gt;OFFSET(L1210,-ROW()+1,0,1,1),"买",IF(L1210&lt;OFFSET(L1210,-ROW()+1,0,1,1),"卖",M1209)))</f>
        <v>卖</v>
      </c>
      <c r="N1210" s="4" t="str">
        <f t="shared" ca="1" si="93"/>
        <v/>
      </c>
      <c r="O1210" s="3">
        <f ca="1">IF(M1209="买",E1210/E1209-1,0)-IF(N1210=1,计算结果!B$17,0)</f>
        <v>0</v>
      </c>
      <c r="P1210" s="2">
        <f t="shared" ca="1" si="94"/>
        <v>6.0319808127006711</v>
      </c>
      <c r="Q1210" s="3">
        <f ca="1">1-P1210/MAX(P$2:P1210)</f>
        <v>7.193120158727484E-2</v>
      </c>
    </row>
    <row r="1211" spans="1:17" x14ac:dyDescent="0.15">
      <c r="A1211" s="1">
        <v>40171</v>
      </c>
      <c r="B1211">
        <v>3346.76</v>
      </c>
      <c r="C1211">
        <v>3445.7</v>
      </c>
      <c r="D1211" s="21">
        <v>3339.3</v>
      </c>
      <c r="E1211" s="21">
        <v>3438.82</v>
      </c>
      <c r="F1211" s="42">
        <v>948.11627520000002</v>
      </c>
      <c r="G1211" s="3">
        <f t="shared" si="90"/>
        <v>3.0673044645854297E-2</v>
      </c>
      <c r="H1211" s="3">
        <f>1-E1211/MAX(E$2:E1211)</f>
        <v>0.41488804192472606</v>
      </c>
      <c r="I1211" s="21">
        <f t="shared" si="91"/>
        <v>102.34000000000015</v>
      </c>
      <c r="J1211" s="21">
        <f ca="1">IF(ROW()&gt;计算结果!B$18+1,ABS(E1211-OFFSET(E1211,-计算结果!B$18,0,1,1))/SUM(OFFSET(I1211,0,0,-计算结果!B$18,1)),ABS(E1211-OFFSET(E1211,-ROW()+2,0,1,1))/SUM(OFFSET(I1211,0,0,-ROW()+2,1)))</f>
        <v>0.28237454100367104</v>
      </c>
      <c r="K1211" s="21">
        <f ca="1">(计算结果!B$19+计算结果!B$20*'000300'!J1211)^计算结果!B$21</f>
        <v>1.6541370869033039</v>
      </c>
      <c r="L1211" s="21">
        <f t="shared" ca="1" si="92"/>
        <v>3412.5849942759992</v>
      </c>
      <c r="M1211" s="31" t="str">
        <f ca="1">IF(ROW()&gt;计算结果!B$22+1,IF(L1211&gt;OFFSET(L1211,-计算结果!B$22,0,1,1),"买",IF(L1211&lt;OFFSET(L1211,-计算结果!B$22,0,1,1),"卖",M1210)),IF(L1211&gt;OFFSET(L1211,-ROW()+1,0,1,1),"买",IF(L1211&lt;OFFSET(L1211,-ROW()+1,0,1,1),"卖",M1210)))</f>
        <v>卖</v>
      </c>
      <c r="N1211" s="4" t="str">
        <f t="shared" ca="1" si="93"/>
        <v/>
      </c>
      <c r="O1211" s="3">
        <f ca="1">IF(M1210="买",E1211/E1210-1,0)-IF(N1211=1,计算结果!B$17,0)</f>
        <v>0</v>
      </c>
      <c r="P1211" s="2">
        <f t="shared" ca="1" si="94"/>
        <v>6.0319808127006711</v>
      </c>
      <c r="Q1211" s="3">
        <f ca="1">1-P1211/MAX(P$2:P1211)</f>
        <v>7.193120158727484E-2</v>
      </c>
    </row>
    <row r="1212" spans="1:17" x14ac:dyDescent="0.15">
      <c r="A1212" s="1">
        <v>40172</v>
      </c>
      <c r="B1212">
        <v>3434.33</v>
      </c>
      <c r="C1212">
        <v>3441.96</v>
      </c>
      <c r="D1212" s="21">
        <v>3410.67</v>
      </c>
      <c r="E1212" s="21">
        <v>3424.78</v>
      </c>
      <c r="F1212" s="42">
        <v>687.01835263999999</v>
      </c>
      <c r="G1212" s="3">
        <f t="shared" si="90"/>
        <v>-4.0827958427600564E-3</v>
      </c>
      <c r="H1212" s="3">
        <f>1-E1212/MAX(E$2:E1212)</f>
        <v>0.41727693459470494</v>
      </c>
      <c r="I1212" s="21">
        <f t="shared" si="91"/>
        <v>14.039999999999964</v>
      </c>
      <c r="J1212" s="21">
        <f ca="1">IF(ROW()&gt;计算结果!B$18+1,ABS(E1212-OFFSET(E1212,-计算结果!B$18,0,1,1))/SUM(OFFSET(I1212,0,0,-计算结果!B$18,1)),ABS(E1212-OFFSET(E1212,-ROW()+2,0,1,1))/SUM(OFFSET(I1212,0,0,-ROW()+2,1)))</f>
        <v>0.29927094538066146</v>
      </c>
      <c r="K1212" s="21">
        <f ca="1">(计算结果!B$19+计算结果!B$20*'000300'!J1212)^计算结果!B$21</f>
        <v>1.6693438508425953</v>
      </c>
      <c r="L1212" s="21">
        <f t="shared" ca="1" si="92"/>
        <v>3432.9426520923503</v>
      </c>
      <c r="M1212" s="31" t="str">
        <f ca="1">IF(ROW()&gt;计算结果!B$22+1,IF(L1212&gt;OFFSET(L1212,-计算结果!B$22,0,1,1),"买",IF(L1212&lt;OFFSET(L1212,-计算结果!B$22,0,1,1),"卖",M1211)),IF(L1212&gt;OFFSET(L1212,-ROW()+1,0,1,1),"买",IF(L1212&lt;OFFSET(L1212,-ROW()+1,0,1,1),"卖",M1211)))</f>
        <v>买</v>
      </c>
      <c r="N1212" s="4">
        <f t="shared" ca="1" si="93"/>
        <v>1</v>
      </c>
      <c r="O1212" s="3">
        <f ca="1">IF(M1211="买",E1212/E1211-1,0)-IF(N1212=1,计算结果!B$17,0)</f>
        <v>0</v>
      </c>
      <c r="P1212" s="2">
        <f t="shared" ca="1" si="94"/>
        <v>6.0319808127006711</v>
      </c>
      <c r="Q1212" s="3">
        <f ca="1">1-P1212/MAX(P$2:P1212)</f>
        <v>7.193120158727484E-2</v>
      </c>
    </row>
    <row r="1213" spans="1:17" x14ac:dyDescent="0.15">
      <c r="A1213" s="1">
        <v>40175</v>
      </c>
      <c r="B1213">
        <v>3432.82</v>
      </c>
      <c r="C1213">
        <v>3489.57</v>
      </c>
      <c r="D1213" s="21">
        <v>3432.82</v>
      </c>
      <c r="E1213" s="21">
        <v>3478.43</v>
      </c>
      <c r="F1213" s="42">
        <v>789.65997568</v>
      </c>
      <c r="G1213" s="3">
        <f t="shared" si="90"/>
        <v>1.566523981102419E-2</v>
      </c>
      <c r="H1213" s="3">
        <f>1-E1213/MAX(E$2:E1213)</f>
        <v>0.40814843803171574</v>
      </c>
      <c r="I1213" s="21">
        <f t="shared" si="91"/>
        <v>53.649999999999636</v>
      </c>
      <c r="J1213" s="21">
        <f ca="1">IF(ROW()&gt;计算结果!B$18+1,ABS(E1213-OFFSET(E1213,-计算结果!B$18,0,1,1))/SUM(OFFSET(I1213,0,0,-计算结果!B$18,1)),ABS(E1213-OFFSET(E1213,-ROW()+2,0,1,1))/SUM(OFFSET(I1213,0,0,-ROW()+2,1)))</f>
        <v>0.25933505811483987</v>
      </c>
      <c r="K1213" s="21">
        <f ca="1">(计算结果!B$19+计算结果!B$20*'000300'!J1213)^计算结果!B$21</f>
        <v>1.6334015523033558</v>
      </c>
      <c r="L1213" s="21">
        <f t="shared" ca="1" si="92"/>
        <v>3507.241756774868</v>
      </c>
      <c r="M1213" s="31" t="str">
        <f ca="1">IF(ROW()&gt;计算结果!B$22+1,IF(L1213&gt;OFFSET(L1213,-计算结果!B$22,0,1,1),"买",IF(L1213&lt;OFFSET(L1213,-计算结果!B$22,0,1,1),"卖",M1212)),IF(L1213&gt;OFFSET(L1213,-ROW()+1,0,1,1),"买",IF(L1213&lt;OFFSET(L1213,-ROW()+1,0,1,1),"卖",M1212)))</f>
        <v>卖</v>
      </c>
      <c r="N1213" s="4">
        <f t="shared" ca="1" si="93"/>
        <v>1</v>
      </c>
      <c r="O1213" s="3">
        <f ca="1">IF(M1212="买",E1213/E1212-1,0)-IF(N1213=1,计算结果!B$17,0)</f>
        <v>1.566523981102419E-2</v>
      </c>
      <c r="P1213" s="2">
        <f t="shared" ca="1" si="94"/>
        <v>6.1264732386671241</v>
      </c>
      <c r="Q1213" s="3">
        <f ca="1">1-P1213/MAX(P$2:P1213)</f>
        <v>5.7392781299010376E-2</v>
      </c>
    </row>
    <row r="1214" spans="1:17" x14ac:dyDescent="0.15">
      <c r="A1214" s="1">
        <v>40176</v>
      </c>
      <c r="B1214">
        <v>3481.9</v>
      </c>
      <c r="C1214">
        <v>3501.25</v>
      </c>
      <c r="D1214" s="21">
        <v>3451.18</v>
      </c>
      <c r="E1214" s="21">
        <v>3500.74</v>
      </c>
      <c r="F1214" s="42">
        <v>780.53670911999995</v>
      </c>
      <c r="G1214" s="3">
        <f t="shared" si="90"/>
        <v>6.4138131283366651E-3</v>
      </c>
      <c r="H1214" s="3">
        <f>1-E1214/MAX(E$2:E1214)</f>
        <v>0.40435241271353706</v>
      </c>
      <c r="I1214" s="21">
        <f t="shared" si="91"/>
        <v>22.309999999999945</v>
      </c>
      <c r="J1214" s="21">
        <f ca="1">IF(ROW()&gt;计算结果!B$18+1,ABS(E1214-OFFSET(E1214,-计算结果!B$18,0,1,1))/SUM(OFFSET(I1214,0,0,-计算结果!B$18,1)),ABS(E1214-OFFSET(E1214,-ROW()+2,0,1,1))/SUM(OFFSET(I1214,0,0,-ROW()+2,1)))</f>
        <v>0.16169446402004609</v>
      </c>
      <c r="K1214" s="21">
        <f ca="1">(计算结果!B$19+计算结果!B$20*'000300'!J1214)^计算结果!B$21</f>
        <v>1.5455250176180413</v>
      </c>
      <c r="L1214" s="21">
        <f t="shared" ca="1" si="92"/>
        <v>3497.1931290208418</v>
      </c>
      <c r="M1214" s="31" t="str">
        <f ca="1">IF(ROW()&gt;计算结果!B$22+1,IF(L1214&gt;OFFSET(L1214,-计算结果!B$22,0,1,1),"买",IF(L1214&lt;OFFSET(L1214,-计算结果!B$22,0,1,1),"卖",M1213)),IF(L1214&gt;OFFSET(L1214,-ROW()+1,0,1,1),"买",IF(L1214&lt;OFFSET(L1214,-ROW()+1,0,1,1),"卖",M1213)))</f>
        <v>卖</v>
      </c>
      <c r="N1214" s="4" t="str">
        <f t="shared" ca="1" si="93"/>
        <v/>
      </c>
      <c r="O1214" s="3">
        <f ca="1">IF(M1213="买",E1214/E1213-1,0)-IF(N1214=1,计算结果!B$17,0)</f>
        <v>0</v>
      </c>
      <c r="P1214" s="2">
        <f t="shared" ca="1" si="94"/>
        <v>6.1264732386671241</v>
      </c>
      <c r="Q1214" s="3">
        <f ca="1">1-P1214/MAX(P$2:P1214)</f>
        <v>5.7392781299010376E-2</v>
      </c>
    </row>
    <row r="1215" spans="1:17" x14ac:dyDescent="0.15">
      <c r="A1215" s="1">
        <v>40177</v>
      </c>
      <c r="B1215">
        <v>3503.82</v>
      </c>
      <c r="C1215">
        <v>3561.44</v>
      </c>
      <c r="D1215" s="21">
        <v>3498.38</v>
      </c>
      <c r="E1215" s="21">
        <v>3558.86</v>
      </c>
      <c r="F1215" s="42">
        <v>1246.8457472</v>
      </c>
      <c r="G1215" s="3">
        <f t="shared" si="90"/>
        <v>1.6602204105417906E-2</v>
      </c>
      <c r="H1215" s="3">
        <f>1-E1215/MAX(E$2:E1215)</f>
        <v>0.3944633498945076</v>
      </c>
      <c r="I1215" s="21">
        <f t="shared" si="91"/>
        <v>58.120000000000346</v>
      </c>
      <c r="J1215" s="21">
        <f ca="1">IF(ROW()&gt;计算结果!B$18+1,ABS(E1215-OFFSET(E1215,-计算结果!B$18,0,1,1))/SUM(OFFSET(I1215,0,0,-计算结果!B$18,1)),ABS(E1215-OFFSET(E1215,-ROW()+2,0,1,1))/SUM(OFFSET(I1215,0,0,-ROW()+2,1)))</f>
        <v>3.4044734048388771E-3</v>
      </c>
      <c r="K1215" s="21">
        <f ca="1">(计算结果!B$19+计算结果!B$20*'000300'!J1215)^计算结果!B$21</f>
        <v>1.403064026064355</v>
      </c>
      <c r="L1215" s="21">
        <f t="shared" ca="1" si="92"/>
        <v>3583.7156972916509</v>
      </c>
      <c r="M1215" s="31" t="str">
        <f ca="1">IF(ROW()&gt;计算结果!B$22+1,IF(L1215&gt;OFFSET(L1215,-计算结果!B$22,0,1,1),"买",IF(L1215&lt;OFFSET(L1215,-计算结果!B$22,0,1,1),"卖",M1214)),IF(L1215&gt;OFFSET(L1215,-ROW()+1,0,1,1),"买",IF(L1215&lt;OFFSET(L1215,-ROW()+1,0,1,1),"卖",M1214)))</f>
        <v>卖</v>
      </c>
      <c r="N1215" s="4" t="str">
        <f t="shared" ca="1" si="93"/>
        <v/>
      </c>
      <c r="O1215" s="3">
        <f ca="1">IF(M1214="买",E1215/E1214-1,0)-IF(N1215=1,计算结果!B$17,0)</f>
        <v>0</v>
      </c>
      <c r="P1215" s="2">
        <f t="shared" ca="1" si="94"/>
        <v>6.1264732386671241</v>
      </c>
      <c r="Q1215" s="3">
        <f ca="1">1-P1215/MAX(P$2:P1215)</f>
        <v>5.7392781299010376E-2</v>
      </c>
    </row>
    <row r="1216" spans="1:17" x14ac:dyDescent="0.15">
      <c r="A1216" s="1">
        <v>40178</v>
      </c>
      <c r="B1216">
        <v>3561.37</v>
      </c>
      <c r="C1216">
        <v>3579.52</v>
      </c>
      <c r="D1216" s="21">
        <v>3542.38</v>
      </c>
      <c r="E1216" s="21">
        <v>3575.68</v>
      </c>
      <c r="F1216" s="42">
        <v>980.04033535999997</v>
      </c>
      <c r="G1216" s="3">
        <f t="shared" si="90"/>
        <v>4.7262325576167274E-3</v>
      </c>
      <c r="H1216" s="3">
        <f>1-E1216/MAX(E$2:E1216)</f>
        <v>0.39160144286394882</v>
      </c>
      <c r="I1216" s="21">
        <f t="shared" si="91"/>
        <v>16.819999999999709</v>
      </c>
      <c r="J1216" s="21">
        <f ca="1">IF(ROW()&gt;计算结果!B$18+1,ABS(E1216-OFFSET(E1216,-计算结果!B$18,0,1,1))/SUM(OFFSET(I1216,0,0,-计算结果!B$18,1)),ABS(E1216-OFFSET(E1216,-ROW()+2,0,1,1))/SUM(OFFSET(I1216,0,0,-ROW()+2,1)))</f>
        <v>0.19795271348349472</v>
      </c>
      <c r="K1216" s="21">
        <f ca="1">(计算结果!B$19+计算结果!B$20*'000300'!J1216)^计算结果!B$21</f>
        <v>1.5781574421351452</v>
      </c>
      <c r="L1216" s="21">
        <f t="shared" ca="1" si="92"/>
        <v>3571.0341018080867</v>
      </c>
      <c r="M1216" s="31" t="str">
        <f ca="1">IF(ROW()&gt;计算结果!B$22+1,IF(L1216&gt;OFFSET(L1216,-计算结果!B$22,0,1,1),"买",IF(L1216&lt;OFFSET(L1216,-计算结果!B$22,0,1,1),"卖",M1215)),IF(L1216&gt;OFFSET(L1216,-ROW()+1,0,1,1),"买",IF(L1216&lt;OFFSET(L1216,-ROW()+1,0,1,1),"卖",M1215)))</f>
        <v>卖</v>
      </c>
      <c r="N1216" s="4" t="str">
        <f t="shared" ca="1" si="93"/>
        <v/>
      </c>
      <c r="O1216" s="3">
        <f ca="1">IF(M1215="买",E1216/E1215-1,0)-IF(N1216=1,计算结果!B$17,0)</f>
        <v>0</v>
      </c>
      <c r="P1216" s="2">
        <f t="shared" ca="1" si="94"/>
        <v>6.1264732386671241</v>
      </c>
      <c r="Q1216" s="3">
        <f ca="1">1-P1216/MAX(P$2:P1216)</f>
        <v>5.7392781299010376E-2</v>
      </c>
    </row>
    <row r="1217" spans="1:17" x14ac:dyDescent="0.15">
      <c r="A1217" s="1">
        <v>40182</v>
      </c>
      <c r="B1217">
        <v>3592.47</v>
      </c>
      <c r="C1217">
        <v>3597.75</v>
      </c>
      <c r="D1217" s="21">
        <v>3535.23</v>
      </c>
      <c r="E1217" s="21">
        <v>3535.23</v>
      </c>
      <c r="F1217" s="42">
        <v>934.19839488000002</v>
      </c>
      <c r="G1217" s="3">
        <f t="shared" si="90"/>
        <v>-1.131253356005002E-2</v>
      </c>
      <c r="H1217" s="3">
        <f>1-E1217/MAX(E$2:E1217)</f>
        <v>0.39848397195943641</v>
      </c>
      <c r="I1217" s="21">
        <f t="shared" si="91"/>
        <v>40.449999999999818</v>
      </c>
      <c r="J1217" s="21">
        <f ca="1">IF(ROW()&gt;计算结果!B$18+1,ABS(E1217-OFFSET(E1217,-计算结果!B$18,0,1,1))/SUM(OFFSET(I1217,0,0,-计算结果!B$18,1)),ABS(E1217-OFFSET(E1217,-ROW()+2,0,1,1))/SUM(OFFSET(I1217,0,0,-ROW()+2,1)))</f>
        <v>0.33014288015093379</v>
      </c>
      <c r="K1217" s="21">
        <f ca="1">(计算结果!B$19+计算结果!B$20*'000300'!J1217)^计算结果!B$21</f>
        <v>1.6971285921358403</v>
      </c>
      <c r="L1217" s="21">
        <f t="shared" ca="1" si="92"/>
        <v>3510.26993691384</v>
      </c>
      <c r="M1217" s="31" t="str">
        <f ca="1">IF(ROW()&gt;计算结果!B$22+1,IF(L1217&gt;OFFSET(L1217,-计算结果!B$22,0,1,1),"买",IF(L1217&lt;OFFSET(L1217,-计算结果!B$22,0,1,1),"卖",M1216)),IF(L1217&gt;OFFSET(L1217,-ROW()+1,0,1,1),"买",IF(L1217&lt;OFFSET(L1217,-ROW()+1,0,1,1),"卖",M1216)))</f>
        <v>卖</v>
      </c>
      <c r="N1217" s="4" t="str">
        <f t="shared" ca="1" si="93"/>
        <v/>
      </c>
      <c r="O1217" s="3">
        <f ca="1">IF(M1216="买",E1217/E1216-1,0)-IF(N1217=1,计算结果!B$17,0)</f>
        <v>0</v>
      </c>
      <c r="P1217" s="2">
        <f t="shared" ca="1" si="94"/>
        <v>6.1264732386671241</v>
      </c>
      <c r="Q1217" s="3">
        <f ca="1">1-P1217/MAX(P$2:P1217)</f>
        <v>5.7392781299010376E-2</v>
      </c>
    </row>
    <row r="1218" spans="1:17" x14ac:dyDescent="0.15">
      <c r="A1218" s="1">
        <v>40183</v>
      </c>
      <c r="B1218">
        <v>3545.19</v>
      </c>
      <c r="C1218">
        <v>3577.53</v>
      </c>
      <c r="D1218" s="21">
        <v>3497.66</v>
      </c>
      <c r="E1218" s="21">
        <v>3564.04</v>
      </c>
      <c r="F1218" s="42">
        <v>1283.0244044799999</v>
      </c>
      <c r="G1218" s="3">
        <f t="shared" si="90"/>
        <v>8.1493990490011381E-3</v>
      </c>
      <c r="H1218" s="3">
        <f>1-E1218/MAX(E$2:E1218)</f>
        <v>0.39358197781256377</v>
      </c>
      <c r="I1218" s="21">
        <f t="shared" si="91"/>
        <v>28.809999999999945</v>
      </c>
      <c r="J1218" s="21">
        <f ca="1">IF(ROW()&gt;计算结果!B$18+1,ABS(E1218-OFFSET(E1218,-计算结果!B$18,0,1,1))/SUM(OFFSET(I1218,0,0,-计算结果!B$18,1)),ABS(E1218-OFFSET(E1218,-ROW()+2,0,1,1))/SUM(OFFSET(I1218,0,0,-ROW()+2,1)))</f>
        <v>0.36509944173063558</v>
      </c>
      <c r="K1218" s="21">
        <f ca="1">(计算结果!B$19+计算结果!B$20*'000300'!J1218)^计算结果!B$21</f>
        <v>1.728589497557572</v>
      </c>
      <c r="L1218" s="21">
        <f t="shared" ca="1" si="92"/>
        <v>3603.2163032475842</v>
      </c>
      <c r="M1218" s="31" t="str">
        <f ca="1">IF(ROW()&gt;计算结果!B$22+1,IF(L1218&gt;OFFSET(L1218,-计算结果!B$22,0,1,1),"买",IF(L1218&lt;OFFSET(L1218,-计算结果!B$22,0,1,1),"卖",M1217)),IF(L1218&gt;OFFSET(L1218,-ROW()+1,0,1,1),"买",IF(L1218&lt;OFFSET(L1218,-ROW()+1,0,1,1),"卖",M1217)))</f>
        <v>卖</v>
      </c>
      <c r="N1218" s="4" t="str">
        <f t="shared" ca="1" si="93"/>
        <v/>
      </c>
      <c r="O1218" s="3">
        <f ca="1">IF(M1217="买",E1218/E1217-1,0)-IF(N1218=1,计算结果!B$17,0)</f>
        <v>0</v>
      </c>
      <c r="P1218" s="2">
        <f t="shared" ca="1" si="94"/>
        <v>6.1264732386671241</v>
      </c>
      <c r="Q1218" s="3">
        <f ca="1">1-P1218/MAX(P$2:P1218)</f>
        <v>5.7392781299010376E-2</v>
      </c>
    </row>
    <row r="1219" spans="1:17" x14ac:dyDescent="0.15">
      <c r="A1219" s="1">
        <v>40184</v>
      </c>
      <c r="B1219">
        <v>3558.7</v>
      </c>
      <c r="C1219">
        <v>3588.83</v>
      </c>
      <c r="D1219" s="21">
        <v>3541.17</v>
      </c>
      <c r="E1219" s="21">
        <v>3541.73</v>
      </c>
      <c r="F1219" s="42">
        <v>1210.45991424</v>
      </c>
      <c r="G1219" s="3">
        <f t="shared" ref="G1219:G1282" si="95">E1219/E1218-1</f>
        <v>-6.2597501711540993E-3</v>
      </c>
      <c r="H1219" s="3">
        <f>1-E1219/MAX(E$2:E1219)</f>
        <v>0.39737800313074256</v>
      </c>
      <c r="I1219" s="21">
        <f t="shared" si="91"/>
        <v>22.309999999999945</v>
      </c>
      <c r="J1219" s="21">
        <f ca="1">IF(ROW()&gt;计算结果!B$18+1,ABS(E1219-OFFSET(E1219,-计算结果!B$18,0,1,1))/SUM(OFFSET(I1219,0,0,-计算结果!B$18,1)),ABS(E1219-OFFSET(E1219,-ROW()+2,0,1,1))/SUM(OFFSET(I1219,0,0,-ROW()+2,1)))</f>
        <v>0.60594166089432866</v>
      </c>
      <c r="K1219" s="21">
        <f ca="1">(计算结果!B$19+计算结果!B$20*'000300'!J1219)^计算结果!B$21</f>
        <v>1.9453474948048957</v>
      </c>
      <c r="L1219" s="21">
        <f t="shared" ca="1" si="92"/>
        <v>3483.6040772600827</v>
      </c>
      <c r="M1219" s="31" t="str">
        <f ca="1">IF(ROW()&gt;计算结果!B$22+1,IF(L1219&gt;OFFSET(L1219,-计算结果!B$22,0,1,1),"买",IF(L1219&lt;OFFSET(L1219,-计算结果!B$22,0,1,1),"卖",M1218)),IF(L1219&gt;OFFSET(L1219,-ROW()+1,0,1,1),"买",IF(L1219&lt;OFFSET(L1219,-ROW()+1,0,1,1),"卖",M1218)))</f>
        <v>卖</v>
      </c>
      <c r="N1219" s="4" t="str">
        <f t="shared" ca="1" si="93"/>
        <v/>
      </c>
      <c r="O1219" s="3">
        <f ca="1">IF(M1218="买",E1219/E1218-1,0)-IF(N1219=1,计算结果!B$17,0)</f>
        <v>0</v>
      </c>
      <c r="P1219" s="2">
        <f t="shared" ca="1" si="94"/>
        <v>6.1264732386671241</v>
      </c>
      <c r="Q1219" s="3">
        <f ca="1">1-P1219/MAX(P$2:P1219)</f>
        <v>5.7392781299010376E-2</v>
      </c>
    </row>
    <row r="1220" spans="1:17" x14ac:dyDescent="0.15">
      <c r="A1220" s="1">
        <v>40185</v>
      </c>
      <c r="B1220">
        <v>3543.16</v>
      </c>
      <c r="C1220">
        <v>3558.56</v>
      </c>
      <c r="D1220" s="21">
        <v>3452.77</v>
      </c>
      <c r="E1220" s="21">
        <v>3471.46</v>
      </c>
      <c r="F1220" s="42">
        <v>1204.3616256</v>
      </c>
      <c r="G1220" s="3">
        <f t="shared" si="95"/>
        <v>-1.9840586380102332E-2</v>
      </c>
      <c r="H1220" s="3">
        <f>1-E1220/MAX(E$2:E1220)</f>
        <v>0.40933437691417685</v>
      </c>
      <c r="I1220" s="21">
        <f t="shared" ref="I1220:I1283" si="96">ABS(E1220-E1219)</f>
        <v>70.269999999999982</v>
      </c>
      <c r="J1220" s="21">
        <f ca="1">IF(ROW()&gt;计算结果!B$18+1,ABS(E1220-OFFSET(E1220,-计算结果!B$18,0,1,1))/SUM(OFFSET(I1220,0,0,-计算结果!B$18,1)),ABS(E1220-OFFSET(E1220,-ROW()+2,0,1,1))/SUM(OFFSET(I1220,0,0,-ROW()+2,1)))</f>
        <v>0.31455070842654781</v>
      </c>
      <c r="K1220" s="21">
        <f ca="1">(计算结果!B$19+计算结果!B$20*'000300'!J1220)^计算结果!B$21</f>
        <v>1.683095637583893</v>
      </c>
      <c r="L1220" s="21">
        <f t="shared" ref="L1220:L1283" ca="1" si="97">K1220*E1220+(1-K1220)*L1219</f>
        <v>3463.1644338011561</v>
      </c>
      <c r="M1220" s="31" t="str">
        <f ca="1">IF(ROW()&gt;计算结果!B$22+1,IF(L1220&gt;OFFSET(L1220,-计算结果!B$22,0,1,1),"买",IF(L1220&lt;OFFSET(L1220,-计算结果!B$22,0,1,1),"卖",M1219)),IF(L1220&gt;OFFSET(L1220,-ROW()+1,0,1,1),"买",IF(L1220&lt;OFFSET(L1220,-ROW()+1,0,1,1),"卖",M1219)))</f>
        <v>卖</v>
      </c>
      <c r="N1220" s="4" t="str">
        <f t="shared" ref="N1220:N1283" ca="1" si="98">IF(M1219&lt;&gt;M1220,1,"")</f>
        <v/>
      </c>
      <c r="O1220" s="3">
        <f ca="1">IF(M1219="买",E1220/E1219-1,0)-IF(N1220=1,计算结果!B$17,0)</f>
        <v>0</v>
      </c>
      <c r="P1220" s="2">
        <f t="shared" ref="P1220:P1283" ca="1" si="99">IFERROR(P1219*(1+O1220),P1219)</f>
        <v>6.1264732386671241</v>
      </c>
      <c r="Q1220" s="3">
        <f ca="1">1-P1220/MAX(P$2:P1220)</f>
        <v>5.7392781299010376E-2</v>
      </c>
    </row>
    <row r="1221" spans="1:17" x14ac:dyDescent="0.15">
      <c r="A1221" s="1">
        <v>40186</v>
      </c>
      <c r="B1221">
        <v>3456.91</v>
      </c>
      <c r="C1221">
        <v>3482.08</v>
      </c>
      <c r="D1221" s="21">
        <v>3426.7</v>
      </c>
      <c r="E1221" s="21">
        <v>3480.13</v>
      </c>
      <c r="F1221" s="42">
        <v>901.90962688000002</v>
      </c>
      <c r="G1221" s="3">
        <f t="shared" si="95"/>
        <v>2.4975082530116488E-3</v>
      </c>
      <c r="H1221" s="3">
        <f>1-E1221/MAX(E$2:E1221)</f>
        <v>0.40785918464574966</v>
      </c>
      <c r="I1221" s="21">
        <f t="shared" si="96"/>
        <v>8.6700000000000728</v>
      </c>
      <c r="J1221" s="21">
        <f ca="1">IF(ROW()&gt;计算结果!B$18+1,ABS(E1221-OFFSET(E1221,-计算结果!B$18,0,1,1))/SUM(OFFSET(I1221,0,0,-计算结果!B$18,1)),ABS(E1221-OFFSET(E1221,-ROW()+2,0,1,1))/SUM(OFFSET(I1221,0,0,-ROW()+2,1)))</f>
        <v>0.12314801013563877</v>
      </c>
      <c r="K1221" s="21">
        <f ca="1">(计算结果!B$19+计算结果!B$20*'000300'!J1221)^计算结果!B$21</f>
        <v>1.5108332091220749</v>
      </c>
      <c r="L1221" s="21">
        <f t="shared" ca="1" si="97"/>
        <v>3488.7965746259288</v>
      </c>
      <c r="M1221" s="31" t="str">
        <f ca="1">IF(ROW()&gt;计算结果!B$22+1,IF(L1221&gt;OFFSET(L1221,-计算结果!B$22,0,1,1),"买",IF(L1221&lt;OFFSET(L1221,-计算结果!B$22,0,1,1),"卖",M1220)),IF(L1221&gt;OFFSET(L1221,-ROW()+1,0,1,1),"买",IF(L1221&lt;OFFSET(L1221,-ROW()+1,0,1,1),"卖",M1220)))</f>
        <v>卖</v>
      </c>
      <c r="N1221" s="4" t="str">
        <f t="shared" ca="1" si="98"/>
        <v/>
      </c>
      <c r="O1221" s="3">
        <f ca="1">IF(M1220="买",E1221/E1220-1,0)-IF(N1221=1,计算结果!B$17,0)</f>
        <v>0</v>
      </c>
      <c r="P1221" s="2">
        <f t="shared" ca="1" si="99"/>
        <v>6.1264732386671241</v>
      </c>
      <c r="Q1221" s="3">
        <f ca="1">1-P1221/MAX(P$2:P1221)</f>
        <v>5.7392781299010376E-2</v>
      </c>
    </row>
    <row r="1222" spans="1:17" x14ac:dyDescent="0.15">
      <c r="A1222" s="1">
        <v>40189</v>
      </c>
      <c r="B1222">
        <v>3593.11</v>
      </c>
      <c r="C1222">
        <v>3594.53</v>
      </c>
      <c r="D1222" s="21">
        <v>3465.32</v>
      </c>
      <c r="E1222" s="21">
        <v>3482.05</v>
      </c>
      <c r="F1222" s="42">
        <v>1341.1400089599999</v>
      </c>
      <c r="G1222" s="3">
        <f t="shared" si="95"/>
        <v>5.5170352831646063E-4</v>
      </c>
      <c r="H1222" s="3">
        <f>1-E1222/MAX(E$2:E1222)</f>
        <v>0.40753249846865847</v>
      </c>
      <c r="I1222" s="21">
        <f t="shared" si="96"/>
        <v>1.9200000000000728</v>
      </c>
      <c r="J1222" s="21">
        <f ca="1">IF(ROW()&gt;计算结果!B$18+1,ABS(E1222-OFFSET(E1222,-计算结果!B$18,0,1,1))/SUM(OFFSET(I1222,0,0,-计算结果!B$18,1)),ABS(E1222-OFFSET(E1222,-ROW()+2,0,1,1))/SUM(OFFSET(I1222,0,0,-ROW()+2,1)))</f>
        <v>0.17712553737667422</v>
      </c>
      <c r="K1222" s="21">
        <f ca="1">(计算结果!B$19+计算结果!B$20*'000300'!J1222)^计算结果!B$21</f>
        <v>1.5594129836390067</v>
      </c>
      <c r="L1222" s="21">
        <f t="shared" ca="1" si="97"/>
        <v>3478.2758785591664</v>
      </c>
      <c r="M1222" s="31" t="str">
        <f ca="1">IF(ROW()&gt;计算结果!B$22+1,IF(L1222&gt;OFFSET(L1222,-计算结果!B$22,0,1,1),"买",IF(L1222&lt;OFFSET(L1222,-计算结果!B$22,0,1,1),"卖",M1221)),IF(L1222&gt;OFFSET(L1222,-ROW()+1,0,1,1),"买",IF(L1222&lt;OFFSET(L1222,-ROW()+1,0,1,1),"卖",M1221)))</f>
        <v>卖</v>
      </c>
      <c r="N1222" s="4" t="str">
        <f t="shared" ca="1" si="98"/>
        <v/>
      </c>
      <c r="O1222" s="3">
        <f ca="1">IF(M1221="买",E1222/E1221-1,0)-IF(N1222=1,计算结果!B$17,0)</f>
        <v>0</v>
      </c>
      <c r="P1222" s="2">
        <f t="shared" ca="1" si="99"/>
        <v>6.1264732386671241</v>
      </c>
      <c r="Q1222" s="3">
        <f ca="1">1-P1222/MAX(P$2:P1222)</f>
        <v>5.7392781299010376E-2</v>
      </c>
    </row>
    <row r="1223" spans="1:17" x14ac:dyDescent="0.15">
      <c r="A1223" s="1">
        <v>40190</v>
      </c>
      <c r="B1223">
        <v>3477.84</v>
      </c>
      <c r="C1223">
        <v>3535.41</v>
      </c>
      <c r="D1223" s="21">
        <v>3437.66</v>
      </c>
      <c r="E1223" s="21">
        <v>3534.92</v>
      </c>
      <c r="F1223" s="42">
        <v>1340.7141888000001</v>
      </c>
      <c r="G1223" s="3">
        <f t="shared" si="95"/>
        <v>1.5183584382763016E-2</v>
      </c>
      <c r="H1223" s="3">
        <f>1-E1223/MAX(E$2:E1223)</f>
        <v>0.3985367181651126</v>
      </c>
      <c r="I1223" s="21">
        <f t="shared" si="96"/>
        <v>52.869999999999891</v>
      </c>
      <c r="J1223" s="21">
        <f ca="1">IF(ROW()&gt;计算结果!B$18+1,ABS(E1223-OFFSET(E1223,-计算结果!B$18,0,1,1))/SUM(OFFSET(I1223,0,0,-计算结果!B$18,1)),ABS(E1223-OFFSET(E1223,-ROW()+2,0,1,1))/SUM(OFFSET(I1223,0,0,-ROW()+2,1)))</f>
        <v>0.17513563788560002</v>
      </c>
      <c r="K1223" s="21">
        <f ca="1">(计算结果!B$19+计算结果!B$20*'000300'!J1223)^计算结果!B$21</f>
        <v>1.5576220740970399</v>
      </c>
      <c r="L1223" s="21">
        <f t="shared" ca="1" si="97"/>
        <v>3566.5060124832426</v>
      </c>
      <c r="M1223" s="31" t="str">
        <f ca="1">IF(ROW()&gt;计算结果!B$22+1,IF(L1223&gt;OFFSET(L1223,-计算结果!B$22,0,1,1),"买",IF(L1223&lt;OFFSET(L1223,-计算结果!B$22,0,1,1),"卖",M1222)),IF(L1223&gt;OFFSET(L1223,-ROW()+1,0,1,1),"买",IF(L1223&lt;OFFSET(L1223,-ROW()+1,0,1,1),"卖",M1222)))</f>
        <v>卖</v>
      </c>
      <c r="N1223" s="4" t="str">
        <f t="shared" ca="1" si="98"/>
        <v/>
      </c>
      <c r="O1223" s="3">
        <f ca="1">IF(M1222="买",E1223/E1222-1,0)-IF(N1223=1,计算结果!B$17,0)</f>
        <v>0</v>
      </c>
      <c r="P1223" s="2">
        <f t="shared" ca="1" si="99"/>
        <v>6.1264732386671241</v>
      </c>
      <c r="Q1223" s="3">
        <f ca="1">1-P1223/MAX(P$2:P1223)</f>
        <v>5.7392781299010376E-2</v>
      </c>
    </row>
    <row r="1224" spans="1:17" x14ac:dyDescent="0.15">
      <c r="A1224" s="1">
        <v>40191</v>
      </c>
      <c r="B1224">
        <v>3448.29</v>
      </c>
      <c r="C1224">
        <v>3490.11</v>
      </c>
      <c r="D1224" s="21">
        <v>3415.69</v>
      </c>
      <c r="E1224" s="21">
        <v>3421.14</v>
      </c>
      <c r="F1224" s="42">
        <v>1598.60391936</v>
      </c>
      <c r="G1224" s="3">
        <f t="shared" si="95"/>
        <v>-3.2187432813189587E-2</v>
      </c>
      <c r="H1224" s="3">
        <f>1-E1224/MAX(E$2:E1224)</f>
        <v>0.41789627713877353</v>
      </c>
      <c r="I1224" s="21">
        <f t="shared" si="96"/>
        <v>113.7800000000002</v>
      </c>
      <c r="J1224" s="21">
        <f ca="1">IF(ROW()&gt;计算结果!B$18+1,ABS(E1224-OFFSET(E1224,-计算结果!B$18,0,1,1))/SUM(OFFSET(I1224,0,0,-计算结果!B$18,1)),ABS(E1224-OFFSET(E1224,-ROW()+2,0,1,1))/SUM(OFFSET(I1224,0,0,-ROW()+2,1)))</f>
        <v>0.19226124341819215</v>
      </c>
      <c r="K1224" s="21">
        <f ca="1">(计算结果!B$19+计算结果!B$20*'000300'!J1224)^计算结果!B$21</f>
        <v>1.5730351190763727</v>
      </c>
      <c r="L1224" s="21">
        <f t="shared" ca="1" si="97"/>
        <v>3337.8401697270078</v>
      </c>
      <c r="M1224" s="31" t="str">
        <f ca="1">IF(ROW()&gt;计算结果!B$22+1,IF(L1224&gt;OFFSET(L1224,-计算结果!B$22,0,1,1),"买",IF(L1224&lt;OFFSET(L1224,-计算结果!B$22,0,1,1),"卖",M1223)),IF(L1224&gt;OFFSET(L1224,-ROW()+1,0,1,1),"买",IF(L1224&lt;OFFSET(L1224,-ROW()+1,0,1,1),"卖",M1223)))</f>
        <v>卖</v>
      </c>
      <c r="N1224" s="4" t="str">
        <f t="shared" ca="1" si="98"/>
        <v/>
      </c>
      <c r="O1224" s="3">
        <f ca="1">IF(M1223="买",E1224/E1223-1,0)-IF(N1224=1,计算结果!B$17,0)</f>
        <v>0</v>
      </c>
      <c r="P1224" s="2">
        <f t="shared" ca="1" si="99"/>
        <v>6.1264732386671241</v>
      </c>
      <c r="Q1224" s="3">
        <f ca="1">1-P1224/MAX(P$2:P1224)</f>
        <v>5.7392781299010376E-2</v>
      </c>
    </row>
    <row r="1225" spans="1:17" x14ac:dyDescent="0.15">
      <c r="A1225" s="1">
        <v>40192</v>
      </c>
      <c r="B1225">
        <v>3433.47</v>
      </c>
      <c r="C1225">
        <v>3470.32</v>
      </c>
      <c r="D1225" s="21">
        <v>3411.81</v>
      </c>
      <c r="E1225" s="21">
        <v>3469.05</v>
      </c>
      <c r="F1225" s="42">
        <v>1181.0787327999999</v>
      </c>
      <c r="G1225" s="3">
        <f t="shared" si="95"/>
        <v>1.4004103895193021E-2</v>
      </c>
      <c r="H1225" s="3">
        <f>1-E1225/MAX(E$2:E1225)</f>
        <v>0.40974443612604639</v>
      </c>
      <c r="I1225" s="21">
        <f t="shared" si="96"/>
        <v>47.910000000000309</v>
      </c>
      <c r="J1225" s="21">
        <f ca="1">IF(ROW()&gt;计算结果!B$18+1,ABS(E1225-OFFSET(E1225,-计算结果!B$18,0,1,1))/SUM(OFFSET(I1225,0,0,-计算结果!B$18,1)),ABS(E1225-OFFSET(E1225,-ROW()+2,0,1,1))/SUM(OFFSET(I1225,0,0,-ROW()+2,1)))</f>
        <v>0.22240657735073416</v>
      </c>
      <c r="K1225" s="21">
        <f ca="1">(计算结果!B$19+计算结果!B$20*'000300'!J1225)^计算结果!B$21</f>
        <v>1.6001659196156606</v>
      </c>
      <c r="L1225" s="21">
        <f t="shared" ca="1" si="97"/>
        <v>3547.7976684484056</v>
      </c>
      <c r="M1225" s="31" t="str">
        <f ca="1">IF(ROW()&gt;计算结果!B$22+1,IF(L1225&gt;OFFSET(L1225,-计算结果!B$22,0,1,1),"买",IF(L1225&lt;OFFSET(L1225,-计算结果!B$22,0,1,1),"卖",M1224)),IF(L1225&gt;OFFSET(L1225,-ROW()+1,0,1,1),"买",IF(L1225&lt;OFFSET(L1225,-ROW()+1,0,1,1),"卖",M1224)))</f>
        <v>卖</v>
      </c>
      <c r="N1225" s="4" t="str">
        <f t="shared" ca="1" si="98"/>
        <v/>
      </c>
      <c r="O1225" s="3">
        <f ca="1">IF(M1224="买",E1225/E1224-1,0)-IF(N1225=1,计算结果!B$17,0)</f>
        <v>0</v>
      </c>
      <c r="P1225" s="2">
        <f t="shared" ca="1" si="99"/>
        <v>6.1264732386671241</v>
      </c>
      <c r="Q1225" s="3">
        <f ca="1">1-P1225/MAX(P$2:P1225)</f>
        <v>5.7392781299010376E-2</v>
      </c>
    </row>
    <row r="1226" spans="1:17" x14ac:dyDescent="0.15">
      <c r="A1226" s="1">
        <v>40193</v>
      </c>
      <c r="B1226">
        <v>3472.52</v>
      </c>
      <c r="C1226">
        <v>3500.07</v>
      </c>
      <c r="D1226" s="21">
        <v>3448.66</v>
      </c>
      <c r="E1226" s="21">
        <v>3482.74</v>
      </c>
      <c r="F1226" s="42">
        <v>1040.35172352</v>
      </c>
      <c r="G1226" s="3">
        <f t="shared" si="95"/>
        <v>3.9463253628513328E-3</v>
      </c>
      <c r="H1226" s="3">
        <f>1-E1226/MAX(E$2:E1226)</f>
        <v>0.40741509562376643</v>
      </c>
      <c r="I1226" s="21">
        <f t="shared" si="96"/>
        <v>13.6899999999996</v>
      </c>
      <c r="J1226" s="21">
        <f ca="1">IF(ROW()&gt;计算结果!B$18+1,ABS(E1226-OFFSET(E1226,-计算结果!B$18,0,1,1))/SUM(OFFSET(I1226,0,0,-计算结果!B$18,1)),ABS(E1226-OFFSET(E1226,-ROW()+2,0,1,1))/SUM(OFFSET(I1226,0,0,-ROW()+2,1)))</f>
        <v>0.23195567535190201</v>
      </c>
      <c r="K1226" s="21">
        <f ca="1">(计算结果!B$19+计算结果!B$20*'000300'!J1226)^计算结果!B$21</f>
        <v>1.6087601078167117</v>
      </c>
      <c r="L1226" s="21">
        <f t="shared" ca="1" si="97"/>
        <v>3443.1354867410441</v>
      </c>
      <c r="M1226" s="31" t="str">
        <f ca="1">IF(ROW()&gt;计算结果!B$22+1,IF(L1226&gt;OFFSET(L1226,-计算结果!B$22,0,1,1),"买",IF(L1226&lt;OFFSET(L1226,-计算结果!B$22,0,1,1),"卖",M1225)),IF(L1226&gt;OFFSET(L1226,-ROW()+1,0,1,1),"买",IF(L1226&lt;OFFSET(L1226,-ROW()+1,0,1,1),"卖",M1225)))</f>
        <v>买</v>
      </c>
      <c r="N1226" s="4">
        <f t="shared" ca="1" si="98"/>
        <v>1</v>
      </c>
      <c r="O1226" s="3">
        <f ca="1">IF(M1225="买",E1226/E1225-1,0)-IF(N1226=1,计算结果!B$17,0)</f>
        <v>0</v>
      </c>
      <c r="P1226" s="2">
        <f t="shared" ca="1" si="99"/>
        <v>6.1264732386671241</v>
      </c>
      <c r="Q1226" s="3">
        <f ca="1">1-P1226/MAX(P$2:P1226)</f>
        <v>5.7392781299010376E-2</v>
      </c>
    </row>
    <row r="1227" spans="1:17" x14ac:dyDescent="0.15">
      <c r="A1227" s="1">
        <v>40196</v>
      </c>
      <c r="B1227">
        <v>3471.78</v>
      </c>
      <c r="C1227">
        <v>3501.26</v>
      </c>
      <c r="D1227" s="21">
        <v>3458.04</v>
      </c>
      <c r="E1227" s="21">
        <v>3500.68</v>
      </c>
      <c r="F1227" s="42">
        <v>1178.84256256</v>
      </c>
      <c r="G1227" s="3">
        <f t="shared" si="95"/>
        <v>5.1511166495346039E-3</v>
      </c>
      <c r="H1227" s="3">
        <f>1-E1227/MAX(E$2:E1227)</f>
        <v>0.40436262165657122</v>
      </c>
      <c r="I1227" s="21">
        <f t="shared" si="96"/>
        <v>17.940000000000055</v>
      </c>
      <c r="J1227" s="21">
        <f ca="1">IF(ROW()&gt;计算结果!B$18+1,ABS(E1227-OFFSET(E1227,-计算结果!B$18,0,1,1))/SUM(OFFSET(I1227,0,0,-计算结果!B$18,1)),ABS(E1227-OFFSET(E1227,-ROW()+2,0,1,1))/SUM(OFFSET(I1227,0,0,-ROW()+2,1)))</f>
        <v>9.1361028109051945E-2</v>
      </c>
      <c r="K1227" s="21">
        <f ca="1">(计算结果!B$19+计算结果!B$20*'000300'!J1227)^计算结果!B$21</f>
        <v>1.4822249252981468</v>
      </c>
      <c r="L1227" s="21">
        <f t="shared" ca="1" si="97"/>
        <v>3528.4293986076182</v>
      </c>
      <c r="M1227" s="31" t="str">
        <f ca="1">IF(ROW()&gt;计算结果!B$22+1,IF(L1227&gt;OFFSET(L1227,-计算结果!B$22,0,1,1),"买",IF(L1227&lt;OFFSET(L1227,-计算结果!B$22,0,1,1),"卖",M1226)),IF(L1227&gt;OFFSET(L1227,-ROW()+1,0,1,1),"买",IF(L1227&lt;OFFSET(L1227,-ROW()+1,0,1,1),"卖",M1226)))</f>
        <v>买</v>
      </c>
      <c r="N1227" s="4" t="str">
        <f t="shared" ca="1" si="98"/>
        <v/>
      </c>
      <c r="O1227" s="3">
        <f ca="1">IF(M1226="买",E1227/E1226-1,0)-IF(N1227=1,计算结果!B$17,0)</f>
        <v>5.1511166495346039E-3</v>
      </c>
      <c r="P1227" s="2">
        <f t="shared" ca="1" si="99"/>
        <v>6.1580314169697505</v>
      </c>
      <c r="Q1227" s="3">
        <f ca="1">1-P1227/MAX(P$2:P1227)</f>
        <v>5.2537301560788174E-2</v>
      </c>
    </row>
    <row r="1228" spans="1:17" x14ac:dyDescent="0.15">
      <c r="A1228" s="1">
        <v>40197</v>
      </c>
      <c r="B1228">
        <v>3506.81</v>
      </c>
      <c r="C1228">
        <v>3528.39</v>
      </c>
      <c r="D1228" s="21">
        <v>3497.09</v>
      </c>
      <c r="E1228" s="21">
        <v>3507.48</v>
      </c>
      <c r="F1228" s="42">
        <v>1080.23529472</v>
      </c>
      <c r="G1228" s="3">
        <f t="shared" si="95"/>
        <v>1.9424797467921806E-3</v>
      </c>
      <c r="H1228" s="3">
        <f>1-E1228/MAX(E$2:E1228)</f>
        <v>0.40320560811270667</v>
      </c>
      <c r="I1228" s="21">
        <f t="shared" si="96"/>
        <v>6.8000000000001819</v>
      </c>
      <c r="J1228" s="21">
        <f ca="1">IF(ROW()&gt;计算结果!B$18+1,ABS(E1228-OFFSET(E1228,-计算结果!B$18,0,1,1))/SUM(OFFSET(I1228,0,0,-计算结果!B$18,1)),ABS(E1228-OFFSET(E1228,-ROW()+2,0,1,1))/SUM(OFFSET(I1228,0,0,-ROW()+2,1)))</f>
        <v>0.1588050314465406</v>
      </c>
      <c r="K1228" s="21">
        <f ca="1">(计算结果!B$19+计算结果!B$20*'000300'!J1228)^计算结果!B$21</f>
        <v>1.5429245283018864</v>
      </c>
      <c r="L1228" s="21">
        <f t="shared" ca="1" si="97"/>
        <v>3496.1060576427508</v>
      </c>
      <c r="M1228" s="31" t="str">
        <f ca="1">IF(ROW()&gt;计算结果!B$22+1,IF(L1228&gt;OFFSET(L1228,-计算结果!B$22,0,1,1),"买",IF(L1228&lt;OFFSET(L1228,-计算结果!B$22,0,1,1),"卖",M1227)),IF(L1228&gt;OFFSET(L1228,-ROW()+1,0,1,1),"买",IF(L1228&lt;OFFSET(L1228,-ROW()+1,0,1,1),"卖",M1227)))</f>
        <v>买</v>
      </c>
      <c r="N1228" s="4" t="str">
        <f t="shared" ca="1" si="98"/>
        <v/>
      </c>
      <c r="O1228" s="3">
        <f ca="1">IF(M1227="买",E1228/E1227-1,0)-IF(N1228=1,计算结果!B$17,0)</f>
        <v>1.9424797467921806E-3</v>
      </c>
      <c r="P1228" s="2">
        <f t="shared" ca="1" si="99"/>
        <v>6.1699932682773246</v>
      </c>
      <c r="Q1228" s="3">
        <f ca="1">1-P1228/MAX(P$2:P1228)</f>
        <v>5.0696874458228902E-2</v>
      </c>
    </row>
    <row r="1229" spans="1:17" x14ac:dyDescent="0.15">
      <c r="A1229" s="1">
        <v>40198</v>
      </c>
      <c r="B1229">
        <v>3512.25</v>
      </c>
      <c r="C1229">
        <v>3515.45</v>
      </c>
      <c r="D1229" s="21">
        <v>3387.82</v>
      </c>
      <c r="E1229" s="21">
        <v>3394.43</v>
      </c>
      <c r="F1229" s="42">
        <v>1284.16161792</v>
      </c>
      <c r="G1229" s="3">
        <f t="shared" si="95"/>
        <v>-3.2231117497462658E-2</v>
      </c>
      <c r="H1229" s="3">
        <f>1-E1229/MAX(E$2:E1229)</f>
        <v>0.42244095827945283</v>
      </c>
      <c r="I1229" s="21">
        <f t="shared" si="96"/>
        <v>113.05000000000018</v>
      </c>
      <c r="J1229" s="21">
        <f ca="1">IF(ROW()&gt;计算结果!B$18+1,ABS(E1229-OFFSET(E1229,-计算结果!B$18,0,1,1))/SUM(OFFSET(I1229,0,0,-计算结果!B$18,1)),ABS(E1229-OFFSET(E1229,-ROW()+2,0,1,1))/SUM(OFFSET(I1229,0,0,-ROW()+2,1)))</f>
        <v>0.32960393824121725</v>
      </c>
      <c r="K1229" s="21">
        <f ca="1">(计算结果!B$19+计算结果!B$20*'000300'!J1229)^计算结果!B$21</f>
        <v>1.6966435444170955</v>
      </c>
      <c r="L1229" s="21">
        <f t="shared" ca="1" si="97"/>
        <v>3323.5980308213971</v>
      </c>
      <c r="M1229" s="31" t="str">
        <f ca="1">IF(ROW()&gt;计算结果!B$22+1,IF(L1229&gt;OFFSET(L1229,-计算结果!B$22,0,1,1),"买",IF(L1229&lt;OFFSET(L1229,-计算结果!B$22,0,1,1),"卖",M1228)),IF(L1229&gt;OFFSET(L1229,-ROW()+1,0,1,1),"买",IF(L1229&lt;OFFSET(L1229,-ROW()+1,0,1,1),"卖",M1228)))</f>
        <v>买</v>
      </c>
      <c r="N1229" s="4" t="str">
        <f t="shared" ca="1" si="98"/>
        <v/>
      </c>
      <c r="O1229" s="3">
        <f ca="1">IF(M1228="买",E1229/E1228-1,0)-IF(N1229=1,计算结果!B$17,0)</f>
        <v>-3.2231117497462658E-2</v>
      </c>
      <c r="P1229" s="2">
        <f t="shared" ca="1" si="99"/>
        <v>5.9711274902889242</v>
      </c>
      <c r="Q1229" s="3">
        <f ca="1">1-P1229/MAX(P$2:P1229)</f>
        <v>8.1293975038274291E-2</v>
      </c>
    </row>
    <row r="1230" spans="1:17" x14ac:dyDescent="0.15">
      <c r="A1230" s="1">
        <v>40199</v>
      </c>
      <c r="B1230">
        <v>3397.04</v>
      </c>
      <c r="C1230">
        <v>3425.18</v>
      </c>
      <c r="D1230" s="21">
        <v>3364.72</v>
      </c>
      <c r="E1230" s="21">
        <v>3408.57</v>
      </c>
      <c r="F1230" s="42">
        <v>1000.76609536</v>
      </c>
      <c r="G1230" s="3">
        <f t="shared" si="95"/>
        <v>4.1656478407274822E-3</v>
      </c>
      <c r="H1230" s="3">
        <f>1-E1230/MAX(E$2:E1230)</f>
        <v>0.42003505070441705</v>
      </c>
      <c r="I1230" s="21">
        <f t="shared" si="96"/>
        <v>14.140000000000327</v>
      </c>
      <c r="J1230" s="21">
        <f ca="1">IF(ROW()&gt;计算结果!B$18+1,ABS(E1230-OFFSET(E1230,-计算结果!B$18,0,1,1))/SUM(OFFSET(I1230,0,0,-计算结果!B$18,1)),ABS(E1230-OFFSET(E1230,-ROW()+2,0,1,1))/SUM(OFFSET(I1230,0,0,-ROW()+2,1)))</f>
        <v>0.16093865956956707</v>
      </c>
      <c r="K1230" s="21">
        <f ca="1">(计算结果!B$19+计算结果!B$20*'000300'!J1230)^计算结果!B$21</f>
        <v>1.5448447936126102</v>
      </c>
      <c r="L1230" s="21">
        <f t="shared" ca="1" si="97"/>
        <v>3454.8665350099732</v>
      </c>
      <c r="M1230" s="31" t="str">
        <f ca="1">IF(ROW()&gt;计算结果!B$22+1,IF(L1230&gt;OFFSET(L1230,-计算结果!B$22,0,1,1),"买",IF(L1230&lt;OFFSET(L1230,-计算结果!B$22,0,1,1),"卖",M1229)),IF(L1230&gt;OFFSET(L1230,-ROW()+1,0,1,1),"买",IF(L1230&lt;OFFSET(L1230,-ROW()+1,0,1,1),"卖",M1229)))</f>
        <v>卖</v>
      </c>
      <c r="N1230" s="4">
        <f t="shared" ca="1" si="98"/>
        <v>1</v>
      </c>
      <c r="O1230" s="3">
        <f ca="1">IF(M1229="买",E1230/E1229-1,0)-IF(N1230=1,计算结果!B$17,0)</f>
        <v>4.1656478407274822E-3</v>
      </c>
      <c r="P1230" s="2">
        <f t="shared" ca="1" si="99"/>
        <v>5.996001104625555</v>
      </c>
      <c r="Q1230" s="3">
        <f ca="1">1-P1230/MAX(P$2:P1230)</f>
        <v>7.7466969269129105E-2</v>
      </c>
    </row>
    <row r="1231" spans="1:17" x14ac:dyDescent="0.15">
      <c r="A1231" s="1">
        <v>40200</v>
      </c>
      <c r="B1231">
        <v>3364.45</v>
      </c>
      <c r="C1231">
        <v>3390.8</v>
      </c>
      <c r="D1231" s="21">
        <v>3293.19</v>
      </c>
      <c r="E1231" s="21">
        <v>3366.2</v>
      </c>
      <c r="F1231" s="42">
        <v>1191.9781888</v>
      </c>
      <c r="G1231" s="3">
        <f t="shared" si="95"/>
        <v>-1.2430432703450567E-2</v>
      </c>
      <c r="H1231" s="3">
        <f>1-E1231/MAX(E$2:E1231)</f>
        <v>0.42724426597699583</v>
      </c>
      <c r="I1231" s="21">
        <f t="shared" si="96"/>
        <v>42.370000000000346</v>
      </c>
      <c r="J1231" s="21">
        <f ca="1">IF(ROW()&gt;计算结果!B$18+1,ABS(E1231-OFFSET(E1231,-计算结果!B$18,0,1,1))/SUM(OFFSET(I1231,0,0,-计算结果!B$18,1)),ABS(E1231-OFFSET(E1231,-ROW()+2,0,1,1))/SUM(OFFSET(I1231,0,0,-ROW()+2,1)))</f>
        <v>0.2684053054397248</v>
      </c>
      <c r="K1231" s="21">
        <f ca="1">(计算结果!B$19+计算结果!B$20*'000300'!J1231)^计算结果!B$21</f>
        <v>1.6415647748957523</v>
      </c>
      <c r="L1231" s="21">
        <f t="shared" ca="1" si="97"/>
        <v>3309.3146744255396</v>
      </c>
      <c r="M1231" s="31" t="str">
        <f ca="1">IF(ROW()&gt;计算结果!B$22+1,IF(L1231&gt;OFFSET(L1231,-计算结果!B$22,0,1,1),"买",IF(L1231&lt;OFFSET(L1231,-计算结果!B$22,0,1,1),"卖",M1230)),IF(L1231&gt;OFFSET(L1231,-ROW()+1,0,1,1),"买",IF(L1231&lt;OFFSET(L1231,-ROW()+1,0,1,1),"卖",M1230)))</f>
        <v>卖</v>
      </c>
      <c r="N1231" s="4" t="str">
        <f t="shared" ca="1" si="98"/>
        <v/>
      </c>
      <c r="O1231" s="3">
        <f ca="1">IF(M1230="买",E1231/E1230-1,0)-IF(N1231=1,计算结果!B$17,0)</f>
        <v>0</v>
      </c>
      <c r="P1231" s="2">
        <f t="shared" ca="1" si="99"/>
        <v>5.996001104625555</v>
      </c>
      <c r="Q1231" s="3">
        <f ca="1">1-P1231/MAX(P$2:P1231)</f>
        <v>7.7466969269129105E-2</v>
      </c>
    </row>
    <row r="1232" spans="1:17" x14ac:dyDescent="0.15">
      <c r="A1232" s="1">
        <v>40203</v>
      </c>
      <c r="B1232">
        <v>3340.01</v>
      </c>
      <c r="C1232">
        <v>3372.43</v>
      </c>
      <c r="D1232" s="21">
        <v>3326.27</v>
      </c>
      <c r="E1232" s="21">
        <v>3328.01</v>
      </c>
      <c r="F1232" s="42">
        <v>766.26624512000001</v>
      </c>
      <c r="G1232" s="3">
        <f t="shared" si="95"/>
        <v>-1.1345136949676093E-2</v>
      </c>
      <c r="H1232" s="3">
        <f>1-E1232/MAX(E$2:E1232)</f>
        <v>0.43374225821819912</v>
      </c>
      <c r="I1232" s="21">
        <f t="shared" si="96"/>
        <v>38.1899999999996</v>
      </c>
      <c r="J1232" s="21">
        <f ca="1">IF(ROW()&gt;计算结果!B$18+1,ABS(E1232-OFFSET(E1232,-计算结果!B$18,0,1,1))/SUM(OFFSET(I1232,0,0,-计算结果!B$18,1)),ABS(E1232-OFFSET(E1232,-ROW()+2,0,1,1))/SUM(OFFSET(I1232,0,0,-ROW()+2,1)))</f>
        <v>0.33433172722142585</v>
      </c>
      <c r="K1232" s="21">
        <f ca="1">(计算结果!B$19+计算结果!B$20*'000300'!J1232)^计算结果!B$21</f>
        <v>1.7008985544992832</v>
      </c>
      <c r="L1232" s="21">
        <f t="shared" ca="1" si="97"/>
        <v>3341.113526671033</v>
      </c>
      <c r="M1232" s="31" t="str">
        <f ca="1">IF(ROW()&gt;计算结果!B$22+1,IF(L1232&gt;OFFSET(L1232,-计算结果!B$22,0,1,1),"买",IF(L1232&lt;OFFSET(L1232,-计算结果!B$22,0,1,1),"卖",M1231)),IF(L1232&gt;OFFSET(L1232,-ROW()+1,0,1,1),"买",IF(L1232&lt;OFFSET(L1232,-ROW()+1,0,1,1),"卖",M1231)))</f>
        <v>卖</v>
      </c>
      <c r="N1232" s="4" t="str">
        <f t="shared" ca="1" si="98"/>
        <v/>
      </c>
      <c r="O1232" s="3">
        <f ca="1">IF(M1231="买",E1232/E1231-1,0)-IF(N1232=1,计算结果!B$17,0)</f>
        <v>0</v>
      </c>
      <c r="P1232" s="2">
        <f t="shared" ca="1" si="99"/>
        <v>5.996001104625555</v>
      </c>
      <c r="Q1232" s="3">
        <f ca="1">1-P1232/MAX(P$2:P1232)</f>
        <v>7.7466969269129105E-2</v>
      </c>
    </row>
    <row r="1233" spans="1:17" x14ac:dyDescent="0.15">
      <c r="A1233" s="1">
        <v>40204</v>
      </c>
      <c r="B1233">
        <v>3328.11</v>
      </c>
      <c r="C1233">
        <v>3341.2</v>
      </c>
      <c r="D1233" s="21">
        <v>3222.14</v>
      </c>
      <c r="E1233" s="21">
        <v>3242.8</v>
      </c>
      <c r="F1233" s="42">
        <v>815.86061312000004</v>
      </c>
      <c r="G1233" s="3">
        <f t="shared" si="95"/>
        <v>-2.5603889411390024E-2</v>
      </c>
      <c r="H1233" s="3">
        <f>1-E1233/MAX(E$2:E1233)</f>
        <v>0.44824065881712372</v>
      </c>
      <c r="I1233" s="21">
        <f t="shared" si="96"/>
        <v>85.210000000000036</v>
      </c>
      <c r="J1233" s="21">
        <f ca="1">IF(ROW()&gt;计算结果!B$18+1,ABS(E1233-OFFSET(E1233,-计算结果!B$18,0,1,1))/SUM(OFFSET(I1233,0,0,-计算结果!B$18,1)),ABS(E1233-OFFSET(E1233,-ROW()+2,0,1,1))/SUM(OFFSET(I1233,0,0,-ROW()+2,1)))</f>
        <v>0.59243936075281778</v>
      </c>
      <c r="K1233" s="21">
        <f ca="1">(计算结果!B$19+计算结果!B$20*'000300'!J1233)^计算结果!B$21</f>
        <v>1.9331954246775358</v>
      </c>
      <c r="L1233" s="21">
        <f t="shared" ca="1" si="97"/>
        <v>3151.0542667266795</v>
      </c>
      <c r="M1233" s="31" t="str">
        <f ca="1">IF(ROW()&gt;计算结果!B$22+1,IF(L1233&gt;OFFSET(L1233,-计算结果!B$22,0,1,1),"买",IF(L1233&lt;OFFSET(L1233,-计算结果!B$22,0,1,1),"卖",M1232)),IF(L1233&gt;OFFSET(L1233,-ROW()+1,0,1,1),"买",IF(L1233&lt;OFFSET(L1233,-ROW()+1,0,1,1),"卖",M1232)))</f>
        <v>卖</v>
      </c>
      <c r="N1233" s="4" t="str">
        <f t="shared" ca="1" si="98"/>
        <v/>
      </c>
      <c r="O1233" s="3">
        <f ca="1">IF(M1232="买",E1233/E1232-1,0)-IF(N1233=1,计算结果!B$17,0)</f>
        <v>0</v>
      </c>
      <c r="P1233" s="2">
        <f t="shared" ca="1" si="99"/>
        <v>5.996001104625555</v>
      </c>
      <c r="Q1233" s="3">
        <f ca="1">1-P1233/MAX(P$2:P1233)</f>
        <v>7.7466969269129105E-2</v>
      </c>
    </row>
    <row r="1234" spans="1:17" x14ac:dyDescent="0.15">
      <c r="A1234" s="1">
        <v>40205</v>
      </c>
      <c r="B1234">
        <v>3243.04</v>
      </c>
      <c r="C1234">
        <v>3255.12</v>
      </c>
      <c r="D1234" s="21">
        <v>3183.36</v>
      </c>
      <c r="E1234" s="21">
        <v>3198.57</v>
      </c>
      <c r="F1234" s="42">
        <v>705.40271615999995</v>
      </c>
      <c r="G1234" s="3">
        <f t="shared" si="95"/>
        <v>-1.3639447391143422E-2</v>
      </c>
      <c r="H1234" s="3">
        <f>1-E1234/MAX(E$2:E1234)</f>
        <v>0.45576635132375953</v>
      </c>
      <c r="I1234" s="21">
        <f t="shared" si="96"/>
        <v>44.230000000000018</v>
      </c>
      <c r="J1234" s="21">
        <f ca="1">IF(ROW()&gt;计算结果!B$18+1,ABS(E1234-OFFSET(E1234,-计算结果!B$18,0,1,1))/SUM(OFFSET(I1234,0,0,-计算结果!B$18,1)),ABS(E1234-OFFSET(E1234,-ROW()+2,0,1,1))/SUM(OFFSET(I1234,0,0,-ROW()+2,1)))</f>
        <v>0.52551177012254002</v>
      </c>
      <c r="K1234" s="21">
        <f ca="1">(计算结果!B$19+计算结果!B$20*'000300'!J1234)^计算结果!B$21</f>
        <v>1.872960593110286</v>
      </c>
      <c r="L1234" s="21">
        <f t="shared" ca="1" si="97"/>
        <v>3240.0493627003489</v>
      </c>
      <c r="M1234" s="31" t="str">
        <f ca="1">IF(ROW()&gt;计算结果!B$22+1,IF(L1234&gt;OFFSET(L1234,-计算结果!B$22,0,1,1),"买",IF(L1234&lt;OFFSET(L1234,-计算结果!B$22,0,1,1),"卖",M1233)),IF(L1234&gt;OFFSET(L1234,-ROW()+1,0,1,1),"买",IF(L1234&lt;OFFSET(L1234,-ROW()+1,0,1,1),"卖",M1233)))</f>
        <v>卖</v>
      </c>
      <c r="N1234" s="4" t="str">
        <f t="shared" ca="1" si="98"/>
        <v/>
      </c>
      <c r="O1234" s="3">
        <f ca="1">IF(M1233="买",E1234/E1233-1,0)-IF(N1234=1,计算结果!B$17,0)</f>
        <v>0</v>
      </c>
      <c r="P1234" s="2">
        <f t="shared" ca="1" si="99"/>
        <v>5.996001104625555</v>
      </c>
      <c r="Q1234" s="3">
        <f ca="1">1-P1234/MAX(P$2:P1234)</f>
        <v>7.7466969269129105E-2</v>
      </c>
    </row>
    <row r="1235" spans="1:17" x14ac:dyDescent="0.15">
      <c r="A1235" s="1">
        <v>40206</v>
      </c>
      <c r="B1235">
        <v>3195.29</v>
      </c>
      <c r="C1235">
        <v>3220.31</v>
      </c>
      <c r="D1235" s="21">
        <v>3168.46</v>
      </c>
      <c r="E1235" s="21">
        <v>3206.57</v>
      </c>
      <c r="F1235" s="42">
        <v>640.82116608000001</v>
      </c>
      <c r="G1235" s="3">
        <f t="shared" si="95"/>
        <v>2.5011176869662588E-3</v>
      </c>
      <c r="H1235" s="3">
        <f>1-E1235/MAX(E$2:E1235)</f>
        <v>0.45440515891921318</v>
      </c>
      <c r="I1235" s="21">
        <f t="shared" si="96"/>
        <v>8</v>
      </c>
      <c r="J1235" s="21">
        <f ca="1">IF(ROW()&gt;计算结果!B$18+1,ABS(E1235-OFFSET(E1235,-计算结果!B$18,0,1,1))/SUM(OFFSET(I1235,0,0,-计算结果!B$18,1)),ABS(E1235-OFFSET(E1235,-ROW()+2,0,1,1))/SUM(OFFSET(I1235,0,0,-ROW()+2,1)))</f>
        <v>0.68421875814608146</v>
      </c>
      <c r="K1235" s="21">
        <f ca="1">(计算结果!B$19+计算结果!B$20*'000300'!J1235)^计算结果!B$21</f>
        <v>2.0157968823314731</v>
      </c>
      <c r="L1235" s="21">
        <f t="shared" ca="1" si="97"/>
        <v>3172.5617677465416</v>
      </c>
      <c r="M1235" s="31" t="str">
        <f ca="1">IF(ROW()&gt;计算结果!B$22+1,IF(L1235&gt;OFFSET(L1235,-计算结果!B$22,0,1,1),"买",IF(L1235&lt;OFFSET(L1235,-计算结果!B$22,0,1,1),"卖",M1234)),IF(L1235&gt;OFFSET(L1235,-ROW()+1,0,1,1),"买",IF(L1235&lt;OFFSET(L1235,-ROW()+1,0,1,1),"卖",M1234)))</f>
        <v>卖</v>
      </c>
      <c r="N1235" s="4" t="str">
        <f t="shared" ca="1" si="98"/>
        <v/>
      </c>
      <c r="O1235" s="3">
        <f ca="1">IF(M1234="买",E1235/E1234-1,0)-IF(N1235=1,计算结果!B$17,0)</f>
        <v>0</v>
      </c>
      <c r="P1235" s="2">
        <f t="shared" ca="1" si="99"/>
        <v>5.996001104625555</v>
      </c>
      <c r="Q1235" s="3">
        <f ca="1">1-P1235/MAX(P$2:P1235)</f>
        <v>7.7466969269129105E-2</v>
      </c>
    </row>
    <row r="1236" spans="1:17" x14ac:dyDescent="0.15">
      <c r="A1236" s="1">
        <v>40207</v>
      </c>
      <c r="B1236">
        <v>3190.31</v>
      </c>
      <c r="C1236">
        <v>3249.46</v>
      </c>
      <c r="D1236" s="21">
        <v>3176.92</v>
      </c>
      <c r="E1236" s="21">
        <v>3204.16</v>
      </c>
      <c r="F1236" s="42">
        <v>680.18118656000001</v>
      </c>
      <c r="G1236" s="3">
        <f t="shared" si="95"/>
        <v>-7.5158190839441641E-4</v>
      </c>
      <c r="H1236" s="3">
        <f>1-E1236/MAX(E$2:E1236)</f>
        <v>0.45481521813108283</v>
      </c>
      <c r="I1236" s="21">
        <f t="shared" si="96"/>
        <v>2.4100000000003092</v>
      </c>
      <c r="J1236" s="21">
        <f ca="1">IF(ROW()&gt;计算结果!B$18+1,ABS(E1236-OFFSET(E1236,-计算结果!B$18,0,1,1))/SUM(OFFSET(I1236,0,0,-计算结果!B$18,1)),ABS(E1236-OFFSET(E1236,-ROW()+2,0,1,1))/SUM(OFFSET(I1236,0,0,-ROW()+2,1)))</f>
        <v>0.74818714078530146</v>
      </c>
      <c r="K1236" s="21">
        <f ca="1">(计算结果!B$19+计算结果!B$20*'000300'!J1236)^计算结果!B$21</f>
        <v>2.0733684267067711</v>
      </c>
      <c r="L1236" s="21">
        <f t="shared" ca="1" si="97"/>
        <v>3238.0765448406091</v>
      </c>
      <c r="M1236" s="31" t="str">
        <f ca="1">IF(ROW()&gt;计算结果!B$22+1,IF(L1236&gt;OFFSET(L1236,-计算结果!B$22,0,1,1),"买",IF(L1236&lt;OFFSET(L1236,-计算结果!B$22,0,1,1),"卖",M1235)),IF(L1236&gt;OFFSET(L1236,-ROW()+1,0,1,1),"买",IF(L1236&lt;OFFSET(L1236,-ROW()+1,0,1,1),"卖",M1235)))</f>
        <v>卖</v>
      </c>
      <c r="N1236" s="4" t="str">
        <f t="shared" ca="1" si="98"/>
        <v/>
      </c>
      <c r="O1236" s="3">
        <f ca="1">IF(M1235="买",E1236/E1235-1,0)-IF(N1236=1,计算结果!B$17,0)</f>
        <v>0</v>
      </c>
      <c r="P1236" s="2">
        <f t="shared" ca="1" si="99"/>
        <v>5.996001104625555</v>
      </c>
      <c r="Q1236" s="3">
        <f ca="1">1-P1236/MAX(P$2:P1236)</f>
        <v>7.7466969269129105E-2</v>
      </c>
    </row>
    <row r="1237" spans="1:17" x14ac:dyDescent="0.15">
      <c r="A1237" s="1">
        <v>40210</v>
      </c>
      <c r="B1237">
        <v>3198.23</v>
      </c>
      <c r="C1237">
        <v>3198.31</v>
      </c>
      <c r="D1237" s="21">
        <v>3116.44</v>
      </c>
      <c r="E1237" s="21">
        <v>3152.71</v>
      </c>
      <c r="F1237" s="42">
        <v>759.82151680000004</v>
      </c>
      <c r="G1237" s="3">
        <f t="shared" si="95"/>
        <v>-1.6057250574253445E-2</v>
      </c>
      <c r="H1237" s="3">
        <f>1-E1237/MAX(E$2:E1237)</f>
        <v>0.46356938678282178</v>
      </c>
      <c r="I1237" s="21">
        <f t="shared" si="96"/>
        <v>51.449999999999818</v>
      </c>
      <c r="J1237" s="21">
        <f ca="1">IF(ROW()&gt;计算结果!B$18+1,ABS(E1237-OFFSET(E1237,-计算结果!B$18,0,1,1))/SUM(OFFSET(I1237,0,0,-计算结果!B$18,1)),ABS(E1237-OFFSET(E1237,-ROW()+2,0,1,1))/SUM(OFFSET(I1237,0,0,-ROW()+2,1)))</f>
        <v>0.85738573364543325</v>
      </c>
      <c r="K1237" s="21">
        <f ca="1">(计算结果!B$19+计算结果!B$20*'000300'!J1237)^计算结果!B$21</f>
        <v>2.17164716028089</v>
      </c>
      <c r="L1237" s="21">
        <f t="shared" ca="1" si="97"/>
        <v>3052.6905301545089</v>
      </c>
      <c r="M1237" s="31" t="str">
        <f ca="1">IF(ROW()&gt;计算结果!B$22+1,IF(L1237&gt;OFFSET(L1237,-计算结果!B$22,0,1,1),"买",IF(L1237&lt;OFFSET(L1237,-计算结果!B$22,0,1,1),"卖",M1236)),IF(L1237&gt;OFFSET(L1237,-ROW()+1,0,1,1),"买",IF(L1237&lt;OFFSET(L1237,-ROW()+1,0,1,1),"卖",M1236)))</f>
        <v>卖</v>
      </c>
      <c r="N1237" s="4" t="str">
        <f t="shared" ca="1" si="98"/>
        <v/>
      </c>
      <c r="O1237" s="3">
        <f ca="1">IF(M1236="买",E1237/E1236-1,0)-IF(N1237=1,计算结果!B$17,0)</f>
        <v>0</v>
      </c>
      <c r="P1237" s="2">
        <f t="shared" ca="1" si="99"/>
        <v>5.996001104625555</v>
      </c>
      <c r="Q1237" s="3">
        <f ca="1">1-P1237/MAX(P$2:P1237)</f>
        <v>7.7466969269129105E-2</v>
      </c>
    </row>
    <row r="1238" spans="1:17" x14ac:dyDescent="0.15">
      <c r="A1238" s="1">
        <v>40211</v>
      </c>
      <c r="B1238">
        <v>3170.78</v>
      </c>
      <c r="C1238">
        <v>3211.94</v>
      </c>
      <c r="D1238" s="21">
        <v>3143.08</v>
      </c>
      <c r="E1238" s="21">
        <v>3146.19</v>
      </c>
      <c r="F1238" s="42">
        <v>683.18412799999999</v>
      </c>
      <c r="G1238" s="3">
        <f t="shared" si="95"/>
        <v>-2.0680620799249372E-3</v>
      </c>
      <c r="H1238" s="3">
        <f>1-E1238/MAX(E$2:E1238)</f>
        <v>0.46467875859252705</v>
      </c>
      <c r="I1238" s="21">
        <f t="shared" si="96"/>
        <v>6.5199999999999818</v>
      </c>
      <c r="J1238" s="21">
        <f ca="1">IF(ROW()&gt;计算结果!B$18+1,ABS(E1238-OFFSET(E1238,-计算结果!B$18,0,1,1))/SUM(OFFSET(I1238,0,0,-计算结果!B$18,1)),ABS(E1238-OFFSET(E1238,-ROW()+2,0,1,1))/SUM(OFFSET(I1238,0,0,-ROW()+2,1)))</f>
        <v>0.89082032694725799</v>
      </c>
      <c r="K1238" s="21">
        <f ca="1">(计算结果!B$19+计算结果!B$20*'000300'!J1238)^计算结果!B$21</f>
        <v>2.2017382942525323</v>
      </c>
      <c r="L1238" s="21">
        <f t="shared" ca="1" si="97"/>
        <v>3258.5518934056367</v>
      </c>
      <c r="M1238" s="31" t="str">
        <f ca="1">IF(ROW()&gt;计算结果!B$22+1,IF(L1238&gt;OFFSET(L1238,-计算结果!B$22,0,1,1),"买",IF(L1238&lt;OFFSET(L1238,-计算结果!B$22,0,1,1),"卖",M1237)),IF(L1238&gt;OFFSET(L1238,-ROW()+1,0,1,1),"买",IF(L1238&lt;OFFSET(L1238,-ROW()+1,0,1,1),"卖",M1237)))</f>
        <v>卖</v>
      </c>
      <c r="N1238" s="4" t="str">
        <f t="shared" ca="1" si="98"/>
        <v/>
      </c>
      <c r="O1238" s="3">
        <f ca="1">IF(M1237="买",E1238/E1237-1,0)-IF(N1238=1,计算结果!B$17,0)</f>
        <v>0</v>
      </c>
      <c r="P1238" s="2">
        <f t="shared" ca="1" si="99"/>
        <v>5.996001104625555</v>
      </c>
      <c r="Q1238" s="3">
        <f ca="1">1-P1238/MAX(P$2:P1238)</f>
        <v>7.7466969269129105E-2</v>
      </c>
    </row>
    <row r="1239" spans="1:17" x14ac:dyDescent="0.15">
      <c r="A1239" s="1">
        <v>40212</v>
      </c>
      <c r="B1239">
        <v>3160.71</v>
      </c>
      <c r="C1239">
        <v>3231.1</v>
      </c>
      <c r="D1239" s="21">
        <v>3094.57</v>
      </c>
      <c r="E1239" s="21">
        <v>3230.72</v>
      </c>
      <c r="F1239" s="42">
        <v>875.36246784000002</v>
      </c>
      <c r="G1239" s="3">
        <f t="shared" si="95"/>
        <v>2.6867417415985528E-2</v>
      </c>
      <c r="H1239" s="3">
        <f>1-E1239/MAX(E$2:E1239)</f>
        <v>0.45029605934798889</v>
      </c>
      <c r="I1239" s="21">
        <f t="shared" si="96"/>
        <v>84.529999999999745</v>
      </c>
      <c r="J1239" s="21">
        <f ca="1">IF(ROW()&gt;计算结果!B$18+1,ABS(E1239-OFFSET(E1239,-计算结果!B$18,0,1,1))/SUM(OFFSET(I1239,0,0,-计算结果!B$18,1)),ABS(E1239-OFFSET(E1239,-ROW()+2,0,1,1))/SUM(OFFSET(I1239,0,0,-ROW()+2,1)))</f>
        <v>0.43418644742076634</v>
      </c>
      <c r="K1239" s="21">
        <f ca="1">(计算结果!B$19+计算结果!B$20*'000300'!J1239)^计算结果!B$21</f>
        <v>1.7907678026786895</v>
      </c>
      <c r="L1239" s="21">
        <f t="shared" ca="1" si="97"/>
        <v>3208.7114348072364</v>
      </c>
      <c r="M1239" s="31" t="str">
        <f ca="1">IF(ROW()&gt;计算结果!B$22+1,IF(L1239&gt;OFFSET(L1239,-计算结果!B$22,0,1,1),"买",IF(L1239&lt;OFFSET(L1239,-计算结果!B$22,0,1,1),"卖",M1238)),IF(L1239&gt;OFFSET(L1239,-ROW()+1,0,1,1),"买",IF(L1239&lt;OFFSET(L1239,-ROW()+1,0,1,1),"卖",M1238)))</f>
        <v>卖</v>
      </c>
      <c r="N1239" s="4" t="str">
        <f t="shared" ca="1" si="98"/>
        <v/>
      </c>
      <c r="O1239" s="3">
        <f ca="1">IF(M1238="买",E1239/E1238-1,0)-IF(N1239=1,计算结果!B$17,0)</f>
        <v>0</v>
      </c>
      <c r="P1239" s="2">
        <f t="shared" ca="1" si="99"/>
        <v>5.996001104625555</v>
      </c>
      <c r="Q1239" s="3">
        <f ca="1">1-P1239/MAX(P$2:P1239)</f>
        <v>7.7466969269129105E-2</v>
      </c>
    </row>
    <row r="1240" spans="1:17" x14ac:dyDescent="0.15">
      <c r="A1240" s="1">
        <v>40213</v>
      </c>
      <c r="B1240">
        <v>3206.43</v>
      </c>
      <c r="C1240">
        <v>3242.52</v>
      </c>
      <c r="D1240" s="21">
        <v>3190.44</v>
      </c>
      <c r="E1240" s="21">
        <v>3218.8</v>
      </c>
      <c r="F1240" s="42">
        <v>754.66555391999998</v>
      </c>
      <c r="G1240" s="3">
        <f t="shared" si="95"/>
        <v>-3.6895800316956162E-3</v>
      </c>
      <c r="H1240" s="3">
        <f>1-E1240/MAX(E$2:E1240)</f>
        <v>0.45232423603076288</v>
      </c>
      <c r="I1240" s="21">
        <f t="shared" si="96"/>
        <v>11.919999999999618</v>
      </c>
      <c r="J1240" s="21">
        <f ca="1">IF(ROW()&gt;计算结果!B$18+1,ABS(E1240-OFFSET(E1240,-计算结果!B$18,0,1,1))/SUM(OFFSET(I1240,0,0,-计算结果!B$18,1)),ABS(E1240-OFFSET(E1240,-ROW()+2,0,1,1))/SUM(OFFSET(I1240,0,0,-ROW()+2,1)))</f>
        <v>0.50628284822452907</v>
      </c>
      <c r="K1240" s="21">
        <f ca="1">(计算结果!B$19+计算结果!B$20*'000300'!J1240)^计算结果!B$21</f>
        <v>1.855654563402076</v>
      </c>
      <c r="L1240" s="21">
        <f t="shared" ca="1" si="97"/>
        <v>3227.4323268453677</v>
      </c>
      <c r="M1240" s="31" t="str">
        <f ca="1">IF(ROW()&gt;计算结果!B$22+1,IF(L1240&gt;OFFSET(L1240,-计算结果!B$22,0,1,1),"买",IF(L1240&lt;OFFSET(L1240,-计算结果!B$22,0,1,1),"卖",M1239)),IF(L1240&gt;OFFSET(L1240,-ROW()+1,0,1,1),"买",IF(L1240&lt;OFFSET(L1240,-ROW()+1,0,1,1),"卖",M1239)))</f>
        <v>卖</v>
      </c>
      <c r="N1240" s="4" t="str">
        <f t="shared" ca="1" si="98"/>
        <v/>
      </c>
      <c r="O1240" s="3">
        <f ca="1">IF(M1239="买",E1240/E1239-1,0)-IF(N1240=1,计算结果!B$17,0)</f>
        <v>0</v>
      </c>
      <c r="P1240" s="2">
        <f t="shared" ca="1" si="99"/>
        <v>5.996001104625555</v>
      </c>
      <c r="Q1240" s="3">
        <f ca="1">1-P1240/MAX(P$2:P1240)</f>
        <v>7.7466969269129105E-2</v>
      </c>
    </row>
    <row r="1241" spans="1:17" x14ac:dyDescent="0.15">
      <c r="A1241" s="1">
        <v>40214</v>
      </c>
      <c r="B1241">
        <v>3147.72</v>
      </c>
      <c r="C1241">
        <v>3177.42</v>
      </c>
      <c r="D1241" s="21">
        <v>3129.92</v>
      </c>
      <c r="E1241" s="21">
        <v>3153.09</v>
      </c>
      <c r="F1241" s="42">
        <v>736.93134848</v>
      </c>
      <c r="G1241" s="3">
        <f t="shared" si="95"/>
        <v>-2.0414440164036263E-2</v>
      </c>
      <c r="H1241" s="3">
        <f>1-E1241/MAX(E$2:E1241)</f>
        <v>0.46350473014360571</v>
      </c>
      <c r="I1241" s="21">
        <f t="shared" si="96"/>
        <v>65.710000000000036</v>
      </c>
      <c r="J1241" s="21">
        <f ca="1">IF(ROW()&gt;计算结果!B$18+1,ABS(E1241-OFFSET(E1241,-计算结果!B$18,0,1,1))/SUM(OFFSET(I1241,0,0,-计算结果!B$18,1)),ABS(E1241-OFFSET(E1241,-ROW()+2,0,1,1))/SUM(OFFSET(I1241,0,0,-ROW()+2,1)))</f>
        <v>0.53522364819047175</v>
      </c>
      <c r="K1241" s="21">
        <f ca="1">(计算结果!B$19+计算结果!B$20*'000300'!J1241)^计算结果!B$21</f>
        <v>1.8817012833714246</v>
      </c>
      <c r="L1241" s="21">
        <f t="shared" ca="1" si="97"/>
        <v>3087.5422750116222</v>
      </c>
      <c r="M1241" s="31" t="str">
        <f ca="1">IF(ROW()&gt;计算结果!B$22+1,IF(L1241&gt;OFFSET(L1241,-计算结果!B$22,0,1,1),"买",IF(L1241&lt;OFFSET(L1241,-计算结果!B$22,0,1,1),"卖",M1240)),IF(L1241&gt;OFFSET(L1241,-ROW()+1,0,1,1),"买",IF(L1241&lt;OFFSET(L1241,-ROW()+1,0,1,1),"卖",M1240)))</f>
        <v>卖</v>
      </c>
      <c r="N1241" s="4" t="str">
        <f t="shared" ca="1" si="98"/>
        <v/>
      </c>
      <c r="O1241" s="3">
        <f ca="1">IF(M1240="买",E1241/E1240-1,0)-IF(N1241=1,计算结果!B$17,0)</f>
        <v>0</v>
      </c>
      <c r="P1241" s="2">
        <f t="shared" ca="1" si="99"/>
        <v>5.996001104625555</v>
      </c>
      <c r="Q1241" s="3">
        <f ca="1">1-P1241/MAX(P$2:P1241)</f>
        <v>7.7466969269129105E-2</v>
      </c>
    </row>
    <row r="1242" spans="1:17" x14ac:dyDescent="0.15">
      <c r="A1242" s="1">
        <v>40217</v>
      </c>
      <c r="B1242">
        <v>3152.25</v>
      </c>
      <c r="C1242">
        <v>3172.31</v>
      </c>
      <c r="D1242" s="21">
        <v>3133.81</v>
      </c>
      <c r="E1242" s="21">
        <v>3150.99</v>
      </c>
      <c r="F1242" s="42">
        <v>479.02429183999999</v>
      </c>
      <c r="G1242" s="3">
        <f t="shared" si="95"/>
        <v>-6.6601333929583451E-4</v>
      </c>
      <c r="H1242" s="3">
        <f>1-E1242/MAX(E$2:E1242)</f>
        <v>0.46386204314979929</v>
      </c>
      <c r="I1242" s="21">
        <f t="shared" si="96"/>
        <v>2.1000000000003638</v>
      </c>
      <c r="J1242" s="21">
        <f ca="1">IF(ROW()&gt;计算结果!B$18+1,ABS(E1242-OFFSET(E1242,-计算结果!B$18,0,1,1))/SUM(OFFSET(I1242,0,0,-计算结果!B$18,1)),ABS(E1242-OFFSET(E1242,-ROW()+2,0,1,1))/SUM(OFFSET(I1242,0,0,-ROW()+2,1)))</f>
        <v>0.48889748121962129</v>
      </c>
      <c r="K1242" s="21">
        <f ca="1">(计算结果!B$19+计算结果!B$20*'000300'!J1242)^计算结果!B$21</f>
        <v>1.840007733097659</v>
      </c>
      <c r="L1242" s="21">
        <f t="shared" ca="1" si="97"/>
        <v>3204.28657963769</v>
      </c>
      <c r="M1242" s="31" t="str">
        <f ca="1">IF(ROW()&gt;计算结果!B$22+1,IF(L1242&gt;OFFSET(L1242,-计算结果!B$22,0,1,1),"买",IF(L1242&lt;OFFSET(L1242,-计算结果!B$22,0,1,1),"卖",M1241)),IF(L1242&gt;OFFSET(L1242,-ROW()+1,0,1,1),"买",IF(L1242&lt;OFFSET(L1242,-ROW()+1,0,1,1),"卖",M1241)))</f>
        <v>卖</v>
      </c>
      <c r="N1242" s="4" t="str">
        <f t="shared" ca="1" si="98"/>
        <v/>
      </c>
      <c r="O1242" s="3">
        <f ca="1">IF(M1241="买",E1242/E1241-1,0)-IF(N1242=1,计算结果!B$17,0)</f>
        <v>0</v>
      </c>
      <c r="P1242" s="2">
        <f t="shared" ca="1" si="99"/>
        <v>5.996001104625555</v>
      </c>
      <c r="Q1242" s="3">
        <f ca="1">1-P1242/MAX(P$2:P1242)</f>
        <v>7.7466969269129105E-2</v>
      </c>
    </row>
    <row r="1243" spans="1:17" x14ac:dyDescent="0.15">
      <c r="A1243" s="1">
        <v>40218</v>
      </c>
      <c r="B1243">
        <v>3147.76</v>
      </c>
      <c r="C1243">
        <v>3178.95</v>
      </c>
      <c r="D1243" s="21">
        <v>3144.48</v>
      </c>
      <c r="E1243" s="21">
        <v>3169.19</v>
      </c>
      <c r="F1243" s="42">
        <v>452.22662143999997</v>
      </c>
      <c r="G1243" s="3">
        <f t="shared" si="95"/>
        <v>5.7759624752855565E-3</v>
      </c>
      <c r="H1243" s="3">
        <f>1-E1243/MAX(E$2:E1243)</f>
        <v>0.46076533042945622</v>
      </c>
      <c r="I1243" s="21">
        <f t="shared" si="96"/>
        <v>18.200000000000273</v>
      </c>
      <c r="J1243" s="21">
        <f ca="1">IF(ROW()&gt;计算结果!B$18+1,ABS(E1243-OFFSET(E1243,-计算结果!B$18,0,1,1))/SUM(OFFSET(I1243,0,0,-计算结果!B$18,1)),ABS(E1243-OFFSET(E1243,-ROW()+2,0,1,1))/SUM(OFFSET(I1243,0,0,-ROW()+2,1)))</f>
        <v>0.2494662283525946</v>
      </c>
      <c r="K1243" s="21">
        <f ca="1">(计算结果!B$19+计算结果!B$20*'000300'!J1243)^计算结果!B$21</f>
        <v>1.624519605517335</v>
      </c>
      <c r="L1243" s="21">
        <f t="shared" ca="1" si="97"/>
        <v>3147.2714979296616</v>
      </c>
      <c r="M1243" s="31" t="str">
        <f ca="1">IF(ROW()&gt;计算结果!B$22+1,IF(L1243&gt;OFFSET(L1243,-计算结果!B$22,0,1,1),"买",IF(L1243&lt;OFFSET(L1243,-计算结果!B$22,0,1,1),"卖",M1242)),IF(L1243&gt;OFFSET(L1243,-ROW()+1,0,1,1),"买",IF(L1243&lt;OFFSET(L1243,-ROW()+1,0,1,1),"卖",M1242)))</f>
        <v>卖</v>
      </c>
      <c r="N1243" s="4" t="str">
        <f t="shared" ca="1" si="98"/>
        <v/>
      </c>
      <c r="O1243" s="3">
        <f ca="1">IF(M1242="买",E1243/E1242-1,0)-IF(N1243=1,计算结果!B$17,0)</f>
        <v>0</v>
      </c>
      <c r="P1243" s="2">
        <f t="shared" ca="1" si="99"/>
        <v>5.996001104625555</v>
      </c>
      <c r="Q1243" s="3">
        <f ca="1">1-P1243/MAX(P$2:P1243)</f>
        <v>7.7466969269129105E-2</v>
      </c>
    </row>
    <row r="1244" spans="1:17" x14ac:dyDescent="0.15">
      <c r="A1244" s="1">
        <v>40219</v>
      </c>
      <c r="B1244">
        <v>3195.14</v>
      </c>
      <c r="C1244">
        <v>3214.46</v>
      </c>
      <c r="D1244" s="21">
        <v>3182.83</v>
      </c>
      <c r="E1244" s="21">
        <v>3214.13</v>
      </c>
      <c r="F1244" s="42">
        <v>481.52145919999998</v>
      </c>
      <c r="G1244" s="3">
        <f t="shared" si="95"/>
        <v>1.4180279503595683E-2</v>
      </c>
      <c r="H1244" s="3">
        <f>1-E1244/MAX(E$2:E1244)</f>
        <v>0.45311883209691683</v>
      </c>
      <c r="I1244" s="21">
        <f t="shared" si="96"/>
        <v>44.940000000000055</v>
      </c>
      <c r="J1244" s="21">
        <f ca="1">IF(ROW()&gt;计算结果!B$18+1,ABS(E1244-OFFSET(E1244,-计算结果!B$18,0,1,1))/SUM(OFFSET(I1244,0,0,-计算结果!B$18,1)),ABS(E1244-OFFSET(E1244,-ROW()+2,0,1,1))/SUM(OFFSET(I1244,0,0,-ROW()+2,1)))</f>
        <v>5.260666711745194E-2</v>
      </c>
      <c r="K1244" s="21">
        <f ca="1">(计算结果!B$19+计算结果!B$20*'000300'!J1244)^计算结果!B$21</f>
        <v>1.4473460004057066</v>
      </c>
      <c r="L1244" s="21">
        <f t="shared" ca="1" si="97"/>
        <v>3244.0388834942833</v>
      </c>
      <c r="M1244" s="31" t="str">
        <f ca="1">IF(ROW()&gt;计算结果!B$22+1,IF(L1244&gt;OFFSET(L1244,-计算结果!B$22,0,1,1),"买",IF(L1244&lt;OFFSET(L1244,-计算结果!B$22,0,1,1),"卖",M1243)),IF(L1244&gt;OFFSET(L1244,-ROW()+1,0,1,1),"买",IF(L1244&lt;OFFSET(L1244,-ROW()+1,0,1,1),"卖",M1243)))</f>
        <v>卖</v>
      </c>
      <c r="N1244" s="4" t="str">
        <f t="shared" ca="1" si="98"/>
        <v/>
      </c>
      <c r="O1244" s="3">
        <f ca="1">IF(M1243="买",E1244/E1243-1,0)-IF(N1244=1,计算结果!B$17,0)</f>
        <v>0</v>
      </c>
      <c r="P1244" s="2">
        <f t="shared" ca="1" si="99"/>
        <v>5.996001104625555</v>
      </c>
      <c r="Q1244" s="3">
        <f ca="1">1-P1244/MAX(P$2:P1244)</f>
        <v>7.7466969269129105E-2</v>
      </c>
    </row>
    <row r="1245" spans="1:17" x14ac:dyDescent="0.15">
      <c r="A1245" s="1">
        <v>40220</v>
      </c>
      <c r="B1245">
        <v>3216.69</v>
      </c>
      <c r="C1245">
        <v>3238.35</v>
      </c>
      <c r="D1245" s="21">
        <v>3207.17</v>
      </c>
      <c r="E1245" s="21">
        <v>3220.4</v>
      </c>
      <c r="F1245" s="42">
        <v>469.99711744000001</v>
      </c>
      <c r="G1245" s="3">
        <f t="shared" si="95"/>
        <v>1.9507611702078709E-3</v>
      </c>
      <c r="H1245" s="3">
        <f>1-E1245/MAX(E$2:E1245)</f>
        <v>0.45205199754985359</v>
      </c>
      <c r="I1245" s="21">
        <f t="shared" si="96"/>
        <v>6.2699999999999818</v>
      </c>
      <c r="J1245" s="21">
        <f ca="1">IF(ROW()&gt;计算结果!B$18+1,ABS(E1245-OFFSET(E1245,-计算结果!B$18,0,1,1))/SUM(OFFSET(I1245,0,0,-计算结果!B$18,1)),ABS(E1245-OFFSET(E1245,-ROW()+2,0,1,1))/SUM(OFFSET(I1245,0,0,-ROW()+2,1)))</f>
        <v>4.7032817548035774E-2</v>
      </c>
      <c r="K1245" s="21">
        <f ca="1">(计算结果!B$19+计算结果!B$20*'000300'!J1245)^计算结果!B$21</f>
        <v>1.4423295357932322</v>
      </c>
      <c r="L1245" s="21">
        <f t="shared" ca="1" si="97"/>
        <v>3209.9438236373035</v>
      </c>
      <c r="M1245" s="31" t="str">
        <f ca="1">IF(ROW()&gt;计算结果!B$22+1,IF(L1245&gt;OFFSET(L1245,-计算结果!B$22,0,1,1),"买",IF(L1245&lt;OFFSET(L1245,-计算结果!B$22,0,1,1),"卖",M1244)),IF(L1245&gt;OFFSET(L1245,-ROW()+1,0,1,1),"买",IF(L1245&lt;OFFSET(L1245,-ROW()+1,0,1,1),"卖",M1244)))</f>
        <v>卖</v>
      </c>
      <c r="N1245" s="4" t="str">
        <f t="shared" ca="1" si="98"/>
        <v/>
      </c>
      <c r="O1245" s="3">
        <f ca="1">IF(M1244="买",E1245/E1244-1,0)-IF(N1245=1,计算结果!B$17,0)</f>
        <v>0</v>
      </c>
      <c r="P1245" s="2">
        <f t="shared" ca="1" si="99"/>
        <v>5.996001104625555</v>
      </c>
      <c r="Q1245" s="3">
        <f ca="1">1-P1245/MAX(P$2:P1245)</f>
        <v>7.7466969269129105E-2</v>
      </c>
    </row>
    <row r="1246" spans="1:17" x14ac:dyDescent="0.15">
      <c r="A1246" s="1">
        <v>40221</v>
      </c>
      <c r="B1246">
        <v>3232.88</v>
      </c>
      <c r="C1246">
        <v>3253.2</v>
      </c>
      <c r="D1246" s="21">
        <v>3228.74</v>
      </c>
      <c r="E1246" s="21">
        <v>3251.28</v>
      </c>
      <c r="F1246" s="42">
        <v>467.03218687999998</v>
      </c>
      <c r="G1246" s="3">
        <f t="shared" si="95"/>
        <v>9.5888709477083278E-3</v>
      </c>
      <c r="H1246" s="3">
        <f>1-E1246/MAX(E$2:E1246)</f>
        <v>0.44679779486830462</v>
      </c>
      <c r="I1246" s="21">
        <f t="shared" si="96"/>
        <v>30.880000000000109</v>
      </c>
      <c r="J1246" s="21">
        <f ca="1">IF(ROW()&gt;计算结果!B$18+1,ABS(E1246-OFFSET(E1246,-计算结果!B$18,0,1,1))/SUM(OFFSET(I1246,0,0,-计算结果!B$18,1)),ABS(E1246-OFFSET(E1246,-ROW()+2,0,1,1))/SUM(OFFSET(I1246,0,0,-ROW()+2,1)))</f>
        <v>0.14609946669974064</v>
      </c>
      <c r="K1246" s="21">
        <f ca="1">(计算结果!B$19+计算结果!B$20*'000300'!J1246)^计算结果!B$21</f>
        <v>1.5314895200297665</v>
      </c>
      <c r="L1246" s="21">
        <f t="shared" ca="1" si="97"/>
        <v>3273.2497445348754</v>
      </c>
      <c r="M1246" s="31" t="str">
        <f ca="1">IF(ROW()&gt;计算结果!B$22+1,IF(L1246&gt;OFFSET(L1246,-计算结果!B$22,0,1,1),"买",IF(L1246&lt;OFFSET(L1246,-计算结果!B$22,0,1,1),"卖",M1245)),IF(L1246&gt;OFFSET(L1246,-ROW()+1,0,1,1),"买",IF(L1246&lt;OFFSET(L1246,-ROW()+1,0,1,1),"卖",M1245)))</f>
        <v>卖</v>
      </c>
      <c r="N1246" s="4" t="str">
        <f t="shared" ca="1" si="98"/>
        <v/>
      </c>
      <c r="O1246" s="3">
        <f ca="1">IF(M1245="买",E1246/E1245-1,0)-IF(N1246=1,计算结果!B$17,0)</f>
        <v>0</v>
      </c>
      <c r="P1246" s="2">
        <f t="shared" ca="1" si="99"/>
        <v>5.996001104625555</v>
      </c>
      <c r="Q1246" s="3">
        <f ca="1">1-P1246/MAX(P$2:P1246)</f>
        <v>7.7466969269129105E-2</v>
      </c>
    </row>
    <row r="1247" spans="1:17" x14ac:dyDescent="0.15">
      <c r="A1247" s="1">
        <v>40231</v>
      </c>
      <c r="B1247">
        <v>3248.95</v>
      </c>
      <c r="C1247">
        <v>3261.95</v>
      </c>
      <c r="D1247" s="21">
        <v>3232.78</v>
      </c>
      <c r="E1247" s="21">
        <v>3233.34</v>
      </c>
      <c r="F1247" s="42">
        <v>499.81333504000003</v>
      </c>
      <c r="G1247" s="3">
        <f t="shared" si="95"/>
        <v>-5.5178268251273588E-3</v>
      </c>
      <c r="H1247" s="3">
        <f>1-E1247/MAX(E$2:E1247)</f>
        <v>0.44985026883549983</v>
      </c>
      <c r="I1247" s="21">
        <f t="shared" si="96"/>
        <v>17.940000000000055</v>
      </c>
      <c r="J1247" s="21">
        <f ca="1">IF(ROW()&gt;计算结果!B$18+1,ABS(E1247-OFFSET(E1247,-计算结果!B$18,0,1,1))/SUM(OFFSET(I1247,0,0,-计算结果!B$18,1)),ABS(E1247-OFFSET(E1247,-ROW()+2,0,1,1))/SUM(OFFSET(I1247,0,0,-ROW()+2,1)))</f>
        <v>0.27898688626691137</v>
      </c>
      <c r="K1247" s="21">
        <f ca="1">(计算结果!B$19+计算结果!B$20*'000300'!J1247)^计算结果!B$21</f>
        <v>1.6510881976402201</v>
      </c>
      <c r="L1247" s="21">
        <f t="shared" ca="1" si="97"/>
        <v>3207.3552363625063</v>
      </c>
      <c r="M1247" s="31" t="str">
        <f ca="1">IF(ROW()&gt;计算结果!B$22+1,IF(L1247&gt;OFFSET(L1247,-计算结果!B$22,0,1,1),"买",IF(L1247&lt;OFFSET(L1247,-计算结果!B$22,0,1,1),"卖",M1246)),IF(L1247&gt;OFFSET(L1247,-ROW()+1,0,1,1),"买",IF(L1247&lt;OFFSET(L1247,-ROW()+1,0,1,1),"卖",M1246)))</f>
        <v>卖</v>
      </c>
      <c r="N1247" s="4" t="str">
        <f t="shared" ca="1" si="98"/>
        <v/>
      </c>
      <c r="O1247" s="3">
        <f ca="1">IF(M1246="买",E1247/E1246-1,0)-IF(N1247=1,计算结果!B$17,0)</f>
        <v>0</v>
      </c>
      <c r="P1247" s="2">
        <f t="shared" ca="1" si="99"/>
        <v>5.996001104625555</v>
      </c>
      <c r="Q1247" s="3">
        <f ca="1">1-P1247/MAX(P$2:P1247)</f>
        <v>7.7466969269129105E-2</v>
      </c>
    </row>
    <row r="1248" spans="1:17" x14ac:dyDescent="0.15">
      <c r="A1248" s="1">
        <v>40232</v>
      </c>
      <c r="B1248">
        <v>3225.39</v>
      </c>
      <c r="C1248">
        <v>3225.39</v>
      </c>
      <c r="D1248" s="21">
        <v>3152.93</v>
      </c>
      <c r="E1248" s="21">
        <v>3198.63</v>
      </c>
      <c r="F1248" s="42">
        <v>623.86077695999995</v>
      </c>
      <c r="G1248" s="3">
        <f t="shared" si="95"/>
        <v>-1.0735029412310526E-2</v>
      </c>
      <c r="H1248" s="3">
        <f>1-E1248/MAX(E$2:E1248)</f>
        <v>0.45575614238072548</v>
      </c>
      <c r="I1248" s="21">
        <f t="shared" si="96"/>
        <v>34.710000000000036</v>
      </c>
      <c r="J1248" s="21">
        <f ca="1">IF(ROW()&gt;计算结果!B$18+1,ABS(E1248-OFFSET(E1248,-计算结果!B$18,0,1,1))/SUM(OFFSET(I1248,0,0,-计算结果!B$18,1)),ABS(E1248-OFFSET(E1248,-ROW()+2,0,1,1))/SUM(OFFSET(I1248,0,0,-ROW()+2,1)))</f>
        <v>0.16532156368221945</v>
      </c>
      <c r="K1248" s="21">
        <f ca="1">(计算结果!B$19+计算结果!B$20*'000300'!J1248)^计算结果!B$21</f>
        <v>1.5487894073139974</v>
      </c>
      <c r="L1248" s="21">
        <f t="shared" ca="1" si="97"/>
        <v>3193.8416827079459</v>
      </c>
      <c r="M1248" s="31" t="str">
        <f ca="1">IF(ROW()&gt;计算结果!B$22+1,IF(L1248&gt;OFFSET(L1248,-计算结果!B$22,0,1,1),"买",IF(L1248&lt;OFFSET(L1248,-计算结果!B$22,0,1,1),"卖",M1247)),IF(L1248&gt;OFFSET(L1248,-ROW()+1,0,1,1),"买",IF(L1248&lt;OFFSET(L1248,-ROW()+1,0,1,1),"卖",M1247)))</f>
        <v>卖</v>
      </c>
      <c r="N1248" s="4" t="str">
        <f t="shared" ca="1" si="98"/>
        <v/>
      </c>
      <c r="O1248" s="3">
        <f ca="1">IF(M1247="买",E1248/E1247-1,0)-IF(N1248=1,计算结果!B$17,0)</f>
        <v>0</v>
      </c>
      <c r="P1248" s="2">
        <f t="shared" ca="1" si="99"/>
        <v>5.996001104625555</v>
      </c>
      <c r="Q1248" s="3">
        <f ca="1">1-P1248/MAX(P$2:P1248)</f>
        <v>7.7466969269129105E-2</v>
      </c>
    </row>
    <row r="1249" spans="1:17" x14ac:dyDescent="0.15">
      <c r="A1249" s="1">
        <v>40233</v>
      </c>
      <c r="B1249">
        <v>3177.08</v>
      </c>
      <c r="C1249">
        <v>3244.82</v>
      </c>
      <c r="D1249" s="21">
        <v>3165.13</v>
      </c>
      <c r="E1249" s="21">
        <v>3244.48</v>
      </c>
      <c r="F1249" s="42">
        <v>644.14097407999998</v>
      </c>
      <c r="G1249" s="3">
        <f t="shared" si="95"/>
        <v>1.4334261855857067E-2</v>
      </c>
      <c r="H1249" s="3">
        <f>1-E1249/MAX(E$2:E1249)</f>
        <v>0.44795480841216906</v>
      </c>
      <c r="I1249" s="21">
        <f t="shared" si="96"/>
        <v>45.849999999999909</v>
      </c>
      <c r="J1249" s="21">
        <f ca="1">IF(ROW()&gt;计算结果!B$18+1,ABS(E1249-OFFSET(E1249,-计算结果!B$18,0,1,1))/SUM(OFFSET(I1249,0,0,-计算结果!B$18,1)),ABS(E1249-OFFSET(E1249,-ROW()+2,0,1,1))/SUM(OFFSET(I1249,0,0,-ROW()+2,1)))</f>
        <v>4.9403992531955321E-2</v>
      </c>
      <c r="K1249" s="21">
        <f ca="1">(计算结果!B$19+计算结果!B$20*'000300'!J1249)^计算结果!B$21</f>
        <v>1.4444635932787597</v>
      </c>
      <c r="L1249" s="21">
        <f t="shared" ca="1" si="97"/>
        <v>3266.9868884612165</v>
      </c>
      <c r="M1249" s="31" t="str">
        <f ca="1">IF(ROW()&gt;计算结果!B$22+1,IF(L1249&gt;OFFSET(L1249,-计算结果!B$22,0,1,1),"买",IF(L1249&lt;OFFSET(L1249,-计算结果!B$22,0,1,1),"卖",M1248)),IF(L1249&gt;OFFSET(L1249,-ROW()+1,0,1,1),"买",IF(L1249&lt;OFFSET(L1249,-ROW()+1,0,1,1),"卖",M1248)))</f>
        <v>卖</v>
      </c>
      <c r="N1249" s="4" t="str">
        <f t="shared" ca="1" si="98"/>
        <v/>
      </c>
      <c r="O1249" s="3">
        <f ca="1">IF(M1248="买",E1249/E1248-1,0)-IF(N1249=1,计算结果!B$17,0)</f>
        <v>0</v>
      </c>
      <c r="P1249" s="2">
        <f t="shared" ca="1" si="99"/>
        <v>5.996001104625555</v>
      </c>
      <c r="Q1249" s="3">
        <f ca="1">1-P1249/MAX(P$2:P1249)</f>
        <v>7.7466969269129105E-2</v>
      </c>
    </row>
    <row r="1250" spans="1:17" x14ac:dyDescent="0.15">
      <c r="A1250" s="1">
        <v>40234</v>
      </c>
      <c r="B1250">
        <v>3252.15</v>
      </c>
      <c r="C1250">
        <v>3294.14</v>
      </c>
      <c r="D1250" s="21">
        <v>3249.33</v>
      </c>
      <c r="E1250" s="21">
        <v>3292.13</v>
      </c>
      <c r="F1250" s="42">
        <v>894.85803520000002</v>
      </c>
      <c r="G1250" s="3">
        <f t="shared" si="95"/>
        <v>1.4686482887858787E-2</v>
      </c>
      <c r="H1250" s="3">
        <f>1-E1250/MAX(E$2:E1250)</f>
        <v>0.43984720615258965</v>
      </c>
      <c r="I1250" s="21">
        <f t="shared" si="96"/>
        <v>47.650000000000091</v>
      </c>
      <c r="J1250" s="21">
        <f ca="1">IF(ROW()&gt;计算结果!B$18+1,ABS(E1250-OFFSET(E1250,-计算结果!B$18,0,1,1))/SUM(OFFSET(I1250,0,0,-计算结果!B$18,1)),ABS(E1250-OFFSET(E1250,-ROW()+2,0,1,1))/SUM(OFFSET(I1250,0,0,-ROW()+2,1)))</f>
        <v>0.23334924423229822</v>
      </c>
      <c r="K1250" s="21">
        <f ca="1">(计算结果!B$19+计算结果!B$20*'000300'!J1250)^计算结果!B$21</f>
        <v>1.6100143198090684</v>
      </c>
      <c r="L1250" s="21">
        <f t="shared" ca="1" si="97"/>
        <v>3307.4676580832147</v>
      </c>
      <c r="M1250" s="31" t="str">
        <f ca="1">IF(ROW()&gt;计算结果!B$22+1,IF(L1250&gt;OFFSET(L1250,-计算结果!B$22,0,1,1),"买",IF(L1250&lt;OFFSET(L1250,-计算结果!B$22,0,1,1),"卖",M1249)),IF(L1250&gt;OFFSET(L1250,-ROW()+1,0,1,1),"买",IF(L1250&lt;OFFSET(L1250,-ROW()+1,0,1,1),"卖",M1249)))</f>
        <v>卖</v>
      </c>
      <c r="N1250" s="4" t="str">
        <f t="shared" ca="1" si="98"/>
        <v/>
      </c>
      <c r="O1250" s="3">
        <f ca="1">IF(M1249="买",E1250/E1249-1,0)-IF(N1250=1,计算结果!B$17,0)</f>
        <v>0</v>
      </c>
      <c r="P1250" s="2">
        <f t="shared" ca="1" si="99"/>
        <v>5.996001104625555</v>
      </c>
      <c r="Q1250" s="3">
        <f ca="1">1-P1250/MAX(P$2:P1250)</f>
        <v>7.7466969269129105E-2</v>
      </c>
    </row>
    <row r="1251" spans="1:17" x14ac:dyDescent="0.15">
      <c r="A1251" s="1">
        <v>40235</v>
      </c>
      <c r="B1251">
        <v>3286.09</v>
      </c>
      <c r="C1251">
        <v>3301.15</v>
      </c>
      <c r="D1251" s="21">
        <v>3273.69</v>
      </c>
      <c r="E1251" s="21">
        <v>3281.67</v>
      </c>
      <c r="F1251" s="42">
        <v>701.71664383999996</v>
      </c>
      <c r="G1251" s="3">
        <f t="shared" si="95"/>
        <v>-3.1772742874673909E-3</v>
      </c>
      <c r="H1251" s="3">
        <f>1-E1251/MAX(E$2:E1251)</f>
        <v>0.441626965221534</v>
      </c>
      <c r="I1251" s="21">
        <f t="shared" si="96"/>
        <v>10.460000000000036</v>
      </c>
      <c r="J1251" s="21">
        <f ca="1">IF(ROW()&gt;计算结果!B$18+1,ABS(E1251-OFFSET(E1251,-计算结果!B$18,0,1,1))/SUM(OFFSET(I1251,0,0,-计算结果!B$18,1)),ABS(E1251-OFFSET(E1251,-ROW()+2,0,1,1))/SUM(OFFSET(I1251,0,0,-ROW()+2,1)))</f>
        <v>0.49644787644787441</v>
      </c>
      <c r="K1251" s="21">
        <f ca="1">(计算结果!B$19+计算结果!B$20*'000300'!J1251)^计算结果!B$21</f>
        <v>1.8468030888030869</v>
      </c>
      <c r="L1251" s="21">
        <f t="shared" ca="1" si="97"/>
        <v>3259.824463451248</v>
      </c>
      <c r="M1251" s="31" t="str">
        <f ca="1">IF(ROW()&gt;计算结果!B$22+1,IF(L1251&gt;OFFSET(L1251,-计算结果!B$22,0,1,1),"买",IF(L1251&lt;OFFSET(L1251,-计算结果!B$22,0,1,1),"卖",M1250)),IF(L1251&gt;OFFSET(L1251,-ROW()+1,0,1,1),"买",IF(L1251&lt;OFFSET(L1251,-ROW()+1,0,1,1),"卖",M1250)))</f>
        <v>卖</v>
      </c>
      <c r="N1251" s="4" t="str">
        <f t="shared" ca="1" si="98"/>
        <v/>
      </c>
      <c r="O1251" s="3">
        <f ca="1">IF(M1250="买",E1251/E1250-1,0)-IF(N1251=1,计算结果!B$17,0)</f>
        <v>0</v>
      </c>
      <c r="P1251" s="2">
        <f t="shared" ca="1" si="99"/>
        <v>5.996001104625555</v>
      </c>
      <c r="Q1251" s="3">
        <f ca="1">1-P1251/MAX(P$2:P1251)</f>
        <v>7.7466969269129105E-2</v>
      </c>
    </row>
    <row r="1252" spans="1:17" x14ac:dyDescent="0.15">
      <c r="A1252" s="1">
        <v>40238</v>
      </c>
      <c r="B1252">
        <v>3290.01</v>
      </c>
      <c r="C1252">
        <v>3330.38</v>
      </c>
      <c r="D1252" s="21">
        <v>3287.56</v>
      </c>
      <c r="E1252" s="21">
        <v>3324.42</v>
      </c>
      <c r="F1252" s="42">
        <v>812.05690368</v>
      </c>
      <c r="G1252" s="3">
        <f t="shared" si="95"/>
        <v>1.3026903984861393E-2</v>
      </c>
      <c r="H1252" s="3">
        <f>1-E1252/MAX(E$2:E1252)</f>
        <v>0.43435309330973926</v>
      </c>
      <c r="I1252" s="21">
        <f t="shared" si="96"/>
        <v>42.75</v>
      </c>
      <c r="J1252" s="21">
        <f ca="1">IF(ROW()&gt;计算结果!B$18+1,ABS(E1252-OFFSET(E1252,-计算结果!B$18,0,1,1))/SUM(OFFSET(I1252,0,0,-计算结果!B$18,1)),ABS(E1252-OFFSET(E1252,-ROW()+2,0,1,1))/SUM(OFFSET(I1252,0,0,-ROW()+2,1)))</f>
        <v>0.57877523777740691</v>
      </c>
      <c r="K1252" s="21">
        <f ca="1">(计算结果!B$19+计算结果!B$20*'000300'!J1252)^计算结果!B$21</f>
        <v>1.9208977139996661</v>
      </c>
      <c r="L1252" s="21">
        <f t="shared" ca="1" si="97"/>
        <v>3383.9058819423281</v>
      </c>
      <c r="M1252" s="31" t="str">
        <f ca="1">IF(ROW()&gt;计算结果!B$22+1,IF(L1252&gt;OFFSET(L1252,-计算结果!B$22,0,1,1),"买",IF(L1252&lt;OFFSET(L1252,-计算结果!B$22,0,1,1),"卖",M1251)),IF(L1252&gt;OFFSET(L1252,-ROW()+1,0,1,1),"买",IF(L1252&lt;OFFSET(L1252,-ROW()+1,0,1,1),"卖",M1251)))</f>
        <v>买</v>
      </c>
      <c r="N1252" s="4">
        <f t="shared" ca="1" si="98"/>
        <v>1</v>
      </c>
      <c r="O1252" s="3">
        <f ca="1">IF(M1251="买",E1252/E1251-1,0)-IF(N1252=1,计算结果!B$17,0)</f>
        <v>0</v>
      </c>
      <c r="P1252" s="2">
        <f t="shared" ca="1" si="99"/>
        <v>5.996001104625555</v>
      </c>
      <c r="Q1252" s="3">
        <f ca="1">1-P1252/MAX(P$2:P1252)</f>
        <v>7.7466969269129105E-2</v>
      </c>
    </row>
    <row r="1253" spans="1:17" x14ac:dyDescent="0.15">
      <c r="A1253" s="1">
        <v>40239</v>
      </c>
      <c r="B1253">
        <v>3327.1</v>
      </c>
      <c r="C1253">
        <v>3339.89</v>
      </c>
      <c r="D1253" s="21">
        <v>3299.69</v>
      </c>
      <c r="E1253" s="21">
        <v>3311.24</v>
      </c>
      <c r="F1253" s="42">
        <v>762.33990143999995</v>
      </c>
      <c r="G1253" s="3">
        <f t="shared" si="95"/>
        <v>-3.964601343993901E-3</v>
      </c>
      <c r="H1253" s="3">
        <f>1-E1253/MAX(E$2:E1253)</f>
        <v>0.43659565779622955</v>
      </c>
      <c r="I1253" s="21">
        <f t="shared" si="96"/>
        <v>13.180000000000291</v>
      </c>
      <c r="J1253" s="21">
        <f ca="1">IF(ROW()&gt;计算结果!B$18+1,ABS(E1253-OFFSET(E1253,-计算结果!B$18,0,1,1))/SUM(OFFSET(I1253,0,0,-计算结果!B$18,1)),ABS(E1253-OFFSET(E1253,-ROW()+2,0,1,1))/SUM(OFFSET(I1253,0,0,-ROW()+2,1)))</f>
        <v>0.48213012931473187</v>
      </c>
      <c r="K1253" s="21">
        <f ca="1">(计算结果!B$19+计算结果!B$20*'000300'!J1253)^计算结果!B$21</f>
        <v>1.8339171163832586</v>
      </c>
      <c r="L1253" s="21">
        <f t="shared" ca="1" si="97"/>
        <v>3250.642677271207</v>
      </c>
      <c r="M1253" s="31" t="str">
        <f ca="1">IF(ROW()&gt;计算结果!B$22+1,IF(L1253&gt;OFFSET(L1253,-计算结果!B$22,0,1,1),"买",IF(L1253&lt;OFFSET(L1253,-计算结果!B$22,0,1,1),"卖",M1252)),IF(L1253&gt;OFFSET(L1253,-ROW()+1,0,1,1),"买",IF(L1253&lt;OFFSET(L1253,-ROW()+1,0,1,1),"卖",M1252)))</f>
        <v>买</v>
      </c>
      <c r="N1253" s="4" t="str">
        <f t="shared" ca="1" si="98"/>
        <v/>
      </c>
      <c r="O1253" s="3">
        <f ca="1">IF(M1252="买",E1253/E1252-1,0)-IF(N1253=1,计算结果!B$17,0)</f>
        <v>-3.964601343993901E-3</v>
      </c>
      <c r="P1253" s="2">
        <f t="shared" ca="1" si="99"/>
        <v>5.9722293505875674</v>
      </c>
      <c r="Q1253" s="3">
        <f ca="1">1-P1253/MAX(P$2:P1253)</f>
        <v>8.1124444962643483E-2</v>
      </c>
    </row>
    <row r="1254" spans="1:17" x14ac:dyDescent="0.15">
      <c r="A1254" s="1">
        <v>40240</v>
      </c>
      <c r="B1254">
        <v>3313.02</v>
      </c>
      <c r="C1254">
        <v>3335.65</v>
      </c>
      <c r="D1254" s="21">
        <v>3293.92</v>
      </c>
      <c r="E1254" s="21">
        <v>3335.08</v>
      </c>
      <c r="F1254" s="42">
        <v>784.42135552000002</v>
      </c>
      <c r="G1254" s="3">
        <f t="shared" si="95"/>
        <v>7.1997197424529258E-3</v>
      </c>
      <c r="H1254" s="3">
        <f>1-E1254/MAX(E$2:E1254)</f>
        <v>0.43253930443068123</v>
      </c>
      <c r="I1254" s="21">
        <f t="shared" si="96"/>
        <v>23.840000000000146</v>
      </c>
      <c r="J1254" s="21">
        <f ca="1">IF(ROW()&gt;计算结果!B$18+1,ABS(E1254-OFFSET(E1254,-计算结果!B$18,0,1,1))/SUM(OFFSET(I1254,0,0,-计算结果!B$18,1)),ABS(E1254-OFFSET(E1254,-ROW()+2,0,1,1))/SUM(OFFSET(I1254,0,0,-ROW()+2,1)))</f>
        <v>0.4421818447702246</v>
      </c>
      <c r="K1254" s="21">
        <f ca="1">(计算结果!B$19+计算结果!B$20*'000300'!J1254)^计算结果!B$21</f>
        <v>1.7979636602932021</v>
      </c>
      <c r="L1254" s="21">
        <f t="shared" ca="1" si="97"/>
        <v>3402.4579151100261</v>
      </c>
      <c r="M1254" s="31" t="str">
        <f ca="1">IF(ROW()&gt;计算结果!B$22+1,IF(L1254&gt;OFFSET(L1254,-计算结果!B$22,0,1,1),"买",IF(L1254&lt;OFFSET(L1254,-计算结果!B$22,0,1,1),"卖",M1253)),IF(L1254&gt;OFFSET(L1254,-ROW()+1,0,1,1),"买",IF(L1254&lt;OFFSET(L1254,-ROW()+1,0,1,1),"卖",M1253)))</f>
        <v>买</v>
      </c>
      <c r="N1254" s="4" t="str">
        <f t="shared" ca="1" si="98"/>
        <v/>
      </c>
      <c r="O1254" s="3">
        <f ca="1">IF(M1253="买",E1254/E1253-1,0)-IF(N1254=1,计算结果!B$17,0)</f>
        <v>7.1997197424529258E-3</v>
      </c>
      <c r="P1254" s="2">
        <f t="shared" ca="1" si="99"/>
        <v>6.0152277281494495</v>
      </c>
      <c r="Q1254" s="3">
        <f ca="1">1-P1254/MAX(P$2:P1254)</f>
        <v>7.4508798488183703E-2</v>
      </c>
    </row>
    <row r="1255" spans="1:17" x14ac:dyDescent="0.15">
      <c r="A1255" s="1">
        <v>40241</v>
      </c>
      <c r="B1255">
        <v>3338.67</v>
      </c>
      <c r="C1255">
        <v>3345.91</v>
      </c>
      <c r="D1255" s="21">
        <v>3244.98</v>
      </c>
      <c r="E1255" s="21">
        <v>3250.57</v>
      </c>
      <c r="F1255" s="42">
        <v>894.62915071999998</v>
      </c>
      <c r="G1255" s="3">
        <f t="shared" si="95"/>
        <v>-2.5339721985679464E-2</v>
      </c>
      <c r="H1255" s="3">
        <f>1-E1255/MAX(E$2:E1255)</f>
        <v>0.44691860069420808</v>
      </c>
      <c r="I1255" s="21">
        <f t="shared" si="96"/>
        <v>84.509999999999764</v>
      </c>
      <c r="J1255" s="21">
        <f ca="1">IF(ROW()&gt;计算结果!B$18+1,ABS(E1255-OFFSET(E1255,-计算结果!B$18,0,1,1))/SUM(OFFSET(I1255,0,0,-计算结果!B$18,1)),ABS(E1255-OFFSET(E1255,-ROW()+2,0,1,1))/SUM(OFFSET(I1255,0,0,-ROW()+2,1)))</f>
        <v>8.5766267731756649E-2</v>
      </c>
      <c r="K1255" s="21">
        <f ca="1">(计算结果!B$19+计算结果!B$20*'000300'!J1255)^计算结果!B$21</f>
        <v>1.477189640958581</v>
      </c>
      <c r="L1255" s="21">
        <f t="shared" ca="1" si="97"/>
        <v>3178.0906603226999</v>
      </c>
      <c r="M1255" s="31" t="str">
        <f ca="1">IF(ROW()&gt;计算结果!B$22+1,IF(L1255&gt;OFFSET(L1255,-计算结果!B$22,0,1,1),"买",IF(L1255&lt;OFFSET(L1255,-计算结果!B$22,0,1,1),"卖",M1254)),IF(L1255&gt;OFFSET(L1255,-ROW()+1,0,1,1),"买",IF(L1255&lt;OFFSET(L1255,-ROW()+1,0,1,1),"卖",M1254)))</f>
        <v>买</v>
      </c>
      <c r="N1255" s="4" t="str">
        <f t="shared" ca="1" si="98"/>
        <v/>
      </c>
      <c r="O1255" s="3">
        <f ca="1">IF(M1254="买",E1255/E1254-1,0)-IF(N1255=1,计算结果!B$17,0)</f>
        <v>-2.5339721985679464E-2</v>
      </c>
      <c r="P1255" s="2">
        <f t="shared" ca="1" si="99"/>
        <v>5.862803529837592</v>
      </c>
      <c r="Q1255" s="3">
        <f ca="1">1-P1255/MAX(P$2:P1255)</f>
        <v>9.7960488234685617E-2</v>
      </c>
    </row>
    <row r="1256" spans="1:17" x14ac:dyDescent="0.15">
      <c r="A1256" s="1">
        <v>40242</v>
      </c>
      <c r="B1256">
        <v>3253.16</v>
      </c>
      <c r="C1256">
        <v>3276.4</v>
      </c>
      <c r="D1256" s="21">
        <v>3239.68</v>
      </c>
      <c r="E1256" s="21">
        <v>3259.76</v>
      </c>
      <c r="F1256" s="42">
        <v>596.21179391999999</v>
      </c>
      <c r="G1256" s="3">
        <f t="shared" si="95"/>
        <v>2.8271964609283273E-3</v>
      </c>
      <c r="H1256" s="3">
        <f>1-E1256/MAX(E$2:E1256)</f>
        <v>0.44535493091948541</v>
      </c>
      <c r="I1256" s="21">
        <f t="shared" si="96"/>
        <v>9.1900000000000546</v>
      </c>
      <c r="J1256" s="21">
        <f ca="1">IF(ROW()&gt;计算结果!B$18+1,ABS(E1256-OFFSET(E1256,-计算结果!B$18,0,1,1))/SUM(OFFSET(I1256,0,0,-计算结果!B$18,1)),ABS(E1256-OFFSET(E1256,-ROW()+2,0,1,1))/SUM(OFFSET(I1256,0,0,-ROW()+2,1)))</f>
        <v>2.5690741638390718E-2</v>
      </c>
      <c r="K1256" s="21">
        <f ca="1">(计算结果!B$19+计算结果!B$20*'000300'!J1256)^计算结果!B$21</f>
        <v>1.4231216674745515</v>
      </c>
      <c r="L1256" s="21">
        <f t="shared" ca="1" si="97"/>
        <v>3294.316067185805</v>
      </c>
      <c r="M1256" s="31" t="str">
        <f ca="1">IF(ROW()&gt;计算结果!B$22+1,IF(L1256&gt;OFFSET(L1256,-计算结果!B$22,0,1,1),"买",IF(L1256&lt;OFFSET(L1256,-计算结果!B$22,0,1,1),"卖",M1255)),IF(L1256&gt;OFFSET(L1256,-ROW()+1,0,1,1),"买",IF(L1256&lt;OFFSET(L1256,-ROW()+1,0,1,1),"卖",M1255)))</f>
        <v>买</v>
      </c>
      <c r="N1256" s="4" t="str">
        <f t="shared" ca="1" si="98"/>
        <v/>
      </c>
      <c r="O1256" s="3">
        <f ca="1">IF(M1255="买",E1256/E1255-1,0)-IF(N1256=1,计算结果!B$17,0)</f>
        <v>2.8271964609283273E-3</v>
      </c>
      <c r="P1256" s="2">
        <f t="shared" ca="1" si="99"/>
        <v>5.8793788272282672</v>
      </c>
      <c r="Q1256" s="3">
        <f ca="1">1-P1256/MAX(P$2:P1256)</f>
        <v>9.5410245319405118E-2</v>
      </c>
    </row>
    <row r="1257" spans="1:17" x14ac:dyDescent="0.15">
      <c r="A1257" s="1">
        <v>40245</v>
      </c>
      <c r="B1257">
        <v>3268.4</v>
      </c>
      <c r="C1257">
        <v>3293.93</v>
      </c>
      <c r="D1257" s="21">
        <v>3258.03</v>
      </c>
      <c r="E1257" s="21">
        <v>3286.18</v>
      </c>
      <c r="F1257" s="42">
        <v>546.86556159999998</v>
      </c>
      <c r="G1257" s="3">
        <f t="shared" si="95"/>
        <v>8.1048911576311333E-3</v>
      </c>
      <c r="H1257" s="3">
        <f>1-E1257/MAX(E$2:E1257)</f>
        <v>0.44085959300347111</v>
      </c>
      <c r="I1257" s="21">
        <f t="shared" si="96"/>
        <v>26.419999999999618</v>
      </c>
      <c r="J1257" s="21">
        <f ca="1">IF(ROW()&gt;计算结果!B$18+1,ABS(E1257-OFFSET(E1257,-计算结果!B$18,0,1,1))/SUM(OFFSET(I1257,0,0,-计算结果!B$18,1)),ABS(E1257-OFFSET(E1257,-ROW()+2,0,1,1))/SUM(OFFSET(I1257,0,0,-ROW()+2,1)))</f>
        <v>0.15607277882797643</v>
      </c>
      <c r="K1257" s="21">
        <f ca="1">(计算结果!B$19+计算结果!B$20*'000300'!J1257)^计算结果!B$21</f>
        <v>1.5404655009451786</v>
      </c>
      <c r="L1257" s="21">
        <f t="shared" ca="1" si="97"/>
        <v>3281.7827363727001</v>
      </c>
      <c r="M1257" s="31" t="str">
        <f ca="1">IF(ROW()&gt;计算结果!B$22+1,IF(L1257&gt;OFFSET(L1257,-计算结果!B$22,0,1,1),"买",IF(L1257&lt;OFFSET(L1257,-计算结果!B$22,0,1,1),"卖",M1256)),IF(L1257&gt;OFFSET(L1257,-ROW()+1,0,1,1),"买",IF(L1257&lt;OFFSET(L1257,-ROW()+1,0,1,1),"卖",M1256)))</f>
        <v>买</v>
      </c>
      <c r="N1257" s="4" t="str">
        <f t="shared" ca="1" si="98"/>
        <v/>
      </c>
      <c r="O1257" s="3">
        <f ca="1">IF(M1256="买",E1257/E1256-1,0)-IF(N1257=1,计算结果!B$17,0)</f>
        <v>8.1048911576311333E-3</v>
      </c>
      <c r="P1257" s="2">
        <f t="shared" ca="1" si="99"/>
        <v>5.927030552697433</v>
      </c>
      <c r="Q1257" s="3">
        <f ca="1">1-P1257/MAX(P$2:P1257)</f>
        <v>8.8078643815410751E-2</v>
      </c>
    </row>
    <row r="1258" spans="1:17" x14ac:dyDescent="0.15">
      <c r="A1258" s="1">
        <v>40246</v>
      </c>
      <c r="B1258">
        <v>3285.62</v>
      </c>
      <c r="C1258">
        <v>3322.51</v>
      </c>
      <c r="D1258" s="21">
        <v>3255.98</v>
      </c>
      <c r="E1258" s="21">
        <v>3305.86</v>
      </c>
      <c r="F1258" s="42">
        <v>719.71299327999998</v>
      </c>
      <c r="G1258" s="3">
        <f t="shared" si="95"/>
        <v>5.9887163819389855E-3</v>
      </c>
      <c r="H1258" s="3">
        <f>1-E1258/MAX(E$2:E1258)</f>
        <v>0.43751105968828685</v>
      </c>
      <c r="I1258" s="21">
        <f t="shared" si="96"/>
        <v>19.680000000000291</v>
      </c>
      <c r="J1258" s="21">
        <f ca="1">IF(ROW()&gt;计算结果!B$18+1,ABS(E1258-OFFSET(E1258,-计算结果!B$18,0,1,1))/SUM(OFFSET(I1258,0,0,-计算结果!B$18,1)),ABS(E1258-OFFSET(E1258,-ROW()+2,0,1,1))/SUM(OFFSET(I1258,0,0,-ROW()+2,1)))</f>
        <v>0.33143757920440131</v>
      </c>
      <c r="K1258" s="21">
        <f ca="1">(计算结果!B$19+计算结果!B$20*'000300'!J1258)^计算结果!B$21</f>
        <v>1.6982938212839611</v>
      </c>
      <c r="L1258" s="21">
        <f t="shared" ca="1" si="97"/>
        <v>3322.6730044243686</v>
      </c>
      <c r="M1258" s="31" t="str">
        <f ca="1">IF(ROW()&gt;计算结果!B$22+1,IF(L1258&gt;OFFSET(L1258,-计算结果!B$22,0,1,1),"买",IF(L1258&lt;OFFSET(L1258,-计算结果!B$22,0,1,1),"卖",M1257)),IF(L1258&gt;OFFSET(L1258,-ROW()+1,0,1,1),"买",IF(L1258&lt;OFFSET(L1258,-ROW()+1,0,1,1),"卖",M1257)))</f>
        <v>买</v>
      </c>
      <c r="N1258" s="4" t="str">
        <f t="shared" ca="1" si="98"/>
        <v/>
      </c>
      <c r="O1258" s="3">
        <f ca="1">IF(M1257="买",E1258/E1257-1,0)-IF(N1258=1,计算结果!B$17,0)</f>
        <v>5.9887163819389855E-3</v>
      </c>
      <c r="P1258" s="2">
        <f t="shared" ca="1" si="99"/>
        <v>5.962525857664625</v>
      </c>
      <c r="Q1258" s="3">
        <f ca="1">1-P1258/MAX(P$2:P1258)</f>
        <v>8.2617405450588044E-2</v>
      </c>
    </row>
    <row r="1259" spans="1:17" x14ac:dyDescent="0.15">
      <c r="A1259" s="1">
        <v>40247</v>
      </c>
      <c r="B1259">
        <v>3304.04</v>
      </c>
      <c r="C1259">
        <v>3321.08</v>
      </c>
      <c r="D1259" s="21">
        <v>3267.76</v>
      </c>
      <c r="E1259" s="21">
        <v>3279.69</v>
      </c>
      <c r="F1259" s="42">
        <v>617.60430080000003</v>
      </c>
      <c r="G1259" s="3">
        <f t="shared" si="95"/>
        <v>-7.9162456970349737E-3</v>
      </c>
      <c r="H1259" s="3">
        <f>1-E1259/MAX(E$2:E1259)</f>
        <v>0.44196386034165924</v>
      </c>
      <c r="I1259" s="21">
        <f t="shared" si="96"/>
        <v>26.170000000000073</v>
      </c>
      <c r="J1259" s="21">
        <f ca="1">IF(ROW()&gt;计算结果!B$18+1,ABS(E1259-OFFSET(E1259,-计算结果!B$18,0,1,1))/SUM(OFFSET(I1259,0,0,-计算结果!B$18,1)),ABS(E1259-OFFSET(E1259,-ROW()+2,0,1,1))/SUM(OFFSET(I1259,0,0,-ROW()+2,1)))</f>
        <v>0.1158795458285338</v>
      </c>
      <c r="K1259" s="21">
        <f ca="1">(计算结果!B$19+计算结果!B$20*'000300'!J1259)^计算结果!B$21</f>
        <v>1.5042915912456802</v>
      </c>
      <c r="L1259" s="21">
        <f t="shared" ca="1" si="97"/>
        <v>3258.0140323023147</v>
      </c>
      <c r="M1259" s="31" t="str">
        <f ca="1">IF(ROW()&gt;计算结果!B$22+1,IF(L1259&gt;OFFSET(L1259,-计算结果!B$22,0,1,1),"买",IF(L1259&lt;OFFSET(L1259,-计算结果!B$22,0,1,1),"卖",M1258)),IF(L1259&gt;OFFSET(L1259,-ROW()+1,0,1,1),"买",IF(L1259&lt;OFFSET(L1259,-ROW()+1,0,1,1),"卖",M1258)))</f>
        <v>买</v>
      </c>
      <c r="N1259" s="4" t="str">
        <f t="shared" ca="1" si="98"/>
        <v/>
      </c>
      <c r="O1259" s="3">
        <f ca="1">IF(M1258="买",E1259/E1258-1,0)-IF(N1259=1,计算结果!B$17,0)</f>
        <v>-7.9162456970349737E-3</v>
      </c>
      <c r="P1259" s="2">
        <f t="shared" ca="1" si="99"/>
        <v>5.9153250380004279</v>
      </c>
      <c r="Q1259" s="3">
        <f ca="1">1-P1259/MAX(P$2:P1259)</f>
        <v>8.9879631467224552E-2</v>
      </c>
    </row>
    <row r="1260" spans="1:17" x14ac:dyDescent="0.15">
      <c r="A1260" s="1">
        <v>40248</v>
      </c>
      <c r="B1260">
        <v>3282.2</v>
      </c>
      <c r="C1260">
        <v>3303.49</v>
      </c>
      <c r="D1260" s="21">
        <v>3251.7</v>
      </c>
      <c r="E1260" s="21">
        <v>3276.71</v>
      </c>
      <c r="F1260" s="42">
        <v>637.32658175999995</v>
      </c>
      <c r="G1260" s="3">
        <f t="shared" si="95"/>
        <v>-9.0862246126921509E-4</v>
      </c>
      <c r="H1260" s="3">
        <f>1-E1260/MAX(E$2:E1260)</f>
        <v>0.44247090451235283</v>
      </c>
      <c r="I1260" s="21">
        <f t="shared" si="96"/>
        <v>2.9800000000000182</v>
      </c>
      <c r="J1260" s="21">
        <f ca="1">IF(ROW()&gt;计算结果!B$18+1,ABS(E1260-OFFSET(E1260,-计算结果!B$18,0,1,1))/SUM(OFFSET(I1260,0,0,-计算结果!B$18,1)),ABS(E1260-OFFSET(E1260,-ROW()+2,0,1,1))/SUM(OFFSET(I1260,0,0,-ROW()+2,1)))</f>
        <v>5.9495331429894494E-2</v>
      </c>
      <c r="K1260" s="21">
        <f ca="1">(计算结果!B$19+计算结果!B$20*'000300'!J1260)^计算结果!B$21</f>
        <v>1.4535457982869049</v>
      </c>
      <c r="L1260" s="21">
        <f t="shared" ca="1" si="97"/>
        <v>3285.1894775941928</v>
      </c>
      <c r="M1260" s="31" t="str">
        <f ca="1">IF(ROW()&gt;计算结果!B$22+1,IF(L1260&gt;OFFSET(L1260,-计算结果!B$22,0,1,1),"买",IF(L1260&lt;OFFSET(L1260,-计算结果!B$22,0,1,1),"卖",M1259)),IF(L1260&gt;OFFSET(L1260,-ROW()+1,0,1,1),"买",IF(L1260&lt;OFFSET(L1260,-ROW()+1,0,1,1),"卖",M1259)))</f>
        <v>买</v>
      </c>
      <c r="N1260" s="4" t="str">
        <f t="shared" ca="1" si="98"/>
        <v/>
      </c>
      <c r="O1260" s="3">
        <f ca="1">IF(M1259="买",E1260/E1259-1,0)-IF(N1260=1,计算结果!B$17,0)</f>
        <v>-9.0862246126921509E-4</v>
      </c>
      <c r="P1260" s="2">
        <f t="shared" ca="1" si="99"/>
        <v>5.9099502408051929</v>
      </c>
      <c r="Q1260" s="3">
        <f ca="1">1-P1260/MAX(P$2:P1260)</f>
        <v>9.0706587276532025E-2</v>
      </c>
    </row>
    <row r="1261" spans="1:17" x14ac:dyDescent="0.15">
      <c r="A1261" s="1">
        <v>40249</v>
      </c>
      <c r="B1261">
        <v>3277.31</v>
      </c>
      <c r="C1261">
        <v>3284.26</v>
      </c>
      <c r="D1261" s="21">
        <v>3232.12</v>
      </c>
      <c r="E1261" s="21">
        <v>3233.13</v>
      </c>
      <c r="F1261" s="42">
        <v>526.11211263999996</v>
      </c>
      <c r="G1261" s="3">
        <f t="shared" si="95"/>
        <v>-1.3299925840248306E-2</v>
      </c>
      <c r="H1261" s="3">
        <f>1-E1261/MAX(E$2:E1261)</f>
        <v>0.44988600013611924</v>
      </c>
      <c r="I1261" s="21">
        <f t="shared" si="96"/>
        <v>43.579999999999927</v>
      </c>
      <c r="J1261" s="21">
        <f ca="1">IF(ROW()&gt;计算结果!B$18+1,ABS(E1261-OFFSET(E1261,-计算结果!B$18,0,1,1))/SUM(OFFSET(I1261,0,0,-计算结果!B$18,1)),ABS(E1261-OFFSET(E1261,-ROW()+2,0,1,1))/SUM(OFFSET(I1261,0,0,-ROW()+2,1)))</f>
        <v>0.16606226479644179</v>
      </c>
      <c r="K1261" s="21">
        <f ca="1">(计算结果!B$19+计算结果!B$20*'000300'!J1261)^计算结果!B$21</f>
        <v>1.5494560383167975</v>
      </c>
      <c r="L1261" s="21">
        <f t="shared" ca="1" si="97"/>
        <v>3204.5256056842532</v>
      </c>
      <c r="M1261" s="31" t="str">
        <f ca="1">IF(ROW()&gt;计算结果!B$22+1,IF(L1261&gt;OFFSET(L1261,-计算结果!B$22,0,1,1),"买",IF(L1261&lt;OFFSET(L1261,-计算结果!B$22,0,1,1),"卖",M1260)),IF(L1261&gt;OFFSET(L1261,-ROW()+1,0,1,1),"买",IF(L1261&lt;OFFSET(L1261,-ROW()+1,0,1,1),"卖",M1260)))</f>
        <v>买</v>
      </c>
      <c r="N1261" s="4" t="str">
        <f t="shared" ca="1" si="98"/>
        <v/>
      </c>
      <c r="O1261" s="3">
        <f ca="1">IF(M1260="买",E1261/E1260-1,0)-IF(N1261=1,计算结果!B$17,0)</f>
        <v>-1.3299925840248306E-2</v>
      </c>
      <c r="P1261" s="2">
        <f t="shared" ca="1" si="99"/>
        <v>5.8313483408829265</v>
      </c>
      <c r="Q1261" s="3">
        <f ca="1">1-P1261/MAX(P$2:P1261)</f>
        <v>0.10280012223278034</v>
      </c>
    </row>
    <row r="1262" spans="1:17" x14ac:dyDescent="0.15">
      <c r="A1262" s="1">
        <v>40252</v>
      </c>
      <c r="B1262">
        <v>3231.22</v>
      </c>
      <c r="C1262">
        <v>3234.82</v>
      </c>
      <c r="D1262" s="21">
        <v>3171.8</v>
      </c>
      <c r="E1262" s="21">
        <v>3183.18</v>
      </c>
      <c r="F1262" s="42">
        <v>492.19899392000002</v>
      </c>
      <c r="G1262" s="3">
        <f t="shared" si="95"/>
        <v>-1.5449425170036557E-2</v>
      </c>
      <c r="H1262" s="3">
        <f>1-E1262/MAX(E$2:E1262)</f>
        <v>0.45838494521200568</v>
      </c>
      <c r="I1262" s="21">
        <f t="shared" si="96"/>
        <v>49.950000000000273</v>
      </c>
      <c r="J1262" s="21">
        <f ca="1">IF(ROW()&gt;计算结果!B$18+1,ABS(E1262-OFFSET(E1262,-计算结果!B$18,0,1,1))/SUM(OFFSET(I1262,0,0,-计算结果!B$18,1)),ABS(E1262-OFFSET(E1262,-ROW()+2,0,1,1))/SUM(OFFSET(I1262,0,0,-ROW()+2,1)))</f>
        <v>0.47158597662771296</v>
      </c>
      <c r="K1262" s="21">
        <f ca="1">(计算结果!B$19+计算结果!B$20*'000300'!J1262)^计算结果!B$21</f>
        <v>1.8244273789649417</v>
      </c>
      <c r="L1262" s="21">
        <f t="shared" ca="1" si="97"/>
        <v>3165.5820982533119</v>
      </c>
      <c r="M1262" s="31" t="str">
        <f ca="1">IF(ROW()&gt;计算结果!B$22+1,IF(L1262&gt;OFFSET(L1262,-计算结果!B$22,0,1,1),"买",IF(L1262&lt;OFFSET(L1262,-计算结果!B$22,0,1,1),"卖",M1261)),IF(L1262&gt;OFFSET(L1262,-ROW()+1,0,1,1),"买",IF(L1262&lt;OFFSET(L1262,-ROW()+1,0,1,1),"卖",M1261)))</f>
        <v>卖</v>
      </c>
      <c r="N1262" s="4">
        <f t="shared" ca="1" si="98"/>
        <v>1</v>
      </c>
      <c r="O1262" s="3">
        <f ca="1">IF(M1261="买",E1262/E1261-1,0)-IF(N1262=1,计算结果!B$17,0)</f>
        <v>-1.5449425170036557E-2</v>
      </c>
      <c r="P1262" s="2">
        <f t="shared" ca="1" si="99"/>
        <v>5.7412573610500388</v>
      </c>
      <c r="Q1262" s="3">
        <f ca="1">1-P1262/MAX(P$2:P1262)</f>
        <v>0.11666134460691102</v>
      </c>
    </row>
    <row r="1263" spans="1:17" x14ac:dyDescent="0.15">
      <c r="A1263" s="1">
        <v>40253</v>
      </c>
      <c r="B1263">
        <v>3183.77</v>
      </c>
      <c r="C1263">
        <v>3204.29</v>
      </c>
      <c r="D1263" s="21">
        <v>3169.1</v>
      </c>
      <c r="E1263" s="21">
        <v>3203.97</v>
      </c>
      <c r="F1263" s="42">
        <v>415.10424576000003</v>
      </c>
      <c r="G1263" s="3">
        <f t="shared" si="95"/>
        <v>6.5312046444121474E-3</v>
      </c>
      <c r="H1263" s="3">
        <f>1-E1263/MAX(E$2:E1263)</f>
        <v>0.45484754645069081</v>
      </c>
      <c r="I1263" s="21">
        <f t="shared" si="96"/>
        <v>20.789999999999964</v>
      </c>
      <c r="J1263" s="21">
        <f ca="1">IF(ROW()&gt;计算结果!B$18+1,ABS(E1263-OFFSET(E1263,-计算结果!B$18,0,1,1))/SUM(OFFSET(I1263,0,0,-计算结果!B$18,1)),ABS(E1263-OFFSET(E1263,-ROW()+2,0,1,1))/SUM(OFFSET(I1263,0,0,-ROW()+2,1)))</f>
        <v>0.34928852854026227</v>
      </c>
      <c r="K1263" s="21">
        <f ca="1">(计算结果!B$19+计算结果!B$20*'000300'!J1263)^计算结果!B$21</f>
        <v>1.714359675686236</v>
      </c>
      <c r="L1263" s="21">
        <f t="shared" ca="1" si="97"/>
        <v>3231.3927690420392</v>
      </c>
      <c r="M1263" s="31" t="str">
        <f ca="1">IF(ROW()&gt;计算结果!B$22+1,IF(L1263&gt;OFFSET(L1263,-计算结果!B$22,0,1,1),"买",IF(L1263&lt;OFFSET(L1263,-计算结果!B$22,0,1,1),"卖",M1262)),IF(L1263&gt;OFFSET(L1263,-ROW()+1,0,1,1),"买",IF(L1263&lt;OFFSET(L1263,-ROW()+1,0,1,1),"卖",M1262)))</f>
        <v>买</v>
      </c>
      <c r="N1263" s="4">
        <f t="shared" ca="1" si="98"/>
        <v>1</v>
      </c>
      <c r="O1263" s="3">
        <f ca="1">IF(M1262="买",E1263/E1262-1,0)-IF(N1263=1,计算结果!B$17,0)</f>
        <v>0</v>
      </c>
      <c r="P1263" s="2">
        <f t="shared" ca="1" si="99"/>
        <v>5.7412573610500388</v>
      </c>
      <c r="Q1263" s="3">
        <f ca="1">1-P1263/MAX(P$2:P1263)</f>
        <v>0.11666134460691102</v>
      </c>
    </row>
    <row r="1264" spans="1:17" x14ac:dyDescent="0.15">
      <c r="A1264" s="1">
        <v>40254</v>
      </c>
      <c r="B1264">
        <v>3214.22</v>
      </c>
      <c r="C1264">
        <v>3274</v>
      </c>
      <c r="D1264" s="21">
        <v>3207.27</v>
      </c>
      <c r="E1264" s="21">
        <v>3273.92</v>
      </c>
      <c r="F1264" s="42">
        <v>625.87396095999998</v>
      </c>
      <c r="G1264" s="3">
        <f t="shared" si="95"/>
        <v>2.1832289316067399E-2</v>
      </c>
      <c r="H1264" s="3">
        <f>1-E1264/MAX(E$2:E1264)</f>
        <v>0.44294562036343832</v>
      </c>
      <c r="I1264" s="21">
        <f t="shared" si="96"/>
        <v>69.950000000000273</v>
      </c>
      <c r="J1264" s="21">
        <f ca="1">IF(ROW()&gt;计算结果!B$18+1,ABS(E1264-OFFSET(E1264,-计算结果!B$18,0,1,1))/SUM(OFFSET(I1264,0,0,-计算结果!B$18,1)),ABS(E1264-OFFSET(E1264,-ROW()+2,0,1,1))/SUM(OFFSET(I1264,0,0,-ROW()+2,1)))</f>
        <v>0.17314987826283848</v>
      </c>
      <c r="K1264" s="21">
        <f ca="1">(计算结果!B$19+计算结果!B$20*'000300'!J1264)^计算结果!B$21</f>
        <v>1.5558348904365547</v>
      </c>
      <c r="L1264" s="21">
        <f t="shared" ca="1" si="97"/>
        <v>3297.5581187600883</v>
      </c>
      <c r="M1264" s="31" t="str">
        <f ca="1">IF(ROW()&gt;计算结果!B$22+1,IF(L1264&gt;OFFSET(L1264,-计算结果!B$22,0,1,1),"买",IF(L1264&lt;OFFSET(L1264,-计算结果!B$22,0,1,1),"卖",M1263)),IF(L1264&gt;OFFSET(L1264,-ROW()+1,0,1,1),"买",IF(L1264&lt;OFFSET(L1264,-ROW()+1,0,1,1),"卖",M1263)))</f>
        <v>买</v>
      </c>
      <c r="N1264" s="4" t="str">
        <f t="shared" ca="1" si="98"/>
        <v/>
      </c>
      <c r="O1264" s="3">
        <f ca="1">IF(M1263="买",E1264/E1263-1,0)-IF(N1264=1,计算结果!B$17,0)</f>
        <v>2.1832289316067399E-2</v>
      </c>
      <c r="P1264" s="2">
        <f t="shared" ca="1" si="99"/>
        <v>5.8666021527944849</v>
      </c>
      <c r="Q1264" s="3">
        <f ca="1">1-P1264/MAX(P$2:P1264)</f>
        <v>9.7376039518303092E-2</v>
      </c>
    </row>
    <row r="1265" spans="1:17" x14ac:dyDescent="0.15">
      <c r="A1265" s="1">
        <v>40255</v>
      </c>
      <c r="B1265">
        <v>3277.88</v>
      </c>
      <c r="C1265">
        <v>3295.37</v>
      </c>
      <c r="D1265" s="21">
        <v>3256.59</v>
      </c>
      <c r="E1265" s="21">
        <v>3267.55</v>
      </c>
      <c r="F1265" s="42">
        <v>625.09129728000005</v>
      </c>
      <c r="G1265" s="3">
        <f t="shared" si="95"/>
        <v>-1.9456797966962425E-3</v>
      </c>
      <c r="H1265" s="3">
        <f>1-E1265/MAX(E$2:E1265)</f>
        <v>0.44402946981555835</v>
      </c>
      <c r="I1265" s="21">
        <f t="shared" si="96"/>
        <v>6.3699999999998909</v>
      </c>
      <c r="J1265" s="21">
        <f ca="1">IF(ROW()&gt;计算结果!B$18+1,ABS(E1265-OFFSET(E1265,-计算结果!B$18,0,1,1))/SUM(OFFSET(I1265,0,0,-计算结果!B$18,1)),ABS(E1265-OFFSET(E1265,-ROW()+2,0,1,1))/SUM(OFFSET(I1265,0,0,-ROW()+2,1)))</f>
        <v>6.1727497455285718E-2</v>
      </c>
      <c r="K1265" s="21">
        <f ca="1">(计算结果!B$19+计算结果!B$20*'000300'!J1265)^计算结果!B$21</f>
        <v>1.455554747709757</v>
      </c>
      <c r="L1265" s="21">
        <f t="shared" ca="1" si="97"/>
        <v>3253.879659029004</v>
      </c>
      <c r="M1265" s="31" t="str">
        <f ca="1">IF(ROW()&gt;计算结果!B$22+1,IF(L1265&gt;OFFSET(L1265,-计算结果!B$22,0,1,1),"买",IF(L1265&lt;OFFSET(L1265,-计算结果!B$22,0,1,1),"卖",M1264)),IF(L1265&gt;OFFSET(L1265,-ROW()+1,0,1,1),"买",IF(L1265&lt;OFFSET(L1265,-ROW()+1,0,1,1),"卖",M1264)))</f>
        <v>买</v>
      </c>
      <c r="N1265" s="4" t="str">
        <f t="shared" ca="1" si="98"/>
        <v/>
      </c>
      <c r="O1265" s="3">
        <f ca="1">IF(M1264="买",E1265/E1264-1,0)-IF(N1265=1,计算结果!B$17,0)</f>
        <v>-1.9456797966962425E-3</v>
      </c>
      <c r="P1265" s="2">
        <f t="shared" ca="1" si="99"/>
        <v>5.8551876235105382</v>
      </c>
      <c r="Q1265" s="3">
        <f ca="1">1-P1265/MAX(P$2:P1265)</f>
        <v>9.9132256722226253E-2</v>
      </c>
    </row>
    <row r="1266" spans="1:17" x14ac:dyDescent="0.15">
      <c r="A1266" s="1">
        <v>40256</v>
      </c>
      <c r="B1266">
        <v>3270.98</v>
      </c>
      <c r="C1266">
        <v>3296.41</v>
      </c>
      <c r="D1266" s="21">
        <v>3251.14</v>
      </c>
      <c r="E1266" s="21">
        <v>3293.87</v>
      </c>
      <c r="F1266" s="42">
        <v>621.14230271999998</v>
      </c>
      <c r="G1266" s="3">
        <f t="shared" si="95"/>
        <v>8.0549647289251958E-3</v>
      </c>
      <c r="H1266" s="3">
        <f>1-E1266/MAX(E$2:E1266)</f>
        <v>0.43955114680460083</v>
      </c>
      <c r="I1266" s="21">
        <f t="shared" si="96"/>
        <v>26.319999999999709</v>
      </c>
      <c r="J1266" s="21">
        <f ca="1">IF(ROW()&gt;计算结果!B$18+1,ABS(E1266-OFFSET(E1266,-计算结果!B$18,0,1,1))/SUM(OFFSET(I1266,0,0,-计算结果!B$18,1)),ABS(E1266-OFFSET(E1266,-ROW()+2,0,1,1))/SUM(OFFSET(I1266,0,0,-ROW()+2,1)))</f>
        <v>0.11673111803155152</v>
      </c>
      <c r="K1266" s="21">
        <f ca="1">(计算结果!B$19+计算结果!B$20*'000300'!J1266)^计算结果!B$21</f>
        <v>1.5050580062283963</v>
      </c>
      <c r="L1266" s="21">
        <f t="shared" ca="1" si="97"/>
        <v>3314.0674418792041</v>
      </c>
      <c r="M1266" s="31" t="str">
        <f ca="1">IF(ROW()&gt;计算结果!B$22+1,IF(L1266&gt;OFFSET(L1266,-计算结果!B$22,0,1,1),"买",IF(L1266&lt;OFFSET(L1266,-计算结果!B$22,0,1,1),"卖",M1265)),IF(L1266&gt;OFFSET(L1266,-ROW()+1,0,1,1),"买",IF(L1266&lt;OFFSET(L1266,-ROW()+1,0,1,1),"卖",M1265)))</f>
        <v>买</v>
      </c>
      <c r="N1266" s="4" t="str">
        <f t="shared" ca="1" si="98"/>
        <v/>
      </c>
      <c r="O1266" s="3">
        <f ca="1">IF(M1265="买",E1266/E1265-1,0)-IF(N1266=1,计算结果!B$17,0)</f>
        <v>8.0549647289251958E-3</v>
      </c>
      <c r="P1266" s="2">
        <f t="shared" ca="1" si="99"/>
        <v>5.9023509532991554</v>
      </c>
      <c r="Q1266" s="3">
        <f ca="1">1-P1266/MAX(P$2:P1266)</f>
        <v>9.1875798824697319E-2</v>
      </c>
    </row>
    <row r="1267" spans="1:17" x14ac:dyDescent="0.15">
      <c r="A1267" s="1">
        <v>40259</v>
      </c>
      <c r="B1267">
        <v>3297.82</v>
      </c>
      <c r="C1267">
        <v>3313.92</v>
      </c>
      <c r="D1267" s="21">
        <v>3288.51</v>
      </c>
      <c r="E1267" s="21">
        <v>3302.63</v>
      </c>
      <c r="F1267" s="42">
        <v>656.52977664000002</v>
      </c>
      <c r="G1267" s="3">
        <f t="shared" si="95"/>
        <v>2.6594856506176878E-3</v>
      </c>
      <c r="H1267" s="3">
        <f>1-E1267/MAX(E$2:E1267)</f>
        <v>0.43806064112162246</v>
      </c>
      <c r="I1267" s="21">
        <f t="shared" si="96"/>
        <v>8.7600000000002183</v>
      </c>
      <c r="J1267" s="21">
        <f ca="1">IF(ROW()&gt;计算结果!B$18+1,ABS(E1267-OFFSET(E1267,-计算结果!B$18,0,1,1))/SUM(OFFSET(I1267,0,0,-计算结果!B$18,1)),ABS(E1267-OFFSET(E1267,-ROW()+2,0,1,1))/SUM(OFFSET(I1267,0,0,-ROW()+2,1)))</f>
        <v>5.9916226552541377E-2</v>
      </c>
      <c r="K1267" s="21">
        <f ca="1">(计算结果!B$19+计算结果!B$20*'000300'!J1267)^计算结果!B$21</f>
        <v>1.4539246038972871</v>
      </c>
      <c r="L1267" s="21">
        <f t="shared" ca="1" si="97"/>
        <v>3297.4382637253839</v>
      </c>
      <c r="M1267" s="31" t="str">
        <f ca="1">IF(ROW()&gt;计算结果!B$22+1,IF(L1267&gt;OFFSET(L1267,-计算结果!B$22,0,1,1),"买",IF(L1267&lt;OFFSET(L1267,-计算结果!B$22,0,1,1),"卖",M1266)),IF(L1267&gt;OFFSET(L1267,-ROW()+1,0,1,1),"买",IF(L1267&lt;OFFSET(L1267,-ROW()+1,0,1,1),"卖",M1266)))</f>
        <v>买</v>
      </c>
      <c r="N1267" s="4" t="str">
        <f t="shared" ca="1" si="98"/>
        <v/>
      </c>
      <c r="O1267" s="3">
        <f ca="1">IF(M1266="买",E1267/E1266-1,0)-IF(N1267=1,计算结果!B$17,0)</f>
        <v>2.6594856506176878E-3</v>
      </c>
      <c r="P1267" s="2">
        <f t="shared" ca="1" si="99"/>
        <v>5.9180481709643642</v>
      </c>
      <c r="Q1267" s="3">
        <f ca="1">1-P1267/MAX(P$2:P1267)</f>
        <v>8.9460655542692891E-2</v>
      </c>
    </row>
    <row r="1268" spans="1:17" x14ac:dyDescent="0.15">
      <c r="A1268" s="1">
        <v>40260</v>
      </c>
      <c r="B1268">
        <v>3305.55</v>
      </c>
      <c r="C1268">
        <v>3309.12</v>
      </c>
      <c r="D1268" s="21">
        <v>3272.92</v>
      </c>
      <c r="E1268" s="21">
        <v>3275.57</v>
      </c>
      <c r="F1268" s="42">
        <v>621.45531903999995</v>
      </c>
      <c r="G1268" s="3">
        <f t="shared" si="95"/>
        <v>-8.1934700526550275E-3</v>
      </c>
      <c r="H1268" s="3">
        <f>1-E1268/MAX(E$2:E1268)</f>
        <v>0.44266487443000069</v>
      </c>
      <c r="I1268" s="21">
        <f t="shared" si="96"/>
        <v>27.059999999999945</v>
      </c>
      <c r="J1268" s="21">
        <f ca="1">IF(ROW()&gt;计算结果!B$18+1,ABS(E1268-OFFSET(E1268,-计算结果!B$18,0,1,1))/SUM(OFFSET(I1268,0,0,-计算结果!B$18,1)),ABS(E1268-OFFSET(E1268,-ROW()+2,0,1,1))/SUM(OFFSET(I1268,0,0,-ROW()+2,1)))</f>
        <v>0.10743801652892537</v>
      </c>
      <c r="K1268" s="21">
        <f ca="1">(计算结果!B$19+计算结果!B$20*'000300'!J1268)^计算结果!B$21</f>
        <v>1.4966942148760327</v>
      </c>
      <c r="L1268" s="21">
        <f t="shared" ca="1" si="97"/>
        <v>3264.7081599182188</v>
      </c>
      <c r="M1268" s="31" t="str">
        <f ca="1">IF(ROW()&gt;计算结果!B$22+1,IF(L1268&gt;OFFSET(L1268,-计算结果!B$22,0,1,1),"买",IF(L1268&lt;OFFSET(L1268,-计算结果!B$22,0,1,1),"卖",M1267)),IF(L1268&gt;OFFSET(L1268,-ROW()+1,0,1,1),"买",IF(L1268&lt;OFFSET(L1268,-ROW()+1,0,1,1),"卖",M1267)))</f>
        <v>买</v>
      </c>
      <c r="N1268" s="4" t="str">
        <f t="shared" ca="1" si="98"/>
        <v/>
      </c>
      <c r="O1268" s="3">
        <f ca="1">IF(M1267="买",E1268/E1267-1,0)-IF(N1268=1,计算结果!B$17,0)</f>
        <v>-8.1934700526550275E-3</v>
      </c>
      <c r="P1268" s="2">
        <f t="shared" ca="1" si="99"/>
        <v>5.8695588205053975</v>
      </c>
      <c r="Q1268" s="3">
        <f ca="1">1-P1268/MAX(P$2:P1268)</f>
        <v>9.692113239326805E-2</v>
      </c>
    </row>
    <row r="1269" spans="1:17" x14ac:dyDescent="0.15">
      <c r="A1269" s="1">
        <v>40261</v>
      </c>
      <c r="B1269">
        <v>3282.05</v>
      </c>
      <c r="C1269">
        <v>3298.54</v>
      </c>
      <c r="D1269" s="21">
        <v>3271.03</v>
      </c>
      <c r="E1269" s="21">
        <v>3276.67</v>
      </c>
      <c r="F1269" s="42">
        <v>583.30300416</v>
      </c>
      <c r="G1269" s="3">
        <f t="shared" si="95"/>
        <v>3.358194146361182E-4</v>
      </c>
      <c r="H1269" s="3">
        <f>1-E1269/MAX(E$2:E1269)</f>
        <v>0.44247771047437556</v>
      </c>
      <c r="I1269" s="21">
        <f t="shared" si="96"/>
        <v>1.0999999999999091</v>
      </c>
      <c r="J1269" s="21">
        <f ca="1">IF(ROW()&gt;计算结果!B$18+1,ABS(E1269-OFFSET(E1269,-计算结果!B$18,0,1,1))/SUM(OFFSET(I1269,0,0,-计算结果!B$18,1)),ABS(E1269-OFFSET(E1269,-ROW()+2,0,1,1))/SUM(OFFSET(I1269,0,0,-ROW()+2,1)))</f>
        <v>1.1757377559760104E-2</v>
      </c>
      <c r="K1269" s="21">
        <f ca="1">(计算结果!B$19+计算结果!B$20*'000300'!J1269)^计算结果!B$21</f>
        <v>1.410581639803784</v>
      </c>
      <c r="L1269" s="21">
        <f t="shared" ca="1" si="97"/>
        <v>3281.5813119158483</v>
      </c>
      <c r="M1269" s="31" t="str">
        <f ca="1">IF(ROW()&gt;计算结果!B$22+1,IF(L1269&gt;OFFSET(L1269,-计算结果!B$22,0,1,1),"买",IF(L1269&lt;OFFSET(L1269,-计算结果!B$22,0,1,1),"卖",M1268)),IF(L1269&gt;OFFSET(L1269,-ROW()+1,0,1,1),"买",IF(L1269&lt;OFFSET(L1269,-ROW()+1,0,1,1),"卖",M1268)))</f>
        <v>买</v>
      </c>
      <c r="N1269" s="4" t="str">
        <f t="shared" ca="1" si="98"/>
        <v/>
      </c>
      <c r="O1269" s="3">
        <f ca="1">IF(M1268="买",E1269/E1268-1,0)-IF(N1269=1,计算结果!B$17,0)</f>
        <v>3.358194146361182E-4</v>
      </c>
      <c r="P1269" s="2">
        <f t="shared" ca="1" si="99"/>
        <v>5.8715299323126722</v>
      </c>
      <c r="Q1269" s="3">
        <f ca="1">1-P1269/MAX(P$2:P1269)</f>
        <v>9.6617860976578096E-2</v>
      </c>
    </row>
    <row r="1270" spans="1:17" x14ac:dyDescent="0.15">
      <c r="A1270" s="1">
        <v>40262</v>
      </c>
      <c r="B1270">
        <v>3270.39</v>
      </c>
      <c r="C1270">
        <v>3270.39</v>
      </c>
      <c r="D1270" s="21">
        <v>3222.82</v>
      </c>
      <c r="E1270" s="21">
        <v>3229.13</v>
      </c>
      <c r="F1270" s="42">
        <v>586.04761087999998</v>
      </c>
      <c r="G1270" s="3">
        <f t="shared" si="95"/>
        <v>-1.4508632239438213E-2</v>
      </c>
      <c r="H1270" s="3">
        <f>1-E1270/MAX(E$2:E1270)</f>
        <v>0.45056659633839236</v>
      </c>
      <c r="I1270" s="21">
        <f t="shared" si="96"/>
        <v>47.539999999999964</v>
      </c>
      <c r="J1270" s="21">
        <f ca="1">IF(ROW()&gt;计算结果!B$18+1,ABS(E1270-OFFSET(E1270,-计算结果!B$18,0,1,1))/SUM(OFFSET(I1270,0,0,-计算结果!B$18,1)),ABS(E1270-OFFSET(E1270,-ROW()+2,0,1,1))/SUM(OFFSET(I1270,0,0,-ROW()+2,1)))</f>
        <v>0.15785282993829181</v>
      </c>
      <c r="K1270" s="21">
        <f ca="1">(计算结果!B$19+计算结果!B$20*'000300'!J1270)^计算结果!B$21</f>
        <v>1.5420675469444625</v>
      </c>
      <c r="L1270" s="21">
        <f t="shared" ca="1" si="97"/>
        <v>3200.697846015757</v>
      </c>
      <c r="M1270" s="31" t="str">
        <f ca="1">IF(ROW()&gt;计算结果!B$22+1,IF(L1270&gt;OFFSET(L1270,-计算结果!B$22,0,1,1),"买",IF(L1270&lt;OFFSET(L1270,-计算结果!B$22,0,1,1),"卖",M1269)),IF(L1270&gt;OFFSET(L1270,-ROW()+1,0,1,1),"买",IF(L1270&lt;OFFSET(L1270,-ROW()+1,0,1,1),"卖",M1269)))</f>
        <v>卖</v>
      </c>
      <c r="N1270" s="4">
        <f t="shared" ca="1" si="98"/>
        <v>1</v>
      </c>
      <c r="O1270" s="3">
        <f ca="1">IF(M1269="买",E1270/E1269-1,0)-IF(N1270=1,计算结果!B$17,0)</f>
        <v>-1.4508632239438213E-2</v>
      </c>
      <c r="P1270" s="2">
        <f t="shared" ca="1" si="99"/>
        <v>5.7863420638418939</v>
      </c>
      <c r="Q1270" s="3">
        <f ca="1">1-P1270/MAX(P$2:P1270)</f>
        <v>0.10972470020334602</v>
      </c>
    </row>
    <row r="1271" spans="1:17" x14ac:dyDescent="0.15">
      <c r="A1271" s="1">
        <v>40263</v>
      </c>
      <c r="B1271">
        <v>3226.8</v>
      </c>
      <c r="C1271">
        <v>3285.39</v>
      </c>
      <c r="D1271" s="21">
        <v>3220.59</v>
      </c>
      <c r="E1271" s="21">
        <v>3275</v>
      </c>
      <c r="F1271" s="42">
        <v>615.92842240000004</v>
      </c>
      <c r="G1271" s="3">
        <f t="shared" si="95"/>
        <v>1.4205064522022859E-2</v>
      </c>
      <c r="H1271" s="3">
        <f>1-E1271/MAX(E$2:E1271)</f>
        <v>0.44276185938882462</v>
      </c>
      <c r="I1271" s="21">
        <f t="shared" si="96"/>
        <v>45.869999999999891</v>
      </c>
      <c r="J1271" s="21">
        <f ca="1">IF(ROW()&gt;计算结果!B$18+1,ABS(E1271-OFFSET(E1271,-计算结果!B$18,0,1,1))/SUM(OFFSET(I1271,0,0,-计算结果!B$18,1)),ABS(E1271-OFFSET(E1271,-ROW()+2,0,1,1))/SUM(OFFSET(I1271,0,0,-ROW()+2,1)))</f>
        <v>0.13786177603635008</v>
      </c>
      <c r="K1271" s="21">
        <f ca="1">(计算结果!B$19+计算结果!B$20*'000300'!J1271)^计算结果!B$21</f>
        <v>1.524075598432715</v>
      </c>
      <c r="L1271" s="21">
        <f t="shared" ca="1" si="97"/>
        <v>3313.9399458141315</v>
      </c>
      <c r="M1271" s="31" t="str">
        <f ca="1">IF(ROW()&gt;计算结果!B$22+1,IF(L1271&gt;OFFSET(L1271,-计算结果!B$22,0,1,1),"买",IF(L1271&lt;OFFSET(L1271,-计算结果!B$22,0,1,1),"卖",M1270)),IF(L1271&gt;OFFSET(L1271,-ROW()+1,0,1,1),"买",IF(L1271&lt;OFFSET(L1271,-ROW()+1,0,1,1),"卖",M1270)))</f>
        <v>买</v>
      </c>
      <c r="N1271" s="4">
        <f t="shared" ca="1" si="98"/>
        <v>1</v>
      </c>
      <c r="O1271" s="3">
        <f ca="1">IF(M1270="买",E1271/E1270-1,0)-IF(N1271=1,计算结果!B$17,0)</f>
        <v>0</v>
      </c>
      <c r="P1271" s="2">
        <f t="shared" ca="1" si="99"/>
        <v>5.7863420638418939</v>
      </c>
      <c r="Q1271" s="3">
        <f ca="1">1-P1271/MAX(P$2:P1271)</f>
        <v>0.10972470020334602</v>
      </c>
    </row>
    <row r="1272" spans="1:17" x14ac:dyDescent="0.15">
      <c r="A1272" s="1">
        <v>40266</v>
      </c>
      <c r="B1272">
        <v>3295.76</v>
      </c>
      <c r="C1272">
        <v>3363.6</v>
      </c>
      <c r="D1272" s="21">
        <v>3293.67</v>
      </c>
      <c r="E1272" s="21">
        <v>3358.54</v>
      </c>
      <c r="F1272" s="42">
        <v>1103.2697241599999</v>
      </c>
      <c r="G1272" s="3">
        <f t="shared" si="95"/>
        <v>2.5508396946564815E-2</v>
      </c>
      <c r="H1272" s="3">
        <f>1-E1272/MAX(E$2:E1272)</f>
        <v>0.42854760770434897</v>
      </c>
      <c r="I1272" s="21">
        <f t="shared" si="96"/>
        <v>83.539999999999964</v>
      </c>
      <c r="J1272" s="21">
        <f ca="1">IF(ROW()&gt;计算结果!B$18+1,ABS(E1272-OFFSET(E1272,-计算结果!B$18,0,1,1))/SUM(OFFSET(I1272,0,0,-计算结果!B$18,1)),ABS(E1272-OFFSET(E1272,-ROW()+2,0,1,1))/SUM(OFFSET(I1272,0,0,-ROW()+2,1)))</f>
        <v>0.51989327008597763</v>
      </c>
      <c r="K1272" s="21">
        <f ca="1">(计算结果!B$19+计算结果!B$20*'000300'!J1272)^计算结果!B$21</f>
        <v>1.8679039430773798</v>
      </c>
      <c r="L1272" s="21">
        <f t="shared" ca="1" si="97"/>
        <v>3397.2485628893801</v>
      </c>
      <c r="M1272" s="31" t="str">
        <f ca="1">IF(ROW()&gt;计算结果!B$22+1,IF(L1272&gt;OFFSET(L1272,-计算结果!B$22,0,1,1),"买",IF(L1272&lt;OFFSET(L1272,-计算结果!B$22,0,1,1),"卖",M1271)),IF(L1272&gt;OFFSET(L1272,-ROW()+1,0,1,1),"买",IF(L1272&lt;OFFSET(L1272,-ROW()+1,0,1,1),"卖",M1271)))</f>
        <v>买</v>
      </c>
      <c r="N1272" s="4" t="str">
        <f t="shared" ca="1" si="98"/>
        <v/>
      </c>
      <c r="O1272" s="3">
        <f ca="1">IF(M1271="买",E1272/E1271-1,0)-IF(N1272=1,计算结果!B$17,0)</f>
        <v>2.5508396946564815E-2</v>
      </c>
      <c r="P1272" s="2">
        <f t="shared" ca="1" si="99"/>
        <v>5.9339423740749782</v>
      </c>
      <c r="Q1272" s="3">
        <f ca="1">1-P1272/MAX(P$2:P1272)</f>
        <v>8.7015204464410911E-2</v>
      </c>
    </row>
    <row r="1273" spans="1:17" x14ac:dyDescent="0.15">
      <c r="A1273" s="1">
        <v>40267</v>
      </c>
      <c r="B1273">
        <v>3361.35</v>
      </c>
      <c r="C1273">
        <v>3372.26</v>
      </c>
      <c r="D1273" s="21">
        <v>3350.31</v>
      </c>
      <c r="E1273" s="21">
        <v>3366.71</v>
      </c>
      <c r="F1273" s="42">
        <v>786.82669055999997</v>
      </c>
      <c r="G1273" s="3">
        <f t="shared" si="95"/>
        <v>2.432604643684444E-3</v>
      </c>
      <c r="H1273" s="3">
        <f>1-E1273/MAX(E$2:E1273)</f>
        <v>0.42715748996120595</v>
      </c>
      <c r="I1273" s="21">
        <f t="shared" si="96"/>
        <v>8.1700000000000728</v>
      </c>
      <c r="J1273" s="21">
        <f ca="1">IF(ROW()&gt;计算结果!B$18+1,ABS(E1273-OFFSET(E1273,-计算结果!B$18,0,1,1))/SUM(OFFSET(I1273,0,0,-计算结果!B$18,1)),ABS(E1273-OFFSET(E1273,-ROW()+2,0,1,1))/SUM(OFFSET(I1273,0,0,-ROW()+2,1)))</f>
        <v>0.50123198225945642</v>
      </c>
      <c r="K1273" s="21">
        <f ca="1">(计算结果!B$19+计算结果!B$20*'000300'!J1273)^计算结果!B$21</f>
        <v>1.8511087840335108</v>
      </c>
      <c r="L1273" s="21">
        <f t="shared" ca="1" si="97"/>
        <v>3340.7183608730888</v>
      </c>
      <c r="M1273" s="31" t="str">
        <f ca="1">IF(ROW()&gt;计算结果!B$22+1,IF(L1273&gt;OFFSET(L1273,-计算结果!B$22,0,1,1),"买",IF(L1273&lt;OFFSET(L1273,-计算结果!B$22,0,1,1),"卖",M1272)),IF(L1273&gt;OFFSET(L1273,-ROW()+1,0,1,1),"买",IF(L1273&lt;OFFSET(L1273,-ROW()+1,0,1,1),"卖",M1272)))</f>
        <v>买</v>
      </c>
      <c r="N1273" s="4" t="str">
        <f t="shared" ca="1" si="98"/>
        <v/>
      </c>
      <c r="O1273" s="3">
        <f ca="1">IF(M1272="买",E1273/E1272-1,0)-IF(N1273=1,计算结果!B$17,0)</f>
        <v>2.432604643684444E-3</v>
      </c>
      <c r="P1273" s="2">
        <f t="shared" ca="1" si="99"/>
        <v>5.9483773098495085</v>
      </c>
      <c r="Q1273" s="3">
        <f ca="1">1-P1273/MAX(P$2:P1273)</f>
        <v>8.4794273411177734E-2</v>
      </c>
    </row>
    <row r="1274" spans="1:17" x14ac:dyDescent="0.15">
      <c r="A1274" s="1">
        <v>40268</v>
      </c>
      <c r="B1274">
        <v>3369.19</v>
      </c>
      <c r="C1274">
        <v>3369.9</v>
      </c>
      <c r="D1274" s="21">
        <v>3338.75</v>
      </c>
      <c r="E1274" s="21">
        <v>3345.61</v>
      </c>
      <c r="F1274" s="42">
        <v>721.20885248000002</v>
      </c>
      <c r="G1274" s="3">
        <f t="shared" si="95"/>
        <v>-6.267246065149612E-3</v>
      </c>
      <c r="H1274" s="3">
        <f>1-E1274/MAX(E$2:E1274)</f>
        <v>0.43074763492819701</v>
      </c>
      <c r="I1274" s="21">
        <f t="shared" si="96"/>
        <v>21.099999999999909</v>
      </c>
      <c r="J1274" s="21">
        <f ca="1">IF(ROW()&gt;计算结果!B$18+1,ABS(E1274-OFFSET(E1274,-计算结果!B$18,0,1,1))/SUM(OFFSET(I1274,0,0,-计算结果!B$18,1)),ABS(E1274-OFFSET(E1274,-ROW()+2,0,1,1))/SUM(OFFSET(I1274,0,0,-ROW()+2,1)))</f>
        <v>0.25990646412645541</v>
      </c>
      <c r="K1274" s="21">
        <f ca="1">(计算结果!B$19+计算结果!B$20*'000300'!J1274)^计算结果!B$21</f>
        <v>1.6339158177138098</v>
      </c>
      <c r="L1274" s="21">
        <f t="shared" ca="1" si="97"/>
        <v>3348.7108874170972</v>
      </c>
      <c r="M1274" s="31" t="str">
        <f ca="1">IF(ROW()&gt;计算结果!B$22+1,IF(L1274&gt;OFFSET(L1274,-计算结果!B$22,0,1,1),"买",IF(L1274&lt;OFFSET(L1274,-计算结果!B$22,0,1,1),"卖",M1273)),IF(L1274&gt;OFFSET(L1274,-ROW()+1,0,1,1),"买",IF(L1274&lt;OFFSET(L1274,-ROW()+1,0,1,1),"卖",M1273)))</f>
        <v>卖</v>
      </c>
      <c r="N1274" s="4">
        <f t="shared" ca="1" si="98"/>
        <v>1</v>
      </c>
      <c r="O1274" s="3">
        <f ca="1">IF(M1273="买",E1274/E1273-1,0)-IF(N1274=1,计算结果!B$17,0)</f>
        <v>-6.267246065149612E-3</v>
      </c>
      <c r="P1274" s="2">
        <f t="shared" ca="1" si="99"/>
        <v>5.9110973655603294</v>
      </c>
      <c r="Q1274" s="3">
        <f ca="1">1-P1274/MAX(P$2:P1274)</f>
        <v>9.0530092899943848E-2</v>
      </c>
    </row>
    <row r="1275" spans="1:17" x14ac:dyDescent="0.15">
      <c r="A1275" s="1">
        <v>40269</v>
      </c>
      <c r="B1275">
        <v>3349.88</v>
      </c>
      <c r="C1275">
        <v>3392.48</v>
      </c>
      <c r="D1275" s="21">
        <v>3349.88</v>
      </c>
      <c r="E1275" s="21">
        <v>3391.94</v>
      </c>
      <c r="F1275" s="42">
        <v>923.60499200000004</v>
      </c>
      <c r="G1275" s="3">
        <f t="shared" si="95"/>
        <v>1.3847997824014024E-2</v>
      </c>
      <c r="H1275" s="3">
        <f>1-E1275/MAX(E$2:E1275)</f>
        <v>0.42286462941536784</v>
      </c>
      <c r="I1275" s="21">
        <f t="shared" si="96"/>
        <v>46.329999999999927</v>
      </c>
      <c r="J1275" s="21">
        <f ca="1">IF(ROW()&gt;计算结果!B$18+1,ABS(E1275-OFFSET(E1275,-计算结果!B$18,0,1,1))/SUM(OFFSET(I1275,0,0,-计算结果!B$18,1)),ABS(E1275-OFFSET(E1275,-ROW()+2,0,1,1))/SUM(OFFSET(I1275,0,0,-ROW()+2,1)))</f>
        <v>0.39390101016498325</v>
      </c>
      <c r="K1275" s="21">
        <f ca="1">(计算结果!B$19+计算结果!B$20*'000300'!J1275)^计算结果!B$21</f>
        <v>1.7545109091484847</v>
      </c>
      <c r="L1275" s="21">
        <f t="shared" ca="1" si="97"/>
        <v>3424.5568370366086</v>
      </c>
      <c r="M1275" s="31" t="str">
        <f ca="1">IF(ROW()&gt;计算结果!B$22+1,IF(L1275&gt;OFFSET(L1275,-计算结果!B$22,0,1,1),"买",IF(L1275&lt;OFFSET(L1275,-计算结果!B$22,0,1,1),"卖",M1274)),IF(L1275&gt;OFFSET(L1275,-ROW()+1,0,1,1),"买",IF(L1275&lt;OFFSET(L1275,-ROW()+1,0,1,1),"卖",M1274)))</f>
        <v>买</v>
      </c>
      <c r="N1275" s="4">
        <f t="shared" ca="1" si="98"/>
        <v>1</v>
      </c>
      <c r="O1275" s="3">
        <f ca="1">IF(M1274="买",E1275/E1274-1,0)-IF(N1275=1,计算结果!B$17,0)</f>
        <v>0</v>
      </c>
      <c r="P1275" s="2">
        <f t="shared" ca="1" si="99"/>
        <v>5.9110973655603294</v>
      </c>
      <c r="Q1275" s="3">
        <f ca="1">1-P1275/MAX(P$2:P1275)</f>
        <v>9.0530092899943848E-2</v>
      </c>
    </row>
    <row r="1276" spans="1:17" x14ac:dyDescent="0.15">
      <c r="A1276" s="1">
        <v>40270</v>
      </c>
      <c r="B1276">
        <v>3400.14</v>
      </c>
      <c r="C1276">
        <v>3412.2</v>
      </c>
      <c r="D1276" s="21">
        <v>3391.81</v>
      </c>
      <c r="E1276" s="21">
        <v>3407.35</v>
      </c>
      <c r="F1276" s="42">
        <v>990.40763904000005</v>
      </c>
      <c r="G1276" s="3">
        <f t="shared" si="95"/>
        <v>4.5431228146723956E-3</v>
      </c>
      <c r="H1276" s="3">
        <f>1-E1276/MAX(E$2:E1276)</f>
        <v>0.42024263254611038</v>
      </c>
      <c r="I1276" s="21">
        <f t="shared" si="96"/>
        <v>15.409999999999854</v>
      </c>
      <c r="J1276" s="21">
        <f ca="1">IF(ROW()&gt;计算结果!B$18+1,ABS(E1276-OFFSET(E1276,-计算结果!B$18,0,1,1))/SUM(OFFSET(I1276,0,0,-计算结果!B$18,1)),ABS(E1276-OFFSET(E1276,-ROW()+2,0,1,1))/SUM(OFFSET(I1276,0,0,-ROW()+2,1)))</f>
        <v>0.37221201784308627</v>
      </c>
      <c r="K1276" s="21">
        <f ca="1">(计算结果!B$19+计算结果!B$20*'000300'!J1276)^计算结果!B$21</f>
        <v>1.7349908160587777</v>
      </c>
      <c r="L1276" s="21">
        <f t="shared" ca="1" si="97"/>
        <v>3394.7031328046724</v>
      </c>
      <c r="M1276" s="31" t="str">
        <f ca="1">IF(ROW()&gt;计算结果!B$22+1,IF(L1276&gt;OFFSET(L1276,-计算结果!B$22,0,1,1),"买",IF(L1276&lt;OFFSET(L1276,-计算结果!B$22,0,1,1),"卖",M1275)),IF(L1276&gt;OFFSET(L1276,-ROW()+1,0,1,1),"买",IF(L1276&lt;OFFSET(L1276,-ROW()+1,0,1,1),"卖",M1275)))</f>
        <v>买</v>
      </c>
      <c r="N1276" s="4" t="str">
        <f t="shared" ca="1" si="98"/>
        <v/>
      </c>
      <c r="O1276" s="3">
        <f ca="1">IF(M1275="买",E1276/E1275-1,0)-IF(N1276=1,计算结果!B$17,0)</f>
        <v>4.5431228146723956E-3</v>
      </c>
      <c r="P1276" s="2">
        <f t="shared" ca="1" si="99"/>
        <v>5.9379522068615564</v>
      </c>
      <c r="Q1276" s="3">
        <f ca="1">1-P1276/MAX(P$2:P1276)</f>
        <v>8.6398259415739642E-2</v>
      </c>
    </row>
    <row r="1277" spans="1:17" x14ac:dyDescent="0.15">
      <c r="A1277" s="1">
        <v>40274</v>
      </c>
      <c r="B1277">
        <v>3422.85</v>
      </c>
      <c r="C1277">
        <v>3436.29</v>
      </c>
      <c r="D1277" s="21">
        <v>3386.89</v>
      </c>
      <c r="E1277" s="21">
        <v>3405.15</v>
      </c>
      <c r="F1277" s="42">
        <v>939.85882112000002</v>
      </c>
      <c r="G1277" s="3">
        <f t="shared" si="95"/>
        <v>-6.4566305193181073E-4</v>
      </c>
      <c r="H1277" s="3">
        <f>1-E1277/MAX(E$2:E1277)</f>
        <v>0.42061696045736063</v>
      </c>
      <c r="I1277" s="21">
        <f t="shared" si="96"/>
        <v>2.1999999999998181</v>
      </c>
      <c r="J1277" s="21">
        <f ca="1">IF(ROW()&gt;计算结果!B$18+1,ABS(E1277-OFFSET(E1277,-计算结果!B$18,0,1,1))/SUM(OFFSET(I1277,0,0,-计算结果!B$18,1)),ABS(E1277-OFFSET(E1277,-ROW()+2,0,1,1))/SUM(OFFSET(I1277,0,0,-ROW()+2,1)))</f>
        <v>0.34365781710914534</v>
      </c>
      <c r="K1277" s="21">
        <f ca="1">(计算结果!B$19+计算结果!B$20*'000300'!J1277)^计算结果!B$21</f>
        <v>1.7092920353982306</v>
      </c>
      <c r="L1277" s="21">
        <f t="shared" ca="1" si="97"/>
        <v>3412.5598796965091</v>
      </c>
      <c r="M1277" s="31" t="str">
        <f ca="1">IF(ROW()&gt;计算结果!B$22+1,IF(L1277&gt;OFFSET(L1277,-计算结果!B$22,0,1,1),"买",IF(L1277&lt;OFFSET(L1277,-计算结果!B$22,0,1,1),"卖",M1276)),IF(L1277&gt;OFFSET(L1277,-ROW()+1,0,1,1),"买",IF(L1277&lt;OFFSET(L1277,-ROW()+1,0,1,1),"卖",M1276)))</f>
        <v>买</v>
      </c>
      <c r="N1277" s="4" t="str">
        <f t="shared" ca="1" si="98"/>
        <v/>
      </c>
      <c r="O1277" s="3">
        <f ca="1">IF(M1276="买",E1277/E1276-1,0)-IF(N1277=1,计算结果!B$17,0)</f>
        <v>-6.4566305193181073E-4</v>
      </c>
      <c r="P1277" s="2">
        <f t="shared" ca="1" si="99"/>
        <v>5.934118290517449</v>
      </c>
      <c r="Q1277" s="3">
        <f ca="1">1-P1277/MAX(P$2:P1277)</f>
        <v>8.6988138303815465E-2</v>
      </c>
    </row>
    <row r="1278" spans="1:17" x14ac:dyDescent="0.15">
      <c r="A1278" s="1">
        <v>40275</v>
      </c>
      <c r="B1278">
        <v>3403.09</v>
      </c>
      <c r="C1278">
        <v>3404.58</v>
      </c>
      <c r="D1278" s="21">
        <v>3369.02</v>
      </c>
      <c r="E1278" s="21">
        <v>3386.95</v>
      </c>
      <c r="F1278" s="42">
        <v>767.33161471999995</v>
      </c>
      <c r="G1278" s="3">
        <f t="shared" si="95"/>
        <v>-5.3448453078426272E-3</v>
      </c>
      <c r="H1278" s="3">
        <f>1-E1278/MAX(E$2:E1278)</f>
        <v>0.4237136731777037</v>
      </c>
      <c r="I1278" s="21">
        <f t="shared" si="96"/>
        <v>18.200000000000273</v>
      </c>
      <c r="J1278" s="21">
        <f ca="1">IF(ROW()&gt;计算结果!B$18+1,ABS(E1278-OFFSET(E1278,-计算结果!B$18,0,1,1))/SUM(OFFSET(I1278,0,0,-计算结果!B$18,1)),ABS(E1278-OFFSET(E1278,-ROW()+2,0,1,1))/SUM(OFFSET(I1278,0,0,-ROW()+2,1)))</f>
        <v>0.38478546258550339</v>
      </c>
      <c r="K1278" s="21">
        <f ca="1">(计算结果!B$19+计算结果!B$20*'000300'!J1278)^计算结果!B$21</f>
        <v>1.7463069163269529</v>
      </c>
      <c r="L1278" s="21">
        <f t="shared" ca="1" si="97"/>
        <v>3367.837169656194</v>
      </c>
      <c r="M1278" s="31" t="str">
        <f ca="1">IF(ROW()&gt;计算结果!B$22+1,IF(L1278&gt;OFFSET(L1278,-计算结果!B$22,0,1,1),"买",IF(L1278&lt;OFFSET(L1278,-计算结果!B$22,0,1,1),"卖",M1277)),IF(L1278&gt;OFFSET(L1278,-ROW()+1,0,1,1),"买",IF(L1278&lt;OFFSET(L1278,-ROW()+1,0,1,1),"卖",M1277)))</f>
        <v>买</v>
      </c>
      <c r="N1278" s="4" t="str">
        <f t="shared" ca="1" si="98"/>
        <v/>
      </c>
      <c r="O1278" s="3">
        <f ca="1">IF(M1277="买",E1278/E1277-1,0)-IF(N1278=1,计算结果!B$17,0)</f>
        <v>-5.3448453078426272E-3</v>
      </c>
      <c r="P1278" s="2">
        <f t="shared" ca="1" si="99"/>
        <v>5.9024013462161937</v>
      </c>
      <c r="Q1278" s="3">
        <f ca="1">1-P1278/MAX(P$2:P1278)</f>
        <v>9.1868045468807003E-2</v>
      </c>
    </row>
    <row r="1279" spans="1:17" x14ac:dyDescent="0.15">
      <c r="A1279" s="1">
        <v>40276</v>
      </c>
      <c r="B1279">
        <v>3381.31</v>
      </c>
      <c r="C1279">
        <v>3381.31</v>
      </c>
      <c r="D1279" s="21">
        <v>3336.16</v>
      </c>
      <c r="E1279" s="21">
        <v>3346.74</v>
      </c>
      <c r="F1279" s="42">
        <v>893.17466112</v>
      </c>
      <c r="G1279" s="3">
        <f t="shared" si="95"/>
        <v>-1.1872038264515328E-2</v>
      </c>
      <c r="H1279" s="3">
        <f>1-E1279/MAX(E$2:E1279)</f>
        <v>0.43055536650105497</v>
      </c>
      <c r="I1279" s="21">
        <f t="shared" si="96"/>
        <v>40.210000000000036</v>
      </c>
      <c r="J1279" s="21">
        <f ca="1">IF(ROW()&gt;计算结果!B$18+1,ABS(E1279-OFFSET(E1279,-计算结果!B$18,0,1,1))/SUM(OFFSET(I1279,0,0,-计算结果!B$18,1)),ABS(E1279-OFFSET(E1279,-ROW()+2,0,1,1))/SUM(OFFSET(I1279,0,0,-ROW()+2,1)))</f>
        <v>0.2132574489454295</v>
      </c>
      <c r="K1279" s="21">
        <f ca="1">(计算结果!B$19+计算结果!B$20*'000300'!J1279)^计算结果!B$21</f>
        <v>1.5919317040508865</v>
      </c>
      <c r="L1279" s="21">
        <f t="shared" ca="1" si="97"/>
        <v>3334.2519164147579</v>
      </c>
      <c r="M1279" s="31" t="str">
        <f ca="1">IF(ROW()&gt;计算结果!B$22+1,IF(L1279&gt;OFFSET(L1279,-计算结果!B$22,0,1,1),"买",IF(L1279&lt;OFFSET(L1279,-计算结果!B$22,0,1,1),"卖",M1278)),IF(L1279&gt;OFFSET(L1279,-ROW()+1,0,1,1),"买",IF(L1279&lt;OFFSET(L1279,-ROW()+1,0,1,1),"卖",M1278)))</f>
        <v>买</v>
      </c>
      <c r="N1279" s="4" t="str">
        <f t="shared" ca="1" si="98"/>
        <v/>
      </c>
      <c r="O1279" s="3">
        <f ca="1">IF(M1278="买",E1279/E1278-1,0)-IF(N1279=1,计算结果!B$17,0)</f>
        <v>-1.1872038264515328E-2</v>
      </c>
      <c r="P1279" s="2">
        <f t="shared" ca="1" si="99"/>
        <v>5.8323278115813881</v>
      </c>
      <c r="Q1279" s="3">
        <f ca="1">1-P1279/MAX(P$2:P1279)</f>
        <v>0.10264942278223044</v>
      </c>
    </row>
    <row r="1280" spans="1:17" x14ac:dyDescent="0.15">
      <c r="A1280" s="1">
        <v>40277</v>
      </c>
      <c r="B1280">
        <v>3348.77</v>
      </c>
      <c r="C1280">
        <v>3379.4</v>
      </c>
      <c r="D1280" s="21">
        <v>3342.47</v>
      </c>
      <c r="E1280" s="21">
        <v>3379.17</v>
      </c>
      <c r="F1280" s="42">
        <v>755.90352896000002</v>
      </c>
      <c r="G1280" s="3">
        <f t="shared" si="95"/>
        <v>9.6900267125621387E-3</v>
      </c>
      <c r="H1280" s="3">
        <f>1-E1280/MAX(E$2:E1280)</f>
        <v>0.42503743279112505</v>
      </c>
      <c r="I1280" s="21">
        <f t="shared" si="96"/>
        <v>32.430000000000291</v>
      </c>
      <c r="J1280" s="21">
        <f ca="1">IF(ROW()&gt;计算结果!B$18+1,ABS(E1280-OFFSET(E1280,-计算结果!B$18,0,1,1))/SUM(OFFSET(I1280,0,0,-计算结果!B$18,1)),ABS(E1280-OFFSET(E1280,-ROW()+2,0,1,1))/SUM(OFFSET(I1280,0,0,-ROW()+2,1)))</f>
        <v>0.47865756396350395</v>
      </c>
      <c r="K1280" s="21">
        <f ca="1">(计算结果!B$19+计算结果!B$20*'000300'!J1280)^计算结果!B$21</f>
        <v>1.8307918075671534</v>
      </c>
      <c r="L1280" s="21">
        <f t="shared" ca="1" si="97"/>
        <v>3416.4875758542357</v>
      </c>
      <c r="M1280" s="31" t="str">
        <f ca="1">IF(ROW()&gt;计算结果!B$22+1,IF(L1280&gt;OFFSET(L1280,-计算结果!B$22,0,1,1),"买",IF(L1280&lt;OFFSET(L1280,-计算结果!B$22,0,1,1),"卖",M1279)),IF(L1280&gt;OFFSET(L1280,-ROW()+1,0,1,1),"买",IF(L1280&lt;OFFSET(L1280,-ROW()+1,0,1,1),"卖",M1279)))</f>
        <v>买</v>
      </c>
      <c r="N1280" s="4" t="str">
        <f t="shared" ca="1" si="98"/>
        <v/>
      </c>
      <c r="O1280" s="3">
        <f ca="1">IF(M1279="买",E1280/E1279-1,0)-IF(N1280=1,计算结果!B$17,0)</f>
        <v>9.6900267125621387E-3</v>
      </c>
      <c r="P1280" s="2">
        <f t="shared" ca="1" si="99"/>
        <v>5.8888432238720307</v>
      </c>
      <c r="Q1280" s="3">
        <f ca="1">1-P1280/MAX(P$2:P1280)</f>
        <v>9.3954071718457266E-2</v>
      </c>
    </row>
    <row r="1281" spans="1:17" x14ac:dyDescent="0.15">
      <c r="A1281" s="1">
        <v>40280</v>
      </c>
      <c r="B1281">
        <v>3388.35</v>
      </c>
      <c r="C1281">
        <v>3393.56</v>
      </c>
      <c r="D1281" s="21">
        <v>3330.3</v>
      </c>
      <c r="E1281" s="21">
        <v>3351.48</v>
      </c>
      <c r="F1281" s="42">
        <v>1059.96607488</v>
      </c>
      <c r="G1281" s="3">
        <f t="shared" si="95"/>
        <v>-8.1943199069594019E-3</v>
      </c>
      <c r="H1281" s="3">
        <f>1-E1281/MAX(E$2:E1281)</f>
        <v>0.42974886000136114</v>
      </c>
      <c r="I1281" s="21">
        <f t="shared" si="96"/>
        <v>27.690000000000055</v>
      </c>
      <c r="J1281" s="21">
        <f ca="1">IF(ROW()&gt;计算结果!B$18+1,ABS(E1281-OFFSET(E1281,-计算结果!B$18,0,1,1))/SUM(OFFSET(I1281,0,0,-计算结果!B$18,1)),ABS(E1281-OFFSET(E1281,-ROW()+2,0,1,1))/SUM(OFFSET(I1281,0,0,-ROW()+2,1)))</f>
        <v>0.25900839880791104</v>
      </c>
      <c r="K1281" s="21">
        <f ca="1">(计算结果!B$19+计算结果!B$20*'000300'!J1281)^计算结果!B$21</f>
        <v>1.6331075589271198</v>
      </c>
      <c r="L1281" s="21">
        <f t="shared" ca="1" si="97"/>
        <v>3310.3232123391549</v>
      </c>
      <c r="M1281" s="31" t="str">
        <f ca="1">IF(ROW()&gt;计算结果!B$22+1,IF(L1281&gt;OFFSET(L1281,-计算结果!B$22,0,1,1),"买",IF(L1281&lt;OFFSET(L1281,-计算结果!B$22,0,1,1),"卖",M1280)),IF(L1281&gt;OFFSET(L1281,-ROW()+1,0,1,1),"买",IF(L1281&lt;OFFSET(L1281,-ROW()+1,0,1,1),"卖",M1280)))</f>
        <v>买</v>
      </c>
      <c r="N1281" s="4" t="str">
        <f t="shared" ca="1" si="98"/>
        <v/>
      </c>
      <c r="O1281" s="3">
        <f ca="1">IF(M1280="买",E1281/E1280-1,0)-IF(N1281=1,计算结果!B$17,0)</f>
        <v>-8.1943199069594019E-3</v>
      </c>
      <c r="P1281" s="2">
        <f t="shared" ca="1" si="99"/>
        <v>5.8405881586136932</v>
      </c>
      <c r="Q1281" s="3">
        <f ca="1">1-P1281/MAX(P$2:P1281)</f>
        <v>0.10137850190519415</v>
      </c>
    </row>
    <row r="1282" spans="1:17" x14ac:dyDescent="0.15">
      <c r="A1282" s="1">
        <v>40281</v>
      </c>
      <c r="B1282">
        <v>3350.73</v>
      </c>
      <c r="C1282">
        <v>3401.71</v>
      </c>
      <c r="D1282" s="21">
        <v>3324.05</v>
      </c>
      <c r="E1282" s="21">
        <v>3391.72</v>
      </c>
      <c r="F1282" s="42">
        <v>1164.40342528</v>
      </c>
      <c r="G1282" s="3">
        <f t="shared" si="95"/>
        <v>1.2006635874300287E-2</v>
      </c>
      <c r="H1282" s="3">
        <f>1-E1282/MAX(E$2:E1282)</f>
        <v>0.42290206220649296</v>
      </c>
      <c r="I1282" s="21">
        <f t="shared" si="96"/>
        <v>40.239999999999782</v>
      </c>
      <c r="J1282" s="21">
        <f ca="1">IF(ROW()&gt;计算结果!B$18+1,ABS(E1282-OFFSET(E1282,-计算结果!B$18,0,1,1))/SUM(OFFSET(I1282,0,0,-计算结果!B$18,1)),ABS(E1282-OFFSET(E1282,-ROW()+2,0,1,1))/SUM(OFFSET(I1282,0,0,-ROW()+2,1)))</f>
        <v>0.13167711723152564</v>
      </c>
      <c r="K1282" s="21">
        <f ca="1">(计算结果!B$19+计算结果!B$20*'000300'!J1282)^计算结果!B$21</f>
        <v>1.518509405508373</v>
      </c>
      <c r="L1282" s="21">
        <f t="shared" ca="1" si="97"/>
        <v>3433.924999980316</v>
      </c>
      <c r="M1282" s="31" t="str">
        <f ca="1">IF(ROW()&gt;计算结果!B$22+1,IF(L1282&gt;OFFSET(L1282,-计算结果!B$22,0,1,1),"买",IF(L1282&lt;OFFSET(L1282,-计算结果!B$22,0,1,1),"卖",M1281)),IF(L1282&gt;OFFSET(L1282,-ROW()+1,0,1,1),"买",IF(L1282&lt;OFFSET(L1282,-ROW()+1,0,1,1),"卖",M1281)))</f>
        <v>买</v>
      </c>
      <c r="N1282" s="4" t="str">
        <f t="shared" ca="1" si="98"/>
        <v/>
      </c>
      <c r="O1282" s="3">
        <f ca="1">IF(M1281="买",E1282/E1281-1,0)-IF(N1282=1,计算结果!B$17,0)</f>
        <v>1.2006635874300287E-2</v>
      </c>
      <c r="P1282" s="2">
        <f t="shared" ca="1" si="99"/>
        <v>5.910713973925918</v>
      </c>
      <c r="Q1282" s="3">
        <f ca="1">1-P1282/MAX(P$2:P1282)</f>
        <v>9.0589080788751608E-2</v>
      </c>
    </row>
    <row r="1283" spans="1:17" x14ac:dyDescent="0.15">
      <c r="A1283" s="1">
        <v>40282</v>
      </c>
      <c r="B1283">
        <v>3394.64</v>
      </c>
      <c r="C1283">
        <v>3404.52</v>
      </c>
      <c r="D1283" s="21">
        <v>3377.44</v>
      </c>
      <c r="E1283" s="21">
        <v>3403.71</v>
      </c>
      <c r="F1283" s="42">
        <v>907.87569664</v>
      </c>
      <c r="G1283" s="3">
        <f t="shared" ref="G1283:G1346" si="100">E1283/E1282-1</f>
        <v>3.5350795466606577E-3</v>
      </c>
      <c r="H1283" s="3">
        <f>1-E1283/MAX(E$2:E1283)</f>
        <v>0.42086197509017897</v>
      </c>
      <c r="I1283" s="21">
        <f t="shared" si="96"/>
        <v>11.990000000000236</v>
      </c>
      <c r="J1283" s="21">
        <f ca="1">IF(ROW()&gt;计算结果!B$18+1,ABS(E1283-OFFSET(E1283,-计算结果!B$18,0,1,1))/SUM(OFFSET(I1283,0,0,-计算结果!B$18,1)),ABS(E1283-OFFSET(E1283,-ROW()+2,0,1,1))/SUM(OFFSET(I1283,0,0,-ROW()+2,1)))</f>
        <v>0.14464425332290842</v>
      </c>
      <c r="K1283" s="21">
        <f ca="1">(计算结果!B$19+计算结果!B$20*'000300'!J1283)^计算结果!B$21</f>
        <v>1.5301798279906176</v>
      </c>
      <c r="L1283" s="21">
        <f t="shared" ca="1" si="97"/>
        <v>3387.6906165076998</v>
      </c>
      <c r="M1283" s="31" t="str">
        <f ca="1">IF(ROW()&gt;计算结果!B$22+1,IF(L1283&gt;OFFSET(L1283,-计算结果!B$22,0,1,1),"买",IF(L1283&lt;OFFSET(L1283,-计算结果!B$22,0,1,1),"卖",M1282)),IF(L1283&gt;OFFSET(L1283,-ROW()+1,0,1,1),"买",IF(L1283&lt;OFFSET(L1283,-ROW()+1,0,1,1),"卖",M1282)))</f>
        <v>买</v>
      </c>
      <c r="N1283" s="4" t="str">
        <f t="shared" ca="1" si="98"/>
        <v/>
      </c>
      <c r="O1283" s="3">
        <f ca="1">IF(M1282="买",E1283/E1282-1,0)-IF(N1283=1,计算结果!B$17,0)</f>
        <v>3.5350795466606577E-3</v>
      </c>
      <c r="P1283" s="2">
        <f t="shared" ca="1" si="99"/>
        <v>5.9316088180013047</v>
      </c>
      <c r="Q1283" s="3">
        <f ca="1">1-P1283/MAX(P$2:P1283)</f>
        <v>8.7374240848738016E-2</v>
      </c>
    </row>
    <row r="1284" spans="1:17" x14ac:dyDescent="0.15">
      <c r="A1284" s="1">
        <v>40283</v>
      </c>
      <c r="B1284">
        <v>3407.02</v>
      </c>
      <c r="C1284">
        <v>3412.94</v>
      </c>
      <c r="D1284" s="21">
        <v>3365.88</v>
      </c>
      <c r="E1284" s="21">
        <v>3394.57</v>
      </c>
      <c r="F1284" s="42">
        <v>887.00231680000002</v>
      </c>
      <c r="G1284" s="3">
        <f t="shared" si="100"/>
        <v>-2.6853051523190175E-3</v>
      </c>
      <c r="H1284" s="3">
        <f>1-E1284/MAX(E$2:E1284)</f>
        <v>0.42241713741237319</v>
      </c>
      <c r="I1284" s="21">
        <f t="shared" ref="I1284:I1347" si="101">ABS(E1284-E1283)</f>
        <v>9.1399999999998727</v>
      </c>
      <c r="J1284" s="21">
        <f ca="1">IF(ROW()&gt;计算结果!B$18+1,ABS(E1284-OFFSET(E1284,-计算结果!B$18,0,1,1))/SUM(OFFSET(I1284,0,0,-计算结果!B$18,1)),ABS(E1284-OFFSET(E1284,-ROW()+2,0,1,1))/SUM(OFFSET(I1284,0,0,-ROW()+2,1)))</f>
        <v>0.20078740157480318</v>
      </c>
      <c r="K1284" s="21">
        <f ca="1">(计算结果!B$19+计算结果!B$20*'000300'!J1284)^计算结果!B$21</f>
        <v>1.5807086614173227</v>
      </c>
      <c r="L1284" s="21">
        <f t="shared" ref="L1284:L1347" ca="1" si="102">K1284*E1284+(1-K1284)*L1283</f>
        <v>3398.5649175791896</v>
      </c>
      <c r="M1284" s="31" t="str">
        <f ca="1">IF(ROW()&gt;计算结果!B$22+1,IF(L1284&gt;OFFSET(L1284,-计算结果!B$22,0,1,1),"买",IF(L1284&lt;OFFSET(L1284,-计算结果!B$22,0,1,1),"卖",M1283)),IF(L1284&gt;OFFSET(L1284,-ROW()+1,0,1,1),"买",IF(L1284&lt;OFFSET(L1284,-ROW()+1,0,1,1),"卖",M1283)))</f>
        <v>买</v>
      </c>
      <c r="N1284" s="4" t="str">
        <f t="shared" ref="N1284:N1347" ca="1" si="103">IF(M1283&lt;&gt;M1284,1,"")</f>
        <v/>
      </c>
      <c r="O1284" s="3">
        <f ca="1">IF(M1283="买",E1284/E1283-1,0)-IF(N1284=1,计算结果!B$17,0)</f>
        <v>-2.6853051523190175E-3</v>
      </c>
      <c r="P1284" s="2">
        <f t="shared" ref="P1284:P1347" ca="1" si="104">IFERROR(P1283*(1+O1284),P1283)</f>
        <v>5.9156806382807847</v>
      </c>
      <c r="Q1284" s="3">
        <f ca="1">1-P1284/MAX(P$2:P1284)</f>
        <v>8.9824919501926059E-2</v>
      </c>
    </row>
    <row r="1285" spans="1:17" x14ac:dyDescent="0.15">
      <c r="A1285" s="1">
        <v>40284</v>
      </c>
      <c r="B1285">
        <v>3388.29</v>
      </c>
      <c r="C1285">
        <v>3388.29</v>
      </c>
      <c r="D1285" s="21">
        <v>3348.78</v>
      </c>
      <c r="E1285" s="21">
        <v>3356.33</v>
      </c>
      <c r="F1285" s="42">
        <v>672.35598335999998</v>
      </c>
      <c r="G1285" s="3">
        <f t="shared" si="100"/>
        <v>-1.1265049770663227E-2</v>
      </c>
      <c r="H1285" s="3">
        <f>1-E1285/MAX(E$2:E1285)</f>
        <v>0.42892363710610493</v>
      </c>
      <c r="I1285" s="21">
        <f t="shared" si="101"/>
        <v>38.240000000000236</v>
      </c>
      <c r="J1285" s="21">
        <f ca="1">IF(ROW()&gt;计算结果!B$18+1,ABS(E1285-OFFSET(E1285,-计算结果!B$18,0,1,1))/SUM(OFFSET(I1285,0,0,-计算结果!B$18,1)),ABS(E1285-OFFSET(E1285,-ROW()+2,0,1,1))/SUM(OFFSET(I1285,0,0,-ROW()+2,1)))</f>
        <v>0.15104984093319218</v>
      </c>
      <c r="K1285" s="21">
        <f ca="1">(计算结果!B$19+计算结果!B$20*'000300'!J1285)^计算结果!B$21</f>
        <v>1.5359448568398728</v>
      </c>
      <c r="L1285" s="21">
        <f t="shared" ca="1" si="102"/>
        <v>3333.6944131443774</v>
      </c>
      <c r="M1285" s="31" t="str">
        <f ca="1">IF(ROW()&gt;计算结果!B$22+1,IF(L1285&gt;OFFSET(L1285,-计算结果!B$22,0,1,1),"买",IF(L1285&lt;OFFSET(L1285,-计算结果!B$22,0,1,1),"卖",M1284)),IF(L1285&gt;OFFSET(L1285,-ROW()+1,0,1,1),"买",IF(L1285&lt;OFFSET(L1285,-ROW()+1,0,1,1),"卖",M1284)))</f>
        <v>买</v>
      </c>
      <c r="N1285" s="4" t="str">
        <f t="shared" ca="1" si="103"/>
        <v/>
      </c>
      <c r="O1285" s="3">
        <f ca="1">IF(M1284="买",E1285/E1284-1,0)-IF(N1285=1,计算结果!B$17,0)</f>
        <v>-1.1265049770663227E-2</v>
      </c>
      <c r="P1285" s="2">
        <f t="shared" ca="1" si="104"/>
        <v>5.849040201463203</v>
      </c>
      <c r="Q1285" s="3">
        <f ca="1">1-P1285/MAX(P$2:P1285)</f>
        <v>0.10007808708375421</v>
      </c>
    </row>
    <row r="1286" spans="1:17" x14ac:dyDescent="0.15">
      <c r="A1286" s="1">
        <v>40287</v>
      </c>
      <c r="B1286">
        <v>3313.5</v>
      </c>
      <c r="C1286">
        <v>3313.5</v>
      </c>
      <c r="D1286" s="21">
        <v>3175.44</v>
      </c>
      <c r="E1286" s="21">
        <v>3176.42</v>
      </c>
      <c r="F1286" s="42">
        <v>1188.5597491200001</v>
      </c>
      <c r="G1286" s="3">
        <f t="shared" si="100"/>
        <v>-5.3603191581280685E-2</v>
      </c>
      <c r="H1286" s="3">
        <f>1-E1286/MAX(E$2:E1286)</f>
        <v>0.45953515279384738</v>
      </c>
      <c r="I1286" s="21">
        <f t="shared" si="101"/>
        <v>179.90999999999985</v>
      </c>
      <c r="J1286" s="21">
        <f ca="1">IF(ROW()&gt;计算结果!B$18+1,ABS(E1286-OFFSET(E1286,-计算结果!B$18,0,1,1))/SUM(OFFSET(I1286,0,0,-计算结果!B$18,1)),ABS(E1286-OFFSET(E1286,-ROW()+2,0,1,1))/SUM(OFFSET(I1286,0,0,-ROW()+2,1)))</f>
        <v>0.57696439725171667</v>
      </c>
      <c r="K1286" s="21">
        <f ca="1">(计算结果!B$19+计算结果!B$20*'000300'!J1286)^计算结果!B$21</f>
        <v>1.9192679575265448</v>
      </c>
      <c r="L1286" s="21">
        <f t="shared" ca="1" si="102"/>
        <v>3031.8426714575821</v>
      </c>
      <c r="M1286" s="31" t="str">
        <f ca="1">IF(ROW()&gt;计算结果!B$22+1,IF(L1286&gt;OFFSET(L1286,-计算结果!B$22,0,1,1),"买",IF(L1286&lt;OFFSET(L1286,-计算结果!B$22,0,1,1),"卖",M1285)),IF(L1286&gt;OFFSET(L1286,-ROW()+1,0,1,1),"买",IF(L1286&lt;OFFSET(L1286,-ROW()+1,0,1,1),"卖",M1285)))</f>
        <v>卖</v>
      </c>
      <c r="N1286" s="4">
        <f t="shared" ca="1" si="103"/>
        <v>1</v>
      </c>
      <c r="O1286" s="3">
        <f ca="1">IF(M1285="买",E1286/E1285-1,0)-IF(N1286=1,计算结果!B$17,0)</f>
        <v>-5.3603191581280685E-2</v>
      </c>
      <c r="P1286" s="2">
        <f t="shared" ca="1" si="104"/>
        <v>5.5355129789775583</v>
      </c>
      <c r="Q1286" s="3">
        <f ca="1">1-P1286/MAX(P$2:P1286)</f>
        <v>0.1483167737899963</v>
      </c>
    </row>
    <row r="1287" spans="1:17" x14ac:dyDescent="0.15">
      <c r="A1287" s="1">
        <v>40288</v>
      </c>
      <c r="B1287">
        <v>3176.41</v>
      </c>
      <c r="C1287">
        <v>3196.65</v>
      </c>
      <c r="D1287" s="21">
        <v>3130.96</v>
      </c>
      <c r="E1287" s="21">
        <v>3173.37</v>
      </c>
      <c r="F1287" s="42">
        <v>880.05967871999997</v>
      </c>
      <c r="G1287" s="3">
        <f t="shared" si="100"/>
        <v>-9.6020047726697033E-4</v>
      </c>
      <c r="H1287" s="3">
        <f>1-E1287/MAX(E$2:E1287)</f>
        <v>0.46005410739808072</v>
      </c>
      <c r="I1287" s="21">
        <f t="shared" si="101"/>
        <v>3.0500000000001819</v>
      </c>
      <c r="J1287" s="21">
        <f ca="1">IF(ROW()&gt;计算结果!B$18+1,ABS(E1287-OFFSET(E1287,-计算结果!B$18,0,1,1))/SUM(OFFSET(I1287,0,0,-计算结果!B$18,1)),ABS(E1287-OFFSET(E1287,-ROW()+2,0,1,1))/SUM(OFFSET(I1287,0,0,-ROW()+2,1)))</f>
        <v>0.57786088257292378</v>
      </c>
      <c r="K1287" s="21">
        <f ca="1">(计算结果!B$19+计算结果!B$20*'000300'!J1287)^计算结果!B$21</f>
        <v>1.9200747943156313</v>
      </c>
      <c r="L1287" s="21">
        <f t="shared" ca="1" si="102"/>
        <v>3303.5857276987058</v>
      </c>
      <c r="M1287" s="31" t="str">
        <f ca="1">IF(ROW()&gt;计算结果!B$22+1,IF(L1287&gt;OFFSET(L1287,-计算结果!B$22,0,1,1),"买",IF(L1287&lt;OFFSET(L1287,-计算结果!B$22,0,1,1),"卖",M1286)),IF(L1287&gt;OFFSET(L1287,-ROW()+1,0,1,1),"买",IF(L1287&lt;OFFSET(L1287,-ROW()+1,0,1,1),"卖",M1286)))</f>
        <v>买</v>
      </c>
      <c r="N1287" s="4">
        <f t="shared" ca="1" si="103"/>
        <v>1</v>
      </c>
      <c r="O1287" s="3">
        <f ca="1">IF(M1286="买",E1287/E1286-1,0)-IF(N1287=1,计算结果!B$17,0)</f>
        <v>0</v>
      </c>
      <c r="P1287" s="2">
        <f t="shared" ca="1" si="104"/>
        <v>5.5355129789775583</v>
      </c>
      <c r="Q1287" s="3">
        <f ca="1">1-P1287/MAX(P$2:P1287)</f>
        <v>0.1483167737899963</v>
      </c>
    </row>
    <row r="1288" spans="1:17" x14ac:dyDescent="0.15">
      <c r="A1288" s="1">
        <v>40289</v>
      </c>
      <c r="B1288">
        <v>3178.88</v>
      </c>
      <c r="C1288">
        <v>3237.54</v>
      </c>
      <c r="D1288" s="21">
        <v>3164.76</v>
      </c>
      <c r="E1288" s="21">
        <v>3236.68</v>
      </c>
      <c r="F1288" s="42">
        <v>933.73374464000005</v>
      </c>
      <c r="G1288" s="3">
        <f t="shared" si="100"/>
        <v>1.9950399732776125E-2</v>
      </c>
      <c r="H1288" s="3">
        <f>1-E1288/MAX(E$2:E1288)</f>
        <v>0.44928197100660183</v>
      </c>
      <c r="I1288" s="21">
        <f t="shared" si="101"/>
        <v>63.309999999999945</v>
      </c>
      <c r="J1288" s="21">
        <f ca="1">IF(ROW()&gt;计算结果!B$18+1,ABS(E1288-OFFSET(E1288,-计算结果!B$18,0,1,1))/SUM(OFFSET(I1288,0,0,-计算结果!B$18,1)),ABS(E1288-OFFSET(E1288,-ROW()+2,0,1,1))/SUM(OFFSET(I1288,0,0,-ROW()+2,1)))</f>
        <v>0.3367696824365205</v>
      </c>
      <c r="K1288" s="21">
        <f ca="1">(计算结果!B$19+计算结果!B$20*'000300'!J1288)^计算结果!B$21</f>
        <v>1.7030927141928685</v>
      </c>
      <c r="L1288" s="21">
        <f t="shared" ca="1" si="102"/>
        <v>3189.6390703172679</v>
      </c>
      <c r="M1288" s="31" t="str">
        <f ca="1">IF(ROW()&gt;计算结果!B$22+1,IF(L1288&gt;OFFSET(L1288,-计算结果!B$22,0,1,1),"买",IF(L1288&lt;OFFSET(L1288,-计算结果!B$22,0,1,1),"卖",M1287)),IF(L1288&gt;OFFSET(L1288,-ROW()+1,0,1,1),"买",IF(L1288&lt;OFFSET(L1288,-ROW()+1,0,1,1),"卖",M1287)))</f>
        <v>卖</v>
      </c>
      <c r="N1288" s="4">
        <f t="shared" ca="1" si="103"/>
        <v>1</v>
      </c>
      <c r="O1288" s="3">
        <f ca="1">IF(M1287="买",E1288/E1287-1,0)-IF(N1288=1,计算结果!B$17,0)</f>
        <v>1.9950399732776125E-2</v>
      </c>
      <c r="P1288" s="2">
        <f t="shared" ca="1" si="104"/>
        <v>5.6459486756341306</v>
      </c>
      <c r="Q1288" s="3">
        <f ca="1">1-P1288/MAX(P$2:P1288)</f>
        <v>0.13132535298140646</v>
      </c>
    </row>
    <row r="1289" spans="1:17" x14ac:dyDescent="0.15">
      <c r="A1289" s="1">
        <v>40290</v>
      </c>
      <c r="B1289">
        <v>3222.68</v>
      </c>
      <c r="C1289">
        <v>3231.99</v>
      </c>
      <c r="D1289" s="21">
        <v>3177.73</v>
      </c>
      <c r="E1289" s="21">
        <v>3201.54</v>
      </c>
      <c r="F1289" s="42">
        <v>989.70386431999998</v>
      </c>
      <c r="G1289" s="3">
        <f t="shared" si="100"/>
        <v>-1.085680388546284E-2</v>
      </c>
      <c r="H1289" s="3">
        <f>1-E1289/MAX(E$2:E1289)</f>
        <v>0.45526100864357177</v>
      </c>
      <c r="I1289" s="21">
        <f t="shared" si="101"/>
        <v>35.139999999999873</v>
      </c>
      <c r="J1289" s="21">
        <f ca="1">IF(ROW()&gt;计算结果!B$18+1,ABS(E1289-OFFSET(E1289,-计算结果!B$18,0,1,1))/SUM(OFFSET(I1289,0,0,-计算结果!B$18,1)),ABS(E1289-OFFSET(E1289,-ROW()+2,0,1,1))/SUM(OFFSET(I1289,0,0,-ROW()+2,1)))</f>
        <v>0.32914720950265158</v>
      </c>
      <c r="K1289" s="21">
        <f ca="1">(计算结果!B$19+计算结果!B$20*'000300'!J1289)^计算结果!B$21</f>
        <v>1.6962324885523863</v>
      </c>
      <c r="L1289" s="21">
        <f t="shared" ca="1" si="102"/>
        <v>3209.825813889096</v>
      </c>
      <c r="M1289" s="31" t="str">
        <f ca="1">IF(ROW()&gt;计算结果!B$22+1,IF(L1289&gt;OFFSET(L1289,-计算结果!B$22,0,1,1),"买",IF(L1289&lt;OFFSET(L1289,-计算结果!B$22,0,1,1),"卖",M1288)),IF(L1289&gt;OFFSET(L1289,-ROW()+1,0,1,1),"买",IF(L1289&lt;OFFSET(L1289,-ROW()+1,0,1,1),"卖",M1288)))</f>
        <v>卖</v>
      </c>
      <c r="N1289" s="4" t="str">
        <f t="shared" ca="1" si="103"/>
        <v/>
      </c>
      <c r="O1289" s="3">
        <f ca="1">IF(M1288="买",E1289/E1288-1,0)-IF(N1289=1,计算结果!B$17,0)</f>
        <v>0</v>
      </c>
      <c r="P1289" s="2">
        <f t="shared" ca="1" si="104"/>
        <v>5.6459486756341306</v>
      </c>
      <c r="Q1289" s="3">
        <f ca="1">1-P1289/MAX(P$2:P1289)</f>
        <v>0.13132535298140646</v>
      </c>
    </row>
    <row r="1290" spans="1:17" x14ac:dyDescent="0.15">
      <c r="A1290" s="1">
        <v>40291</v>
      </c>
      <c r="B1290">
        <v>3198.78</v>
      </c>
      <c r="C1290">
        <v>3224.74</v>
      </c>
      <c r="D1290" s="21">
        <v>3172.58</v>
      </c>
      <c r="E1290" s="21">
        <v>3190</v>
      </c>
      <c r="F1290" s="42">
        <v>921.15673088000005</v>
      </c>
      <c r="G1290" s="3">
        <f t="shared" si="100"/>
        <v>-3.6045153269989028E-3</v>
      </c>
      <c r="H1290" s="3">
        <f>1-E1290/MAX(E$2:E1290)</f>
        <v>0.45722452868712993</v>
      </c>
      <c r="I1290" s="21">
        <f t="shared" si="101"/>
        <v>11.539999999999964</v>
      </c>
      <c r="J1290" s="21">
        <f ca="1">IF(ROW()&gt;计算结果!B$18+1,ABS(E1290-OFFSET(E1290,-计算结果!B$18,0,1,1))/SUM(OFFSET(I1290,0,0,-计算结果!B$18,1)),ABS(E1290-OFFSET(E1290,-ROW()+2,0,1,1))/SUM(OFFSET(I1290,0,0,-ROW()+2,1)))</f>
        <v>0.45013682331945287</v>
      </c>
      <c r="K1290" s="21">
        <f ca="1">(计算结果!B$19+计算结果!B$20*'000300'!J1290)^计算结果!B$21</f>
        <v>1.8051231409875075</v>
      </c>
      <c r="L1290" s="21">
        <f t="shared" ca="1" si="102"/>
        <v>3174.0377784489774</v>
      </c>
      <c r="M1290" s="31" t="str">
        <f ca="1">IF(ROW()&gt;计算结果!B$22+1,IF(L1290&gt;OFFSET(L1290,-计算结果!B$22,0,1,1),"买",IF(L1290&lt;OFFSET(L1290,-计算结果!B$22,0,1,1),"卖",M1289)),IF(L1290&gt;OFFSET(L1290,-ROW()+1,0,1,1),"买",IF(L1290&lt;OFFSET(L1290,-ROW()+1,0,1,1),"卖",M1289)))</f>
        <v>卖</v>
      </c>
      <c r="N1290" s="4" t="str">
        <f t="shared" ca="1" si="103"/>
        <v/>
      </c>
      <c r="O1290" s="3">
        <f ca="1">IF(M1289="买",E1290/E1289-1,0)-IF(N1290=1,计算结果!B$17,0)</f>
        <v>0</v>
      </c>
      <c r="P1290" s="2">
        <f t="shared" ca="1" si="104"/>
        <v>5.6459486756341306</v>
      </c>
      <c r="Q1290" s="3">
        <f ca="1">1-P1290/MAX(P$2:P1290)</f>
        <v>0.13132535298140646</v>
      </c>
    </row>
    <row r="1291" spans="1:17" x14ac:dyDescent="0.15">
      <c r="A1291" s="1">
        <v>40294</v>
      </c>
      <c r="B1291">
        <v>3195.46</v>
      </c>
      <c r="C1291">
        <v>3207.72</v>
      </c>
      <c r="D1291" s="21">
        <v>3168.37</v>
      </c>
      <c r="E1291" s="21">
        <v>3172</v>
      </c>
      <c r="F1291" s="42">
        <v>749.59118335999995</v>
      </c>
      <c r="G1291" s="3">
        <f t="shared" si="100"/>
        <v>-5.642633228840177E-3</v>
      </c>
      <c r="H1291" s="3">
        <f>1-E1291/MAX(E$2:E1291)</f>
        <v>0.4602872115973593</v>
      </c>
      <c r="I1291" s="21">
        <f t="shared" si="101"/>
        <v>18</v>
      </c>
      <c r="J1291" s="21">
        <f ca="1">IF(ROW()&gt;计算结果!B$18+1,ABS(E1291-OFFSET(E1291,-计算结果!B$18,0,1,1))/SUM(OFFSET(I1291,0,0,-计算结果!B$18,1)),ABS(E1291-OFFSET(E1291,-ROW()+2,0,1,1))/SUM(OFFSET(I1291,0,0,-ROW()+2,1)))</f>
        <v>0.43715900233826976</v>
      </c>
      <c r="K1291" s="21">
        <f ca="1">(计算结果!B$19+计算结果!B$20*'000300'!J1291)^计算结果!B$21</f>
        <v>1.7934431021044426</v>
      </c>
      <c r="L1291" s="21">
        <f t="shared" ca="1" si="102"/>
        <v>3170.3831387460418</v>
      </c>
      <c r="M1291" s="31" t="str">
        <f ca="1">IF(ROW()&gt;计算结果!B$22+1,IF(L1291&gt;OFFSET(L1291,-计算结果!B$22,0,1,1),"买",IF(L1291&lt;OFFSET(L1291,-计算结果!B$22,0,1,1),"卖",M1290)),IF(L1291&gt;OFFSET(L1291,-ROW()+1,0,1,1),"买",IF(L1291&lt;OFFSET(L1291,-ROW()+1,0,1,1),"卖",M1290)))</f>
        <v>卖</v>
      </c>
      <c r="N1291" s="4" t="str">
        <f t="shared" ca="1" si="103"/>
        <v/>
      </c>
      <c r="O1291" s="3">
        <f ca="1">IF(M1290="买",E1291/E1290-1,0)-IF(N1291=1,计算结果!B$17,0)</f>
        <v>0</v>
      </c>
      <c r="P1291" s="2">
        <f t="shared" ca="1" si="104"/>
        <v>5.6459486756341306</v>
      </c>
      <c r="Q1291" s="3">
        <f ca="1">1-P1291/MAX(P$2:P1291)</f>
        <v>0.13132535298140646</v>
      </c>
    </row>
    <row r="1292" spans="1:17" x14ac:dyDescent="0.15">
      <c r="A1292" s="1">
        <v>40295</v>
      </c>
      <c r="B1292">
        <v>3163.1</v>
      </c>
      <c r="C1292">
        <v>3163.1</v>
      </c>
      <c r="D1292" s="21">
        <v>3060.85</v>
      </c>
      <c r="E1292" s="21">
        <v>3108.41</v>
      </c>
      <c r="F1292" s="42">
        <v>880.58363903999998</v>
      </c>
      <c r="G1292" s="3">
        <f t="shared" si="100"/>
        <v>-2.0047288776797068E-2</v>
      </c>
      <c r="H1292" s="3">
        <f>1-E1292/MAX(E$2:E1292)</f>
        <v>0.47110698972299736</v>
      </c>
      <c r="I1292" s="21">
        <f t="shared" si="101"/>
        <v>63.590000000000146</v>
      </c>
      <c r="J1292" s="21">
        <f ca="1">IF(ROW()&gt;计算结果!B$18+1,ABS(E1292-OFFSET(E1292,-计算结果!B$18,0,1,1))/SUM(OFFSET(I1292,0,0,-计算结果!B$18,1)),ABS(E1292-OFFSET(E1292,-ROW()+2,0,1,1))/SUM(OFFSET(I1292,0,0,-ROW()+2,1)))</f>
        <v>0.65292341729851755</v>
      </c>
      <c r="K1292" s="21">
        <f ca="1">(计算结果!B$19+计算结果!B$20*'000300'!J1292)^计算结果!B$21</f>
        <v>1.9876310755686657</v>
      </c>
      <c r="L1292" s="21">
        <f t="shared" ca="1" si="102"/>
        <v>3047.2034023238803</v>
      </c>
      <c r="M1292" s="31" t="str">
        <f ca="1">IF(ROW()&gt;计算结果!B$22+1,IF(L1292&gt;OFFSET(L1292,-计算结果!B$22,0,1,1),"买",IF(L1292&lt;OFFSET(L1292,-计算结果!B$22,0,1,1),"卖",M1291)),IF(L1292&gt;OFFSET(L1292,-ROW()+1,0,1,1),"买",IF(L1292&lt;OFFSET(L1292,-ROW()+1,0,1,1),"卖",M1291)))</f>
        <v>卖</v>
      </c>
      <c r="N1292" s="4" t="str">
        <f t="shared" ca="1" si="103"/>
        <v/>
      </c>
      <c r="O1292" s="3">
        <f ca="1">IF(M1291="买",E1292/E1291-1,0)-IF(N1292=1,计算结果!B$17,0)</f>
        <v>0</v>
      </c>
      <c r="P1292" s="2">
        <f t="shared" ca="1" si="104"/>
        <v>5.6459486756341306</v>
      </c>
      <c r="Q1292" s="3">
        <f ca="1">1-P1292/MAX(P$2:P1292)</f>
        <v>0.13132535298140646</v>
      </c>
    </row>
    <row r="1293" spans="1:17" x14ac:dyDescent="0.15">
      <c r="A1293" s="1">
        <v>40296</v>
      </c>
      <c r="B1293">
        <v>3080.32</v>
      </c>
      <c r="C1293">
        <v>3122.11</v>
      </c>
      <c r="D1293" s="21">
        <v>3062.08</v>
      </c>
      <c r="E1293" s="21">
        <v>3097.35</v>
      </c>
      <c r="F1293" s="42">
        <v>654.84922879999999</v>
      </c>
      <c r="G1293" s="3">
        <f t="shared" si="100"/>
        <v>-3.5580891838592477E-3</v>
      </c>
      <c r="H1293" s="3">
        <f>1-E1293/MAX(E$2:E1293)</f>
        <v>0.47298883822228277</v>
      </c>
      <c r="I1293" s="21">
        <f t="shared" si="101"/>
        <v>11.059999999999945</v>
      </c>
      <c r="J1293" s="21">
        <f ca="1">IF(ROW()&gt;计算结果!B$18+1,ABS(E1293-OFFSET(E1293,-计算结果!B$18,0,1,1))/SUM(OFFSET(I1293,0,0,-计算结果!B$18,1)),ABS(E1293-OFFSET(E1293,-ROW()+2,0,1,1))/SUM(OFFSET(I1293,0,0,-ROW()+2,1)))</f>
        <v>0.70756155018707589</v>
      </c>
      <c r="K1293" s="21">
        <f ca="1">(计算结果!B$19+计算结果!B$20*'000300'!J1293)^计算结果!B$21</f>
        <v>2.0368053951683684</v>
      </c>
      <c r="L1293" s="21">
        <f t="shared" ca="1" si="102"/>
        <v>3149.3422630199384</v>
      </c>
      <c r="M1293" s="31" t="str">
        <f ca="1">IF(ROW()&gt;计算结果!B$22+1,IF(L1293&gt;OFFSET(L1293,-计算结果!B$22,0,1,1),"买",IF(L1293&lt;OFFSET(L1293,-计算结果!B$22,0,1,1),"卖",M1292)),IF(L1293&gt;OFFSET(L1293,-ROW()+1,0,1,1),"买",IF(L1293&lt;OFFSET(L1293,-ROW()+1,0,1,1),"卖",M1292)))</f>
        <v>卖</v>
      </c>
      <c r="N1293" s="4" t="str">
        <f t="shared" ca="1" si="103"/>
        <v/>
      </c>
      <c r="O1293" s="3">
        <f ca="1">IF(M1292="买",E1293/E1292-1,0)-IF(N1293=1,计算结果!B$17,0)</f>
        <v>0</v>
      </c>
      <c r="P1293" s="2">
        <f t="shared" ca="1" si="104"/>
        <v>5.6459486756341306</v>
      </c>
      <c r="Q1293" s="3">
        <f ca="1">1-P1293/MAX(P$2:P1293)</f>
        <v>0.13132535298140646</v>
      </c>
    </row>
    <row r="1294" spans="1:17" x14ac:dyDescent="0.15">
      <c r="A1294" s="1">
        <v>40297</v>
      </c>
      <c r="B1294">
        <v>3114.94</v>
      </c>
      <c r="C1294">
        <v>3130.7</v>
      </c>
      <c r="D1294" s="21">
        <v>3059.8</v>
      </c>
      <c r="E1294" s="21">
        <v>3060.06</v>
      </c>
      <c r="F1294" s="42">
        <v>692.50867200000005</v>
      </c>
      <c r="G1294" s="3">
        <f t="shared" si="100"/>
        <v>-1.2039323938205282E-2</v>
      </c>
      <c r="H1294" s="3">
        <f>1-E1294/MAX(E$2:E1294)</f>
        <v>0.47933369631797451</v>
      </c>
      <c r="I1294" s="21">
        <f t="shared" si="101"/>
        <v>37.289999999999964</v>
      </c>
      <c r="J1294" s="21">
        <f ca="1">IF(ROW()&gt;计算结果!B$18+1,ABS(E1294-OFFSET(E1294,-计算结果!B$18,0,1,1))/SUM(OFFSET(I1294,0,0,-计算结果!B$18,1)),ABS(E1294-OFFSET(E1294,-ROW()+2,0,1,1))/SUM(OFFSET(I1294,0,0,-ROW()+2,1)))</f>
        <v>0.72541365775377908</v>
      </c>
      <c r="K1294" s="21">
        <f ca="1">(计算结果!B$19+计算结果!B$20*'000300'!J1294)^计算结果!B$21</f>
        <v>2.0528722919784013</v>
      </c>
      <c r="L1294" s="21">
        <f t="shared" ca="1" si="102"/>
        <v>2966.0571791011789</v>
      </c>
      <c r="M1294" s="31" t="str">
        <f ca="1">IF(ROW()&gt;计算结果!B$22+1,IF(L1294&gt;OFFSET(L1294,-计算结果!B$22,0,1,1),"买",IF(L1294&lt;OFFSET(L1294,-计算结果!B$22,0,1,1),"卖",M1293)),IF(L1294&gt;OFFSET(L1294,-ROW()+1,0,1,1),"买",IF(L1294&lt;OFFSET(L1294,-ROW()+1,0,1,1),"卖",M1293)))</f>
        <v>卖</v>
      </c>
      <c r="N1294" s="4" t="str">
        <f t="shared" ca="1" si="103"/>
        <v/>
      </c>
      <c r="O1294" s="3">
        <f ca="1">IF(M1293="买",E1294/E1293-1,0)-IF(N1294=1,计算结果!B$17,0)</f>
        <v>0</v>
      </c>
      <c r="P1294" s="2">
        <f t="shared" ca="1" si="104"/>
        <v>5.6459486756341306</v>
      </c>
      <c r="Q1294" s="3">
        <f ca="1">1-P1294/MAX(P$2:P1294)</f>
        <v>0.13132535298140646</v>
      </c>
    </row>
    <row r="1295" spans="1:17" x14ac:dyDescent="0.15">
      <c r="A1295" s="1">
        <v>40298</v>
      </c>
      <c r="B1295">
        <v>3060.12</v>
      </c>
      <c r="C1295">
        <v>3068.13</v>
      </c>
      <c r="D1295" s="21">
        <v>3014.07</v>
      </c>
      <c r="E1295" s="21">
        <v>3067.36</v>
      </c>
      <c r="F1295" s="42">
        <v>731.90883327999995</v>
      </c>
      <c r="G1295" s="3">
        <f t="shared" si="100"/>
        <v>2.3855741390692575E-3</v>
      </c>
      <c r="H1295" s="3">
        <f>1-E1295/MAX(E$2:E1295)</f>
        <v>0.47809160824882591</v>
      </c>
      <c r="I1295" s="21">
        <f t="shared" si="101"/>
        <v>7.3000000000001819</v>
      </c>
      <c r="J1295" s="21">
        <f ca="1">IF(ROW()&gt;计算结果!B$18+1,ABS(E1295-OFFSET(E1295,-计算结果!B$18,0,1,1))/SUM(OFFSET(I1295,0,0,-计算结果!B$18,1)),ABS(E1295-OFFSET(E1295,-ROW()+2,0,1,1))/SUM(OFFSET(I1295,0,0,-ROW()+2,1)))</f>
        <v>0.6717264464538919</v>
      </c>
      <c r="K1295" s="21">
        <f ca="1">(计算结果!B$19+计算结果!B$20*'000300'!J1295)^计算结果!B$21</f>
        <v>2.0045538018085027</v>
      </c>
      <c r="L1295" s="21">
        <f t="shared" ca="1" si="102"/>
        <v>3169.1241338678369</v>
      </c>
      <c r="M1295" s="31" t="str">
        <f ca="1">IF(ROW()&gt;计算结果!B$22+1,IF(L1295&gt;OFFSET(L1295,-计算结果!B$22,0,1,1),"买",IF(L1295&lt;OFFSET(L1295,-计算结果!B$22,0,1,1),"卖",M1294)),IF(L1295&gt;OFFSET(L1295,-ROW()+1,0,1,1),"买",IF(L1295&lt;OFFSET(L1295,-ROW()+1,0,1,1),"卖",M1294)))</f>
        <v>卖</v>
      </c>
      <c r="N1295" s="4" t="str">
        <f t="shared" ca="1" si="103"/>
        <v/>
      </c>
      <c r="O1295" s="3">
        <f ca="1">IF(M1294="买",E1295/E1294-1,0)-IF(N1295=1,计算结果!B$17,0)</f>
        <v>0</v>
      </c>
      <c r="P1295" s="2">
        <f t="shared" ca="1" si="104"/>
        <v>5.6459486756341306</v>
      </c>
      <c r="Q1295" s="3">
        <f ca="1">1-P1295/MAX(P$2:P1295)</f>
        <v>0.13132535298140646</v>
      </c>
    </row>
    <row r="1296" spans="1:17" x14ac:dyDescent="0.15">
      <c r="A1296" s="1">
        <v>40302</v>
      </c>
      <c r="B1296">
        <v>3005.49</v>
      </c>
      <c r="C1296">
        <v>3056.08</v>
      </c>
      <c r="D1296" s="21">
        <v>2994.92</v>
      </c>
      <c r="E1296" s="21">
        <v>3019.45</v>
      </c>
      <c r="F1296" s="42">
        <v>545.58605311999997</v>
      </c>
      <c r="G1296" s="3">
        <f t="shared" si="100"/>
        <v>-1.5619294768139502E-2</v>
      </c>
      <c r="H1296" s="3">
        <f>1-E1296/MAX(E$2:E1296)</f>
        <v>0.48624344926155316</v>
      </c>
      <c r="I1296" s="21">
        <f t="shared" si="101"/>
        <v>47.910000000000309</v>
      </c>
      <c r="J1296" s="21">
        <f ca="1">IF(ROW()&gt;计算结果!B$18+1,ABS(E1296-OFFSET(E1296,-计算结果!B$18,0,1,1))/SUM(OFFSET(I1296,0,0,-计算结果!B$18,1)),ABS(E1296-OFFSET(E1296,-ROW()+2,0,1,1))/SUM(OFFSET(I1296,0,0,-ROW()+2,1)))</f>
        <v>0.52640933632918607</v>
      </c>
      <c r="K1296" s="21">
        <f ca="1">(计算结果!B$19+计算结果!B$20*'000300'!J1296)^计算结果!B$21</f>
        <v>1.8737684026962673</v>
      </c>
      <c r="L1296" s="21">
        <f t="shared" ca="1" si="102"/>
        <v>2888.6694711253526</v>
      </c>
      <c r="M1296" s="31" t="str">
        <f ca="1">IF(ROW()&gt;计算结果!B$22+1,IF(L1296&gt;OFFSET(L1296,-计算结果!B$22,0,1,1),"买",IF(L1296&lt;OFFSET(L1296,-计算结果!B$22,0,1,1),"卖",M1295)),IF(L1296&gt;OFFSET(L1296,-ROW()+1,0,1,1),"买",IF(L1296&lt;OFFSET(L1296,-ROW()+1,0,1,1),"卖",M1295)))</f>
        <v>卖</v>
      </c>
      <c r="N1296" s="4" t="str">
        <f t="shared" ca="1" si="103"/>
        <v/>
      </c>
      <c r="O1296" s="3">
        <f ca="1">IF(M1295="买",E1296/E1295-1,0)-IF(N1296=1,计算结果!B$17,0)</f>
        <v>0</v>
      </c>
      <c r="P1296" s="2">
        <f t="shared" ca="1" si="104"/>
        <v>5.6459486756341306</v>
      </c>
      <c r="Q1296" s="3">
        <f ca="1">1-P1296/MAX(P$2:P1296)</f>
        <v>0.13132535298140646</v>
      </c>
    </row>
    <row r="1297" spans="1:17" x14ac:dyDescent="0.15">
      <c r="A1297" s="1">
        <v>40303</v>
      </c>
      <c r="B1297">
        <v>2981.78</v>
      </c>
      <c r="C1297">
        <v>3036.86</v>
      </c>
      <c r="D1297" s="21">
        <v>2943.36</v>
      </c>
      <c r="E1297" s="21">
        <v>3036.39</v>
      </c>
      <c r="F1297" s="42">
        <v>808.35338239999999</v>
      </c>
      <c r="G1297" s="3">
        <f t="shared" si="100"/>
        <v>5.6102932653296911E-3</v>
      </c>
      <c r="H1297" s="3">
        <f>1-E1297/MAX(E$2:E1297)</f>
        <v>0.48336112434492617</v>
      </c>
      <c r="I1297" s="21">
        <f t="shared" si="101"/>
        <v>16.940000000000055</v>
      </c>
      <c r="J1297" s="21">
        <f ca="1">IF(ROW()&gt;计算结果!B$18+1,ABS(E1297-OFFSET(E1297,-计算结果!B$18,0,1,1))/SUM(OFFSET(I1297,0,0,-计算结果!B$18,1)),ABS(E1297-OFFSET(E1297,-ROW()+2,0,1,1))/SUM(OFFSET(I1297,0,0,-ROW()+2,1)))</f>
        <v>0.43892591643168372</v>
      </c>
      <c r="K1297" s="21">
        <f ca="1">(计算结果!B$19+计算结果!B$20*'000300'!J1297)^计算结果!B$21</f>
        <v>1.7950333247885153</v>
      </c>
      <c r="L1297" s="21">
        <f t="shared" ca="1" si="102"/>
        <v>3153.8327432107289</v>
      </c>
      <c r="M1297" s="31" t="str">
        <f ca="1">IF(ROW()&gt;计算结果!B$22+1,IF(L1297&gt;OFFSET(L1297,-计算结果!B$22,0,1,1),"买",IF(L1297&lt;OFFSET(L1297,-计算结果!B$22,0,1,1),"卖",M1296)),IF(L1297&gt;OFFSET(L1297,-ROW()+1,0,1,1),"买",IF(L1297&lt;OFFSET(L1297,-ROW()+1,0,1,1),"卖",M1296)))</f>
        <v>卖</v>
      </c>
      <c r="N1297" s="4" t="str">
        <f t="shared" ca="1" si="103"/>
        <v/>
      </c>
      <c r="O1297" s="3">
        <f ca="1">IF(M1296="买",E1297/E1296-1,0)-IF(N1297=1,计算结果!B$17,0)</f>
        <v>0</v>
      </c>
      <c r="P1297" s="2">
        <f t="shared" ca="1" si="104"/>
        <v>5.6459486756341306</v>
      </c>
      <c r="Q1297" s="3">
        <f ca="1">1-P1297/MAX(P$2:P1297)</f>
        <v>0.13132535298140646</v>
      </c>
    </row>
    <row r="1298" spans="1:17" x14ac:dyDescent="0.15">
      <c r="A1298" s="1">
        <v>40304</v>
      </c>
      <c r="B1298">
        <v>3014.91</v>
      </c>
      <c r="C1298">
        <v>3014.91</v>
      </c>
      <c r="D1298" s="21">
        <v>2895.39</v>
      </c>
      <c r="E1298" s="21">
        <v>2896.86</v>
      </c>
      <c r="F1298" s="42">
        <v>815.02265344</v>
      </c>
      <c r="G1298" s="3">
        <f t="shared" si="100"/>
        <v>-4.5952595022378473E-2</v>
      </c>
      <c r="H1298" s="3">
        <f>1-E1298/MAX(E$2:E1298)</f>
        <v>0.50710202137072069</v>
      </c>
      <c r="I1298" s="21">
        <f t="shared" si="101"/>
        <v>139.52999999999975</v>
      </c>
      <c r="J1298" s="21">
        <f ca="1">IF(ROW()&gt;计算结果!B$18+1,ABS(E1298-OFFSET(E1298,-计算结果!B$18,0,1,1))/SUM(OFFSET(I1298,0,0,-计算结果!B$18,1)),ABS(E1298-OFFSET(E1298,-ROW()+2,0,1,1))/SUM(OFFSET(I1298,0,0,-ROW()+2,1)))</f>
        <v>0.87514808138037481</v>
      </c>
      <c r="K1298" s="21">
        <f ca="1">(计算结果!B$19+计算结果!B$20*'000300'!J1298)^计算结果!B$21</f>
        <v>2.1876332732423371</v>
      </c>
      <c r="L1298" s="21">
        <f t="shared" ca="1" si="102"/>
        <v>2591.6706198465795</v>
      </c>
      <c r="M1298" s="31" t="str">
        <f ca="1">IF(ROW()&gt;计算结果!B$22+1,IF(L1298&gt;OFFSET(L1298,-计算结果!B$22,0,1,1),"买",IF(L1298&lt;OFFSET(L1298,-计算结果!B$22,0,1,1),"卖",M1297)),IF(L1298&gt;OFFSET(L1298,-ROW()+1,0,1,1),"买",IF(L1298&lt;OFFSET(L1298,-ROW()+1,0,1,1),"卖",M1297)))</f>
        <v>卖</v>
      </c>
      <c r="N1298" s="4" t="str">
        <f t="shared" ca="1" si="103"/>
        <v/>
      </c>
      <c r="O1298" s="3">
        <f ca="1">IF(M1297="买",E1298/E1297-1,0)-IF(N1298=1,计算结果!B$17,0)</f>
        <v>0</v>
      </c>
      <c r="P1298" s="2">
        <f t="shared" ca="1" si="104"/>
        <v>5.6459486756341306</v>
      </c>
      <c r="Q1298" s="3">
        <f ca="1">1-P1298/MAX(P$2:P1298)</f>
        <v>0.13132535298140646</v>
      </c>
    </row>
    <row r="1299" spans="1:17" x14ac:dyDescent="0.15">
      <c r="A1299" s="1">
        <v>40305</v>
      </c>
      <c r="B1299">
        <v>2835.88</v>
      </c>
      <c r="C1299">
        <v>2892.53</v>
      </c>
      <c r="D1299" s="21">
        <v>2817.15</v>
      </c>
      <c r="E1299" s="21">
        <v>2836.79</v>
      </c>
      <c r="F1299" s="42">
        <v>791.47499519999997</v>
      </c>
      <c r="G1299" s="3">
        <f t="shared" si="100"/>
        <v>-2.0736245451972168E-2</v>
      </c>
      <c r="H1299" s="3">
        <f>1-E1299/MAX(E$2:E1299)</f>
        <v>0.51732287483835837</v>
      </c>
      <c r="I1299" s="21">
        <f t="shared" si="101"/>
        <v>60.070000000000164</v>
      </c>
      <c r="J1299" s="21">
        <f ca="1">IF(ROW()&gt;计算结果!B$18+1,ABS(E1299-OFFSET(E1299,-计算结果!B$18,0,1,1))/SUM(OFFSET(I1299,0,0,-计算结果!B$18,1)),ABS(E1299-OFFSET(E1299,-ROW()+2,0,1,1))/SUM(OFFSET(I1299,0,0,-ROW()+2,1)))</f>
        <v>0.88268034750623037</v>
      </c>
      <c r="K1299" s="21">
        <f ca="1">(计算结果!B$19+计算结果!B$20*'000300'!J1299)^计算结果!B$21</f>
        <v>2.194412312755607</v>
      </c>
      <c r="L1299" s="21">
        <f t="shared" ca="1" si="102"/>
        <v>3129.5636057502684</v>
      </c>
      <c r="M1299" s="31" t="str">
        <f ca="1">IF(ROW()&gt;计算结果!B$22+1,IF(L1299&gt;OFFSET(L1299,-计算结果!B$22,0,1,1),"买",IF(L1299&lt;OFFSET(L1299,-计算结果!B$22,0,1,1),"卖",M1298)),IF(L1299&gt;OFFSET(L1299,-ROW()+1,0,1,1),"买",IF(L1299&lt;OFFSET(L1299,-ROW()+1,0,1,1),"卖",M1298)))</f>
        <v>卖</v>
      </c>
      <c r="N1299" s="4" t="str">
        <f t="shared" ca="1" si="103"/>
        <v/>
      </c>
      <c r="O1299" s="3">
        <f ca="1">IF(M1298="买",E1299/E1298-1,0)-IF(N1299=1,计算结果!B$17,0)</f>
        <v>0</v>
      </c>
      <c r="P1299" s="2">
        <f t="shared" ca="1" si="104"/>
        <v>5.6459486756341306</v>
      </c>
      <c r="Q1299" s="3">
        <f ca="1">1-P1299/MAX(P$2:P1299)</f>
        <v>0.13132535298140646</v>
      </c>
    </row>
    <row r="1300" spans="1:17" x14ac:dyDescent="0.15">
      <c r="A1300" s="1">
        <v>40308</v>
      </c>
      <c r="B1300">
        <v>2842.37</v>
      </c>
      <c r="C1300">
        <v>2872.31</v>
      </c>
      <c r="D1300" s="21">
        <v>2798.52</v>
      </c>
      <c r="E1300" s="21">
        <v>2858.23</v>
      </c>
      <c r="F1300" s="42">
        <v>649.09189119999996</v>
      </c>
      <c r="G1300" s="3">
        <f t="shared" si="100"/>
        <v>7.5578382608512129E-3</v>
      </c>
      <c r="H1300" s="3">
        <f>1-E1300/MAX(E$2:E1300)</f>
        <v>0.51367487919417409</v>
      </c>
      <c r="I1300" s="21">
        <f t="shared" si="101"/>
        <v>21.440000000000055</v>
      </c>
      <c r="J1300" s="21">
        <f ca="1">IF(ROW()&gt;计算结果!B$18+1,ABS(E1300-OFFSET(E1300,-计算结果!B$18,0,1,1))/SUM(OFFSET(I1300,0,0,-计算结果!B$18,1)),ABS(E1300-OFFSET(E1300,-ROW()+2,0,1,1))/SUM(OFFSET(I1300,0,0,-ROW()+2,1)))</f>
        <v>0.78408526930257727</v>
      </c>
      <c r="K1300" s="21">
        <f ca="1">(计算结果!B$19+计算结果!B$20*'000300'!J1300)^计算结果!B$21</f>
        <v>2.1056767423723195</v>
      </c>
      <c r="L1300" s="21">
        <f t="shared" ca="1" si="102"/>
        <v>2558.222742697908</v>
      </c>
      <c r="M1300" s="31" t="str">
        <f ca="1">IF(ROW()&gt;计算结果!B$22+1,IF(L1300&gt;OFFSET(L1300,-计算结果!B$22,0,1,1),"买",IF(L1300&lt;OFFSET(L1300,-计算结果!B$22,0,1,1),"卖",M1299)),IF(L1300&gt;OFFSET(L1300,-ROW()+1,0,1,1),"买",IF(L1300&lt;OFFSET(L1300,-ROW()+1,0,1,1),"卖",M1299)))</f>
        <v>卖</v>
      </c>
      <c r="N1300" s="4" t="str">
        <f t="shared" ca="1" si="103"/>
        <v/>
      </c>
      <c r="O1300" s="3">
        <f ca="1">IF(M1299="买",E1300/E1299-1,0)-IF(N1300=1,计算结果!B$17,0)</f>
        <v>0</v>
      </c>
      <c r="P1300" s="2">
        <f t="shared" ca="1" si="104"/>
        <v>5.6459486756341306</v>
      </c>
      <c r="Q1300" s="3">
        <f ca="1">1-P1300/MAX(P$2:P1300)</f>
        <v>0.13132535298140646</v>
      </c>
    </row>
    <row r="1301" spans="1:17" x14ac:dyDescent="0.15">
      <c r="A1301" s="1">
        <v>40309</v>
      </c>
      <c r="B1301">
        <v>2916.33</v>
      </c>
      <c r="C1301">
        <v>2922.13</v>
      </c>
      <c r="D1301" s="21">
        <v>2790.7</v>
      </c>
      <c r="E1301" s="21">
        <v>2800.82</v>
      </c>
      <c r="F1301" s="42">
        <v>738.94666240000004</v>
      </c>
      <c r="G1301" s="3">
        <f t="shared" si="100"/>
        <v>-2.0085857331285428E-2</v>
      </c>
      <c r="H1301" s="3">
        <f>1-E1301/MAX(E$2:E1301)</f>
        <v>0.52344313618729998</v>
      </c>
      <c r="I1301" s="21">
        <f t="shared" si="101"/>
        <v>57.409999999999854</v>
      </c>
      <c r="J1301" s="21">
        <f ca="1">IF(ROW()&gt;计算结果!B$18+1,ABS(E1301-OFFSET(E1301,-计算结果!B$18,0,1,1))/SUM(OFFSET(I1301,0,0,-计算结果!B$18,1)),ABS(E1301-OFFSET(E1301,-ROW()+2,0,1,1))/SUM(OFFSET(I1301,0,0,-ROW()+2,1)))</f>
        <v>0.80248194750724156</v>
      </c>
      <c r="K1301" s="21">
        <f ca="1">(计算结果!B$19+计算结果!B$20*'000300'!J1301)^计算结果!B$21</f>
        <v>2.1222337527565172</v>
      </c>
      <c r="L1301" s="21">
        <f t="shared" ca="1" si="102"/>
        <v>3073.0708304705659</v>
      </c>
      <c r="M1301" s="31" t="str">
        <f ca="1">IF(ROW()&gt;计算结果!B$22+1,IF(L1301&gt;OFFSET(L1301,-计算结果!B$22,0,1,1),"买",IF(L1301&lt;OFFSET(L1301,-计算结果!B$22,0,1,1),"卖",M1300)),IF(L1301&gt;OFFSET(L1301,-ROW()+1,0,1,1),"买",IF(L1301&lt;OFFSET(L1301,-ROW()+1,0,1,1),"卖",M1300)))</f>
        <v>卖</v>
      </c>
      <c r="N1301" s="4" t="str">
        <f t="shared" ca="1" si="103"/>
        <v/>
      </c>
      <c r="O1301" s="3">
        <f ca="1">IF(M1300="买",E1301/E1300-1,0)-IF(N1301=1,计算结果!B$17,0)</f>
        <v>0</v>
      </c>
      <c r="P1301" s="2">
        <f t="shared" ca="1" si="104"/>
        <v>5.6459486756341306</v>
      </c>
      <c r="Q1301" s="3">
        <f ca="1">1-P1301/MAX(P$2:P1301)</f>
        <v>0.13132535298140646</v>
      </c>
    </row>
    <row r="1302" spans="1:17" x14ac:dyDescent="0.15">
      <c r="A1302" s="1">
        <v>40310</v>
      </c>
      <c r="B1302">
        <v>2781.71</v>
      </c>
      <c r="C1302">
        <v>2832.15</v>
      </c>
      <c r="D1302" s="21">
        <v>2756.42</v>
      </c>
      <c r="E1302" s="21">
        <v>2818.16</v>
      </c>
      <c r="F1302" s="42">
        <v>646.93989376000002</v>
      </c>
      <c r="G1302" s="3">
        <f t="shared" si="100"/>
        <v>6.1910440513848197E-3</v>
      </c>
      <c r="H1302" s="3">
        <f>1-E1302/MAX(E$2:E1302)</f>
        <v>0.52049275165044584</v>
      </c>
      <c r="I1302" s="21">
        <f t="shared" si="101"/>
        <v>17.339999999999691</v>
      </c>
      <c r="J1302" s="21">
        <f ca="1">IF(ROW()&gt;计算结果!B$18+1,ABS(E1302-OFFSET(E1302,-计算结果!B$18,0,1,1))/SUM(OFFSET(I1302,0,0,-计算结果!B$18,1)),ABS(E1302-OFFSET(E1302,-ROW()+2,0,1,1))/SUM(OFFSET(I1302,0,0,-ROW()+2,1)))</f>
        <v>0.69723029618775378</v>
      </c>
      <c r="K1302" s="21">
        <f ca="1">(计算结果!B$19+计算结果!B$20*'000300'!J1302)^计算结果!B$21</f>
        <v>2.0275072665689784</v>
      </c>
      <c r="L1302" s="21">
        <f t="shared" ca="1" si="102"/>
        <v>2556.2372693643601</v>
      </c>
      <c r="M1302" s="31" t="str">
        <f ca="1">IF(ROW()&gt;计算结果!B$22+1,IF(L1302&gt;OFFSET(L1302,-计算结果!B$22,0,1,1),"买",IF(L1302&lt;OFFSET(L1302,-计算结果!B$22,0,1,1),"卖",M1301)),IF(L1302&gt;OFFSET(L1302,-ROW()+1,0,1,1),"买",IF(L1302&lt;OFFSET(L1302,-ROW()+1,0,1,1),"卖",M1301)))</f>
        <v>卖</v>
      </c>
      <c r="N1302" s="4" t="str">
        <f t="shared" ca="1" si="103"/>
        <v/>
      </c>
      <c r="O1302" s="3">
        <f ca="1">IF(M1301="买",E1302/E1301-1,0)-IF(N1302=1,计算结果!B$17,0)</f>
        <v>0</v>
      </c>
      <c r="P1302" s="2">
        <f t="shared" ca="1" si="104"/>
        <v>5.6459486756341306</v>
      </c>
      <c r="Q1302" s="3">
        <f ca="1">1-P1302/MAX(P$2:P1302)</f>
        <v>0.13132535298140646</v>
      </c>
    </row>
    <row r="1303" spans="1:17" x14ac:dyDescent="0.15">
      <c r="A1303" s="1">
        <v>40311</v>
      </c>
      <c r="B1303">
        <v>2818.58</v>
      </c>
      <c r="C1303">
        <v>2886.97</v>
      </c>
      <c r="D1303" s="21">
        <v>2811.66</v>
      </c>
      <c r="E1303" s="21">
        <v>2886.91</v>
      </c>
      <c r="F1303" s="42">
        <v>674.86535679999997</v>
      </c>
      <c r="G1303" s="3">
        <f t="shared" si="100"/>
        <v>2.4395350157549567E-2</v>
      </c>
      <c r="H1303" s="3">
        <f>1-E1303/MAX(E$2:E1303)</f>
        <v>0.50879500442387537</v>
      </c>
      <c r="I1303" s="21">
        <f t="shared" si="101"/>
        <v>68.75</v>
      </c>
      <c r="J1303" s="21">
        <f ca="1">IF(ROW()&gt;计算结果!B$18+1,ABS(E1303-OFFSET(E1303,-计算结果!B$18,0,1,1))/SUM(OFFSET(I1303,0,0,-计算结果!B$18,1)),ABS(E1303-OFFSET(E1303,-ROW()+2,0,1,1))/SUM(OFFSET(I1303,0,0,-ROW()+2,1)))</f>
        <v>0.44398497826912536</v>
      </c>
      <c r="K1303" s="21">
        <f ca="1">(计算结果!B$19+计算结果!B$20*'000300'!J1303)^计算结果!B$21</f>
        <v>1.7995864804422128</v>
      </c>
      <c r="L1303" s="21">
        <f t="shared" ca="1" si="102"/>
        <v>3151.3114448671668</v>
      </c>
      <c r="M1303" s="31" t="str">
        <f ca="1">IF(ROW()&gt;计算结果!B$22+1,IF(L1303&gt;OFFSET(L1303,-计算结果!B$22,0,1,1),"买",IF(L1303&lt;OFFSET(L1303,-计算结果!B$22,0,1,1),"卖",M1302)),IF(L1303&gt;OFFSET(L1303,-ROW()+1,0,1,1),"买",IF(L1303&lt;OFFSET(L1303,-ROW()+1,0,1,1),"卖",M1302)))</f>
        <v>卖</v>
      </c>
      <c r="N1303" s="4" t="str">
        <f t="shared" ca="1" si="103"/>
        <v/>
      </c>
      <c r="O1303" s="3">
        <f ca="1">IF(M1302="买",E1303/E1302-1,0)-IF(N1303=1,计算结果!B$17,0)</f>
        <v>0</v>
      </c>
      <c r="P1303" s="2">
        <f t="shared" ca="1" si="104"/>
        <v>5.6459486756341306</v>
      </c>
      <c r="Q1303" s="3">
        <f ca="1">1-P1303/MAX(P$2:P1303)</f>
        <v>0.13132535298140646</v>
      </c>
    </row>
    <row r="1304" spans="1:17" x14ac:dyDescent="0.15">
      <c r="A1304" s="1">
        <v>40312</v>
      </c>
      <c r="B1304">
        <v>2865.58</v>
      </c>
      <c r="C1304">
        <v>2888.09</v>
      </c>
      <c r="D1304" s="21">
        <v>2849.24</v>
      </c>
      <c r="E1304" s="21">
        <v>2868.02</v>
      </c>
      <c r="F1304" s="42">
        <v>551.7529088</v>
      </c>
      <c r="G1304" s="3">
        <f t="shared" si="100"/>
        <v>-6.5433283337547055E-3</v>
      </c>
      <c r="H1304" s="3">
        <f>1-E1304/MAX(E$2:E1304)</f>
        <v>0.51200911998911047</v>
      </c>
      <c r="I1304" s="21">
        <f t="shared" si="101"/>
        <v>18.889999999999873</v>
      </c>
      <c r="J1304" s="21">
        <f ca="1">IF(ROW()&gt;计算结果!B$18+1,ABS(E1304-OFFSET(E1304,-计算结果!B$18,0,1,1))/SUM(OFFSET(I1304,0,0,-计算结果!B$18,1)),ABS(E1304-OFFSET(E1304,-ROW()+2,0,1,1))/SUM(OFFSET(I1304,0,0,-ROW()+2,1)))</f>
        <v>0.42152860090434169</v>
      </c>
      <c r="K1304" s="21">
        <f ca="1">(计算结果!B$19+计算结果!B$20*'000300'!J1304)^计算结果!B$21</f>
        <v>1.7793757408139075</v>
      </c>
      <c r="L1304" s="21">
        <f t="shared" ca="1" si="102"/>
        <v>2647.2295202904097</v>
      </c>
      <c r="M1304" s="31" t="str">
        <f ca="1">IF(ROW()&gt;计算结果!B$22+1,IF(L1304&gt;OFFSET(L1304,-计算结果!B$22,0,1,1),"买",IF(L1304&lt;OFFSET(L1304,-计算结果!B$22,0,1,1),"卖",M1303)),IF(L1304&gt;OFFSET(L1304,-ROW()+1,0,1,1),"买",IF(L1304&lt;OFFSET(L1304,-ROW()+1,0,1,1),"卖",M1303)))</f>
        <v>卖</v>
      </c>
      <c r="N1304" s="4" t="str">
        <f t="shared" ca="1" si="103"/>
        <v/>
      </c>
      <c r="O1304" s="3">
        <f ca="1">IF(M1303="买",E1304/E1303-1,0)-IF(N1304=1,计算结果!B$17,0)</f>
        <v>0</v>
      </c>
      <c r="P1304" s="2">
        <f t="shared" ca="1" si="104"/>
        <v>5.6459486756341306</v>
      </c>
      <c r="Q1304" s="3">
        <f ca="1">1-P1304/MAX(P$2:P1304)</f>
        <v>0.13132535298140646</v>
      </c>
    </row>
    <row r="1305" spans="1:17" x14ac:dyDescent="0.15">
      <c r="A1305" s="1">
        <v>40315</v>
      </c>
      <c r="B1305">
        <v>2828.88</v>
      </c>
      <c r="C1305">
        <v>2828.88</v>
      </c>
      <c r="D1305" s="21">
        <v>2712.44</v>
      </c>
      <c r="E1305" s="21">
        <v>2714.72</v>
      </c>
      <c r="F1305" s="42">
        <v>623.95514879999996</v>
      </c>
      <c r="G1305" s="3">
        <f t="shared" si="100"/>
        <v>-5.345151010104543E-2</v>
      </c>
      <c r="H1305" s="3">
        <f>1-E1305/MAX(E$2:E1305)</f>
        <v>0.53809296944123053</v>
      </c>
      <c r="I1305" s="21">
        <f t="shared" si="101"/>
        <v>153.30000000000018</v>
      </c>
      <c r="J1305" s="21">
        <f ca="1">IF(ROW()&gt;计算结果!B$18+1,ABS(E1305-OFFSET(E1305,-计算结果!B$18,0,1,1))/SUM(OFFSET(I1305,0,0,-计算结果!B$18,1)),ABS(E1305-OFFSET(E1305,-ROW()+2,0,1,1))/SUM(OFFSET(I1305,0,0,-ROW()+2,1)))</f>
        <v>0.58618970045546792</v>
      </c>
      <c r="K1305" s="21">
        <f ca="1">(计算结果!B$19+计算结果!B$20*'000300'!J1305)^计算结果!B$21</f>
        <v>1.9275707304099212</v>
      </c>
      <c r="L1305" s="21">
        <f t="shared" ca="1" si="102"/>
        <v>2777.3221935599404</v>
      </c>
      <c r="M1305" s="31" t="str">
        <f ca="1">IF(ROW()&gt;计算结果!B$22+1,IF(L1305&gt;OFFSET(L1305,-计算结果!B$22,0,1,1),"买",IF(L1305&lt;OFFSET(L1305,-计算结果!B$22,0,1,1),"卖",M1304)),IF(L1305&gt;OFFSET(L1305,-ROW()+1,0,1,1),"买",IF(L1305&lt;OFFSET(L1305,-ROW()+1,0,1,1),"卖",M1304)))</f>
        <v>卖</v>
      </c>
      <c r="N1305" s="4" t="str">
        <f t="shared" ca="1" si="103"/>
        <v/>
      </c>
      <c r="O1305" s="3">
        <f ca="1">IF(M1304="买",E1305/E1304-1,0)-IF(N1305=1,计算结果!B$17,0)</f>
        <v>0</v>
      </c>
      <c r="P1305" s="2">
        <f t="shared" ca="1" si="104"/>
        <v>5.6459486756341306</v>
      </c>
      <c r="Q1305" s="3">
        <f ca="1">1-P1305/MAX(P$2:P1305)</f>
        <v>0.13132535298140646</v>
      </c>
    </row>
    <row r="1306" spans="1:17" x14ac:dyDescent="0.15">
      <c r="A1306" s="1">
        <v>40316</v>
      </c>
      <c r="B1306">
        <v>2711.41</v>
      </c>
      <c r="C1306">
        <v>2781.84</v>
      </c>
      <c r="D1306" s="21">
        <v>2686.97</v>
      </c>
      <c r="E1306" s="21">
        <v>2771.35</v>
      </c>
      <c r="F1306" s="42">
        <v>627.46247168000002</v>
      </c>
      <c r="G1306" s="3">
        <f t="shared" si="100"/>
        <v>2.0860346555077625E-2</v>
      </c>
      <c r="H1306" s="3">
        <f>1-E1306/MAX(E$2:E1306)</f>
        <v>0.52845742870754786</v>
      </c>
      <c r="I1306" s="21">
        <f t="shared" si="101"/>
        <v>56.630000000000109</v>
      </c>
      <c r="J1306" s="21">
        <f ca="1">IF(ROW()&gt;计算结果!B$18+1,ABS(E1306-OFFSET(E1306,-计算结果!B$18,0,1,1))/SUM(OFFSET(I1306,0,0,-计算结果!B$18,1)),ABS(E1306-OFFSET(E1306,-ROW()+2,0,1,1))/SUM(OFFSET(I1306,0,0,-ROW()+2,1)))</f>
        <v>0.40652138292642964</v>
      </c>
      <c r="K1306" s="21">
        <f ca="1">(计算结果!B$19+计算结果!B$20*'000300'!J1306)^计算结果!B$21</f>
        <v>1.7658692446337865</v>
      </c>
      <c r="L1306" s="21">
        <f t="shared" ca="1" si="102"/>
        <v>2766.7760806294414</v>
      </c>
      <c r="M1306" s="31" t="str">
        <f ca="1">IF(ROW()&gt;计算结果!B$22+1,IF(L1306&gt;OFFSET(L1306,-计算结果!B$22,0,1,1),"买",IF(L1306&lt;OFFSET(L1306,-计算结果!B$22,0,1,1),"卖",M1305)),IF(L1306&gt;OFFSET(L1306,-ROW()+1,0,1,1),"买",IF(L1306&lt;OFFSET(L1306,-ROW()+1,0,1,1),"卖",M1305)))</f>
        <v>卖</v>
      </c>
      <c r="N1306" s="4" t="str">
        <f t="shared" ca="1" si="103"/>
        <v/>
      </c>
      <c r="O1306" s="3">
        <f ca="1">IF(M1305="买",E1306/E1305-1,0)-IF(N1306=1,计算结果!B$17,0)</f>
        <v>0</v>
      </c>
      <c r="P1306" s="2">
        <f t="shared" ca="1" si="104"/>
        <v>5.6459486756341306</v>
      </c>
      <c r="Q1306" s="3">
        <f ca="1">1-P1306/MAX(P$2:P1306)</f>
        <v>0.13132535298140646</v>
      </c>
    </row>
    <row r="1307" spans="1:17" x14ac:dyDescent="0.15">
      <c r="A1307" s="1">
        <v>40317</v>
      </c>
      <c r="B1307">
        <v>2748.95</v>
      </c>
      <c r="C1307">
        <v>2803.7</v>
      </c>
      <c r="D1307" s="21">
        <v>2723.3</v>
      </c>
      <c r="E1307" s="21">
        <v>2762.17</v>
      </c>
      <c r="F1307" s="42">
        <v>546.56401407999999</v>
      </c>
      <c r="G1307" s="3">
        <f t="shared" si="100"/>
        <v>-3.3124650441119785E-3</v>
      </c>
      <c r="H1307" s="3">
        <f>1-E1307/MAX(E$2:E1307)</f>
        <v>0.53001939699176481</v>
      </c>
      <c r="I1307" s="21">
        <f t="shared" si="101"/>
        <v>9.1799999999998363</v>
      </c>
      <c r="J1307" s="21">
        <f ca="1">IF(ROW()&gt;计算结果!B$18+1,ABS(E1307-OFFSET(E1307,-计算结果!B$18,0,1,1))/SUM(OFFSET(I1307,0,0,-计算结果!B$18,1)),ABS(E1307-OFFSET(E1307,-ROW()+2,0,1,1))/SUM(OFFSET(I1307,0,0,-ROW()+2,1)))</f>
        <v>0.45510671490689419</v>
      </c>
      <c r="K1307" s="21">
        <f ca="1">(计算结果!B$19+计算结果!B$20*'000300'!J1307)^计算结果!B$21</f>
        <v>1.8095960434162046</v>
      </c>
      <c r="L1307" s="21">
        <f t="shared" ca="1" si="102"/>
        <v>2758.4409353467486</v>
      </c>
      <c r="M1307" s="31" t="str">
        <f ca="1">IF(ROW()&gt;计算结果!B$22+1,IF(L1307&gt;OFFSET(L1307,-计算结果!B$22,0,1,1),"买",IF(L1307&lt;OFFSET(L1307,-计算结果!B$22,0,1,1),"卖",M1306)),IF(L1307&gt;OFFSET(L1307,-ROW()+1,0,1,1),"买",IF(L1307&lt;OFFSET(L1307,-ROW()+1,0,1,1),"卖",M1306)))</f>
        <v>卖</v>
      </c>
      <c r="N1307" s="4" t="str">
        <f t="shared" ca="1" si="103"/>
        <v/>
      </c>
      <c r="O1307" s="3">
        <f ca="1">IF(M1306="买",E1307/E1306-1,0)-IF(N1307=1,计算结果!B$17,0)</f>
        <v>0</v>
      </c>
      <c r="P1307" s="2">
        <f t="shared" ca="1" si="104"/>
        <v>5.6459486756341306</v>
      </c>
      <c r="Q1307" s="3">
        <f ca="1">1-P1307/MAX(P$2:P1307)</f>
        <v>0.13132535298140646</v>
      </c>
    </row>
    <row r="1308" spans="1:17" x14ac:dyDescent="0.15">
      <c r="A1308" s="1">
        <v>40318</v>
      </c>
      <c r="B1308">
        <v>2739.22</v>
      </c>
      <c r="C1308">
        <v>2793.88</v>
      </c>
      <c r="D1308" s="21">
        <v>2721.07</v>
      </c>
      <c r="E1308" s="21">
        <v>2726.02</v>
      </c>
      <c r="F1308" s="42">
        <v>526.77914624000005</v>
      </c>
      <c r="G1308" s="3">
        <f t="shared" si="100"/>
        <v>-1.3087536248674092E-2</v>
      </c>
      <c r="H1308" s="3">
        <f>1-E1308/MAX(E$2:E1308)</f>
        <v>0.53617028516980869</v>
      </c>
      <c r="I1308" s="21">
        <f t="shared" si="101"/>
        <v>36.150000000000091</v>
      </c>
      <c r="J1308" s="21">
        <f ca="1">IF(ROW()&gt;计算结果!B$18+1,ABS(E1308-OFFSET(E1308,-计算结果!B$18,0,1,1))/SUM(OFFSET(I1308,0,0,-计算结果!B$18,1)),ABS(E1308-OFFSET(E1308,-ROW()+2,0,1,1))/SUM(OFFSET(I1308,0,0,-ROW()+2,1)))</f>
        <v>0.34225498838047957</v>
      </c>
      <c r="K1308" s="21">
        <f ca="1">(计算结果!B$19+计算结果!B$20*'000300'!J1308)^计算结果!B$21</f>
        <v>1.7080294895424315</v>
      </c>
      <c r="L1308" s="21">
        <f t="shared" ca="1" si="102"/>
        <v>2703.0650216959534</v>
      </c>
      <c r="M1308" s="31" t="str">
        <f ca="1">IF(ROW()&gt;计算结果!B$22+1,IF(L1308&gt;OFFSET(L1308,-计算结果!B$22,0,1,1),"买",IF(L1308&lt;OFFSET(L1308,-计算结果!B$22,0,1,1),"卖",M1307)),IF(L1308&gt;OFFSET(L1308,-ROW()+1,0,1,1),"买",IF(L1308&lt;OFFSET(L1308,-ROW()+1,0,1,1),"卖",M1307)))</f>
        <v>卖</v>
      </c>
      <c r="N1308" s="4" t="str">
        <f t="shared" ca="1" si="103"/>
        <v/>
      </c>
      <c r="O1308" s="3">
        <f ca="1">IF(M1307="买",E1308/E1307-1,0)-IF(N1308=1,计算结果!B$17,0)</f>
        <v>0</v>
      </c>
      <c r="P1308" s="2">
        <f t="shared" ca="1" si="104"/>
        <v>5.6459486756341306</v>
      </c>
      <c r="Q1308" s="3">
        <f ca="1">1-P1308/MAX(P$2:P1308)</f>
        <v>0.13132535298140646</v>
      </c>
    </row>
    <row r="1309" spans="1:17" x14ac:dyDescent="0.15">
      <c r="A1309" s="1">
        <v>40319</v>
      </c>
      <c r="B1309">
        <v>2656.42</v>
      </c>
      <c r="C1309">
        <v>2769.09</v>
      </c>
      <c r="D1309" s="21">
        <v>2647.6</v>
      </c>
      <c r="E1309" s="21">
        <v>2768.79</v>
      </c>
      <c r="F1309" s="42">
        <v>635.01807615999996</v>
      </c>
      <c r="G1309" s="3">
        <f t="shared" si="100"/>
        <v>1.5689540062068463E-2</v>
      </c>
      <c r="H1309" s="3">
        <f>1-E1309/MAX(E$2:E1309)</f>
        <v>0.52889301027700264</v>
      </c>
      <c r="I1309" s="21">
        <f t="shared" si="101"/>
        <v>42.769999999999982</v>
      </c>
      <c r="J1309" s="21">
        <f ca="1">IF(ROW()&gt;计算结果!B$18+1,ABS(E1309-OFFSET(E1309,-计算结果!B$18,0,1,1))/SUM(OFFSET(I1309,0,0,-计算结果!B$18,1)),ABS(E1309-OFFSET(E1309,-ROW()+2,0,1,1))/SUM(OFFSET(I1309,0,0,-ROW()+2,1)))</f>
        <v>0.14111982733574077</v>
      </c>
      <c r="K1309" s="21">
        <f ca="1">(计算结果!B$19+计算结果!B$20*'000300'!J1309)^计算结果!B$21</f>
        <v>1.5270078446021667</v>
      </c>
      <c r="L1309" s="21">
        <f t="shared" ca="1" si="102"/>
        <v>2803.4275791525397</v>
      </c>
      <c r="M1309" s="31" t="str">
        <f ca="1">IF(ROW()&gt;计算结果!B$22+1,IF(L1309&gt;OFFSET(L1309,-计算结果!B$22,0,1,1),"买",IF(L1309&lt;OFFSET(L1309,-计算结果!B$22,0,1,1),"卖",M1308)),IF(L1309&gt;OFFSET(L1309,-ROW()+1,0,1,1),"买",IF(L1309&lt;OFFSET(L1309,-ROW()+1,0,1,1),"卖",M1308)))</f>
        <v>卖</v>
      </c>
      <c r="N1309" s="4" t="str">
        <f t="shared" ca="1" si="103"/>
        <v/>
      </c>
      <c r="O1309" s="3">
        <f ca="1">IF(M1308="买",E1309/E1308-1,0)-IF(N1309=1,计算结果!B$17,0)</f>
        <v>0</v>
      </c>
      <c r="P1309" s="2">
        <f t="shared" ca="1" si="104"/>
        <v>5.6459486756341306</v>
      </c>
      <c r="Q1309" s="3">
        <f ca="1">1-P1309/MAX(P$2:P1309)</f>
        <v>0.13132535298140646</v>
      </c>
    </row>
    <row r="1310" spans="1:17" x14ac:dyDescent="0.15">
      <c r="A1310" s="1">
        <v>40322</v>
      </c>
      <c r="B1310">
        <v>2787.75</v>
      </c>
      <c r="C1310">
        <v>2886.37</v>
      </c>
      <c r="D1310" s="21">
        <v>2787.75</v>
      </c>
      <c r="E1310" s="21">
        <v>2873.47</v>
      </c>
      <c r="F1310" s="42">
        <v>899.61881600000004</v>
      </c>
      <c r="G1310" s="3">
        <f t="shared" si="100"/>
        <v>3.7807128745769747E-2</v>
      </c>
      <c r="H1310" s="3">
        <f>1-E1310/MAX(E$2:E1310)</f>
        <v>0.5110818076635133</v>
      </c>
      <c r="I1310" s="21">
        <f t="shared" si="101"/>
        <v>104.67999999999984</v>
      </c>
      <c r="J1310" s="21">
        <f ca="1">IF(ROW()&gt;计算结果!B$18+1,ABS(E1310-OFFSET(E1310,-计算结果!B$18,0,1,1))/SUM(OFFSET(I1310,0,0,-计算结果!B$18,1)),ABS(E1310-OFFSET(E1310,-ROW()+2,0,1,1))/SUM(OFFSET(I1310,0,0,-ROW()+2,1)))</f>
        <v>2.6968678110068655E-2</v>
      </c>
      <c r="K1310" s="21">
        <f ca="1">(计算结果!B$19+计算结果!B$20*'000300'!J1310)^计算结果!B$21</f>
        <v>1.4242718102990617</v>
      </c>
      <c r="L1310" s="21">
        <f t="shared" ca="1" si="102"/>
        <v>2903.1870246906806</v>
      </c>
      <c r="M1310" s="31" t="str">
        <f ca="1">IF(ROW()&gt;计算结果!B$22+1,IF(L1310&gt;OFFSET(L1310,-计算结果!B$22,0,1,1),"买",IF(L1310&lt;OFFSET(L1310,-计算结果!B$22,0,1,1),"卖",M1309)),IF(L1310&gt;OFFSET(L1310,-ROW()+1,0,1,1),"买",IF(L1310&lt;OFFSET(L1310,-ROW()+1,0,1,1),"卖",M1309)))</f>
        <v>卖</v>
      </c>
      <c r="N1310" s="4" t="str">
        <f t="shared" ca="1" si="103"/>
        <v/>
      </c>
      <c r="O1310" s="3">
        <f ca="1">IF(M1309="买",E1310/E1309-1,0)-IF(N1310=1,计算结果!B$17,0)</f>
        <v>0</v>
      </c>
      <c r="P1310" s="2">
        <f t="shared" ca="1" si="104"/>
        <v>5.6459486756341306</v>
      </c>
      <c r="Q1310" s="3">
        <f ca="1">1-P1310/MAX(P$2:P1310)</f>
        <v>0.13132535298140646</v>
      </c>
    </row>
    <row r="1311" spans="1:17" x14ac:dyDescent="0.15">
      <c r="A1311" s="1">
        <v>40323</v>
      </c>
      <c r="B1311">
        <v>2851.26</v>
      </c>
      <c r="C1311">
        <v>2855.33</v>
      </c>
      <c r="D1311" s="21">
        <v>2798.02</v>
      </c>
      <c r="E1311" s="21">
        <v>2813.94</v>
      </c>
      <c r="F1311" s="42">
        <v>679.54987008000001</v>
      </c>
      <c r="G1311" s="3">
        <f t="shared" si="100"/>
        <v>-2.0717112063115217E-2</v>
      </c>
      <c r="H1311" s="3">
        <f>1-E1311/MAX(E$2:E1311)</f>
        <v>0.52121078064384396</v>
      </c>
      <c r="I1311" s="21">
        <f t="shared" si="101"/>
        <v>59.529999999999745</v>
      </c>
      <c r="J1311" s="21">
        <f ca="1">IF(ROW()&gt;计算结果!B$18+1,ABS(E1311-OFFSET(E1311,-计算结果!B$18,0,1,1))/SUM(OFFSET(I1311,0,0,-计算结果!B$18,1)),ABS(E1311-OFFSET(E1311,-ROW()+2,0,1,1))/SUM(OFFSET(I1311,0,0,-ROW()+2,1)))</f>
        <v>2.3130355065053957E-2</v>
      </c>
      <c r="K1311" s="21">
        <f ca="1">(计算结果!B$19+计算结果!B$20*'000300'!J1311)^计算结果!B$21</f>
        <v>1.4208173195585485</v>
      </c>
      <c r="L1311" s="21">
        <f t="shared" ca="1" si="102"/>
        <v>2776.3833062910921</v>
      </c>
      <c r="M1311" s="31" t="str">
        <f ca="1">IF(ROW()&gt;计算结果!B$22+1,IF(L1311&gt;OFFSET(L1311,-计算结果!B$22,0,1,1),"买",IF(L1311&lt;OFFSET(L1311,-计算结果!B$22,0,1,1),"卖",M1310)),IF(L1311&gt;OFFSET(L1311,-ROW()+1,0,1,1),"买",IF(L1311&lt;OFFSET(L1311,-ROW()+1,0,1,1),"卖",M1310)))</f>
        <v>卖</v>
      </c>
      <c r="N1311" s="4" t="str">
        <f t="shared" ca="1" si="103"/>
        <v/>
      </c>
      <c r="O1311" s="3">
        <f ca="1">IF(M1310="买",E1311/E1310-1,0)-IF(N1311=1,计算结果!B$17,0)</f>
        <v>0</v>
      </c>
      <c r="P1311" s="2">
        <f t="shared" ca="1" si="104"/>
        <v>5.6459486756341306</v>
      </c>
      <c r="Q1311" s="3">
        <f ca="1">1-P1311/MAX(P$2:P1311)</f>
        <v>0.13132535298140646</v>
      </c>
    </row>
    <row r="1312" spans="1:17" x14ac:dyDescent="0.15">
      <c r="A1312" s="1">
        <v>40324</v>
      </c>
      <c r="B1312">
        <v>2814.44</v>
      </c>
      <c r="C1312">
        <v>2839.03</v>
      </c>
      <c r="D1312" s="21">
        <v>2797.63</v>
      </c>
      <c r="E1312" s="21">
        <v>2813.94</v>
      </c>
      <c r="F1312" s="42">
        <v>484.95603712000002</v>
      </c>
      <c r="G1312" s="3">
        <f t="shared" si="100"/>
        <v>0</v>
      </c>
      <c r="H1312" s="3">
        <f>1-E1312/MAX(E$2:E1312)</f>
        <v>0.52121078064384396</v>
      </c>
      <c r="I1312" s="21">
        <f t="shared" si="101"/>
        <v>0</v>
      </c>
      <c r="J1312" s="21">
        <f ca="1">IF(ROW()&gt;计算结果!B$18+1,ABS(E1312-OFFSET(E1312,-计算结果!B$18,0,1,1))/SUM(OFFSET(I1312,0,0,-计算结果!B$18,1)),ABS(E1312-OFFSET(E1312,-ROW()+2,0,1,1))/SUM(OFFSET(I1312,0,0,-ROW()+2,1)))</f>
        <v>7.6744016876405807E-3</v>
      </c>
      <c r="K1312" s="21">
        <f ca="1">(计算结果!B$19+计算结果!B$20*'000300'!J1312)^计算结果!B$21</f>
        <v>1.4069069615188765</v>
      </c>
      <c r="L1312" s="21">
        <f t="shared" ca="1" si="102"/>
        <v>2829.2220801217873</v>
      </c>
      <c r="M1312" s="31" t="str">
        <f ca="1">IF(ROW()&gt;计算结果!B$22+1,IF(L1312&gt;OFFSET(L1312,-计算结果!B$22,0,1,1),"买",IF(L1312&lt;OFFSET(L1312,-计算结果!B$22,0,1,1),"卖",M1311)),IF(L1312&gt;OFFSET(L1312,-ROW()+1,0,1,1),"买",IF(L1312&lt;OFFSET(L1312,-ROW()+1,0,1,1),"卖",M1311)))</f>
        <v>卖</v>
      </c>
      <c r="N1312" s="4" t="str">
        <f t="shared" ca="1" si="103"/>
        <v/>
      </c>
      <c r="O1312" s="3">
        <f ca="1">IF(M1311="买",E1312/E1311-1,0)-IF(N1312=1,计算结果!B$17,0)</f>
        <v>0</v>
      </c>
      <c r="P1312" s="2">
        <f t="shared" ca="1" si="104"/>
        <v>5.6459486756341306</v>
      </c>
      <c r="Q1312" s="3">
        <f ca="1">1-P1312/MAX(P$2:P1312)</f>
        <v>0.13132535298140646</v>
      </c>
    </row>
    <row r="1313" spans="1:17" x14ac:dyDescent="0.15">
      <c r="A1313" s="1">
        <v>40325</v>
      </c>
      <c r="B1313">
        <v>2808.05</v>
      </c>
      <c r="C1313">
        <v>2866.86</v>
      </c>
      <c r="D1313" s="21">
        <v>2771.59</v>
      </c>
      <c r="E1313" s="21">
        <v>2859.98</v>
      </c>
      <c r="F1313" s="42">
        <v>652.66774015999999</v>
      </c>
      <c r="G1313" s="3">
        <f t="shared" si="100"/>
        <v>1.6361400740598553E-2</v>
      </c>
      <c r="H1313" s="3">
        <f>1-E1313/MAX(E$2:E1313)</f>
        <v>0.51337711835567956</v>
      </c>
      <c r="I1313" s="21">
        <f t="shared" si="101"/>
        <v>46.039999999999964</v>
      </c>
      <c r="J1313" s="21">
        <f ca="1">IF(ROW()&gt;计算结果!B$18+1,ABS(E1313-OFFSET(E1313,-计算结果!B$18,0,1,1))/SUM(OFFSET(I1313,0,0,-计算结果!B$18,1)),ABS(E1313-OFFSET(E1313,-ROW()+2,0,1,1))/SUM(OFFSET(I1313,0,0,-ROW()+2,1)))</f>
        <v>5.1084090521084008E-2</v>
      </c>
      <c r="K1313" s="21">
        <f ca="1">(计算结果!B$19+计算结果!B$20*'000300'!J1313)^计算结果!B$21</f>
        <v>1.4459756814689755</v>
      </c>
      <c r="L1313" s="21">
        <f t="shared" ca="1" si="102"/>
        <v>2873.6972842782538</v>
      </c>
      <c r="M1313" s="31" t="str">
        <f ca="1">IF(ROW()&gt;计算结果!B$22+1,IF(L1313&gt;OFFSET(L1313,-计算结果!B$22,0,1,1),"买",IF(L1313&lt;OFFSET(L1313,-计算结果!B$22,0,1,1),"卖",M1312)),IF(L1313&gt;OFFSET(L1313,-ROW()+1,0,1,1),"买",IF(L1313&lt;OFFSET(L1313,-ROW()+1,0,1,1),"卖",M1312)))</f>
        <v>卖</v>
      </c>
      <c r="N1313" s="4" t="str">
        <f t="shared" ca="1" si="103"/>
        <v/>
      </c>
      <c r="O1313" s="3">
        <f ca="1">IF(M1312="买",E1313/E1312-1,0)-IF(N1313=1,计算结果!B$17,0)</f>
        <v>0</v>
      </c>
      <c r="P1313" s="2">
        <f t="shared" ca="1" si="104"/>
        <v>5.6459486756341306</v>
      </c>
      <c r="Q1313" s="3">
        <f ca="1">1-P1313/MAX(P$2:P1313)</f>
        <v>0.13132535298140646</v>
      </c>
    </row>
    <row r="1314" spans="1:17" x14ac:dyDescent="0.15">
      <c r="A1314" s="1">
        <v>40326</v>
      </c>
      <c r="B1314">
        <v>2885.86</v>
      </c>
      <c r="C1314">
        <v>2893.69</v>
      </c>
      <c r="D1314" s="21">
        <v>2835.07</v>
      </c>
      <c r="E1314" s="21">
        <v>2850.3</v>
      </c>
      <c r="F1314" s="42">
        <v>643.42503423999995</v>
      </c>
      <c r="G1314" s="3">
        <f t="shared" si="100"/>
        <v>-3.3846390534199022E-3</v>
      </c>
      <c r="H1314" s="3">
        <f>1-E1314/MAX(E$2:E1314)</f>
        <v>0.51502416116518068</v>
      </c>
      <c r="I1314" s="21">
        <f t="shared" si="101"/>
        <v>9.6799999999998363</v>
      </c>
      <c r="J1314" s="21">
        <f ca="1">IF(ROW()&gt;计算结果!B$18+1,ABS(E1314-OFFSET(E1314,-计算结果!B$18,0,1,1))/SUM(OFFSET(I1314,0,0,-计算结果!B$18,1)),ABS(E1314-OFFSET(E1314,-ROW()+2,0,1,1))/SUM(OFFSET(I1314,0,0,-ROW()+2,1)))</f>
        <v>3.4211135995057172E-2</v>
      </c>
      <c r="K1314" s="21">
        <f ca="1">(计算结果!B$19+计算结果!B$20*'000300'!J1314)^计算结果!B$21</f>
        <v>1.4307900223955514</v>
      </c>
      <c r="L1314" s="21">
        <f t="shared" ca="1" si="102"/>
        <v>2840.2206833817763</v>
      </c>
      <c r="M1314" s="31" t="str">
        <f ca="1">IF(ROW()&gt;计算结果!B$22+1,IF(L1314&gt;OFFSET(L1314,-计算结果!B$22,0,1,1),"买",IF(L1314&lt;OFFSET(L1314,-计算结果!B$22,0,1,1),"卖",M1313)),IF(L1314&gt;OFFSET(L1314,-ROW()+1,0,1,1),"买",IF(L1314&lt;OFFSET(L1314,-ROW()+1,0,1,1),"卖",M1313)))</f>
        <v>卖</v>
      </c>
      <c r="N1314" s="4" t="str">
        <f t="shared" ca="1" si="103"/>
        <v/>
      </c>
      <c r="O1314" s="3">
        <f ca="1">IF(M1313="买",E1314/E1313-1,0)-IF(N1314=1,计算结果!B$17,0)</f>
        <v>0</v>
      </c>
      <c r="P1314" s="2">
        <f t="shared" ca="1" si="104"/>
        <v>5.6459486756341306</v>
      </c>
      <c r="Q1314" s="3">
        <f ca="1">1-P1314/MAX(P$2:P1314)</f>
        <v>0.13132535298140646</v>
      </c>
    </row>
    <row r="1315" spans="1:17" x14ac:dyDescent="0.15">
      <c r="A1315" s="1">
        <v>40329</v>
      </c>
      <c r="B1315">
        <v>2835.33</v>
      </c>
      <c r="C1315">
        <v>2857.42</v>
      </c>
      <c r="D1315" s="21">
        <v>2772.79</v>
      </c>
      <c r="E1315" s="21">
        <v>2773.26</v>
      </c>
      <c r="F1315" s="42">
        <v>566.95803904000002</v>
      </c>
      <c r="G1315" s="3">
        <f t="shared" si="100"/>
        <v>-2.7028733817492934E-2</v>
      </c>
      <c r="H1315" s="3">
        <f>1-E1315/MAX(E$2:E1315)</f>
        <v>0.52813244402096227</v>
      </c>
      <c r="I1315" s="21">
        <f t="shared" si="101"/>
        <v>77.039999999999964</v>
      </c>
      <c r="J1315" s="21">
        <f ca="1">IF(ROW()&gt;计算结果!B$18+1,ABS(E1315-OFFSET(E1315,-计算结果!B$18,0,1,1))/SUM(OFFSET(I1315,0,0,-计算结果!B$18,1)),ABS(E1315-OFFSET(E1315,-ROW()+2,0,1,1))/SUM(OFFSET(I1315,0,0,-ROW()+2,1)))</f>
        <v>0.13253339370613654</v>
      </c>
      <c r="K1315" s="21">
        <f ca="1">(计算结果!B$19+计算结果!B$20*'000300'!J1315)^计算结果!B$21</f>
        <v>1.5192800543355227</v>
      </c>
      <c r="L1315" s="21">
        <f t="shared" ca="1" si="102"/>
        <v>2738.4886526951677</v>
      </c>
      <c r="M1315" s="31" t="str">
        <f ca="1">IF(ROW()&gt;计算结果!B$22+1,IF(L1315&gt;OFFSET(L1315,-计算结果!B$22,0,1,1),"买",IF(L1315&lt;OFFSET(L1315,-计算结果!B$22,0,1,1),"卖",M1314)),IF(L1315&gt;OFFSET(L1315,-ROW()+1,0,1,1),"买",IF(L1315&lt;OFFSET(L1315,-ROW()+1,0,1,1),"卖",M1314)))</f>
        <v>卖</v>
      </c>
      <c r="N1315" s="4" t="str">
        <f t="shared" ca="1" si="103"/>
        <v/>
      </c>
      <c r="O1315" s="3">
        <f ca="1">IF(M1314="买",E1315/E1314-1,0)-IF(N1315=1,计算结果!B$17,0)</f>
        <v>0</v>
      </c>
      <c r="P1315" s="2">
        <f t="shared" ca="1" si="104"/>
        <v>5.6459486756341306</v>
      </c>
      <c r="Q1315" s="3">
        <f ca="1">1-P1315/MAX(P$2:P1315)</f>
        <v>0.13132535298140646</v>
      </c>
    </row>
    <row r="1316" spans="1:17" x14ac:dyDescent="0.15">
      <c r="A1316" s="1">
        <v>40330</v>
      </c>
      <c r="B1316">
        <v>2755.28</v>
      </c>
      <c r="C1316">
        <v>2782.29</v>
      </c>
      <c r="D1316" s="21">
        <v>2710.59</v>
      </c>
      <c r="E1316" s="21">
        <v>2744.16</v>
      </c>
      <c r="F1316" s="42">
        <v>532.30915584000002</v>
      </c>
      <c r="G1316" s="3">
        <f t="shared" si="100"/>
        <v>-1.0493065922416389E-2</v>
      </c>
      <c r="H1316" s="3">
        <f>1-E1316/MAX(E$2:E1316)</f>
        <v>0.53308378139249979</v>
      </c>
      <c r="I1316" s="21">
        <f t="shared" si="101"/>
        <v>29.100000000000364</v>
      </c>
      <c r="J1316" s="21">
        <f ca="1">IF(ROW()&gt;计算结果!B$18+1,ABS(E1316-OFFSET(E1316,-计算结果!B$18,0,1,1))/SUM(OFFSET(I1316,0,0,-计算结果!B$18,1)),ABS(E1316-OFFSET(E1316,-ROW()+2,0,1,1))/SUM(OFFSET(I1316,0,0,-ROW()+2,1)))</f>
        <v>6.5649371031219261E-2</v>
      </c>
      <c r="K1316" s="21">
        <f ca="1">(计算结果!B$19+计算结果!B$20*'000300'!J1316)^计算结果!B$21</f>
        <v>1.4590844339280973</v>
      </c>
      <c r="L1316" s="21">
        <f t="shared" ca="1" si="102"/>
        <v>2746.7636272670484</v>
      </c>
      <c r="M1316" s="31" t="str">
        <f ca="1">IF(ROW()&gt;计算结果!B$22+1,IF(L1316&gt;OFFSET(L1316,-计算结果!B$22,0,1,1),"买",IF(L1316&lt;OFFSET(L1316,-计算结果!B$22,0,1,1),"卖",M1315)),IF(L1316&gt;OFFSET(L1316,-ROW()+1,0,1,1),"买",IF(L1316&lt;OFFSET(L1316,-ROW()+1,0,1,1),"卖",M1315)))</f>
        <v>卖</v>
      </c>
      <c r="N1316" s="4" t="str">
        <f t="shared" ca="1" si="103"/>
        <v/>
      </c>
      <c r="O1316" s="3">
        <f ca="1">IF(M1315="买",E1316/E1315-1,0)-IF(N1316=1,计算结果!B$17,0)</f>
        <v>0</v>
      </c>
      <c r="P1316" s="2">
        <f t="shared" ca="1" si="104"/>
        <v>5.6459486756341306</v>
      </c>
      <c r="Q1316" s="3">
        <f ca="1">1-P1316/MAX(P$2:P1316)</f>
        <v>0.13132535298140646</v>
      </c>
    </row>
    <row r="1317" spans="1:17" x14ac:dyDescent="0.15">
      <c r="A1317" s="1">
        <v>40331</v>
      </c>
      <c r="B1317">
        <v>2729.33</v>
      </c>
      <c r="C1317">
        <v>2757.91</v>
      </c>
      <c r="D1317" s="21">
        <v>2700.07</v>
      </c>
      <c r="E1317" s="21">
        <v>2757.53</v>
      </c>
      <c r="F1317" s="42">
        <v>463.64229632000001</v>
      </c>
      <c r="G1317" s="3">
        <f t="shared" si="100"/>
        <v>4.8721648883447433E-3</v>
      </c>
      <c r="H1317" s="3">
        <f>1-E1317/MAX(E$2:E1317)</f>
        <v>0.53080888858640163</v>
      </c>
      <c r="I1317" s="21">
        <f t="shared" si="101"/>
        <v>13.370000000000346</v>
      </c>
      <c r="J1317" s="21">
        <f ca="1">IF(ROW()&gt;计算结果!B$18+1,ABS(E1317-OFFSET(E1317,-计算结果!B$18,0,1,1))/SUM(OFFSET(I1317,0,0,-计算结果!B$18,1)),ABS(E1317-OFFSET(E1317,-ROW()+2,0,1,1))/SUM(OFFSET(I1317,0,0,-ROW()+2,1)))</f>
        <v>1.1090926474806079E-2</v>
      </c>
      <c r="K1317" s="21">
        <f ca="1">(计算结果!B$19+计算结果!B$20*'000300'!J1317)^计算结果!B$21</f>
        <v>1.4099818338273253</v>
      </c>
      <c r="L1317" s="21">
        <f t="shared" ca="1" si="102"/>
        <v>2761.9440172367244</v>
      </c>
      <c r="M1317" s="31" t="str">
        <f ca="1">IF(ROW()&gt;计算结果!B$22+1,IF(L1317&gt;OFFSET(L1317,-计算结果!B$22,0,1,1),"买",IF(L1317&lt;OFFSET(L1317,-计算结果!B$22,0,1,1),"卖",M1316)),IF(L1317&gt;OFFSET(L1317,-ROW()+1,0,1,1),"买",IF(L1317&lt;OFFSET(L1317,-ROW()+1,0,1,1),"卖",M1316)))</f>
        <v>卖</v>
      </c>
      <c r="N1317" s="4" t="str">
        <f t="shared" ca="1" si="103"/>
        <v/>
      </c>
      <c r="O1317" s="3">
        <f ca="1">IF(M1316="买",E1317/E1316-1,0)-IF(N1317=1,计算结果!B$17,0)</f>
        <v>0</v>
      </c>
      <c r="P1317" s="2">
        <f t="shared" ca="1" si="104"/>
        <v>5.6459486756341306</v>
      </c>
      <c r="Q1317" s="3">
        <f ca="1">1-P1317/MAX(P$2:P1317)</f>
        <v>0.13132535298140646</v>
      </c>
    </row>
    <row r="1318" spans="1:17" x14ac:dyDescent="0.15">
      <c r="A1318" s="1">
        <v>40332</v>
      </c>
      <c r="B1318">
        <v>2769.1</v>
      </c>
      <c r="C1318">
        <v>2787.51</v>
      </c>
      <c r="D1318" s="21">
        <v>2735.7</v>
      </c>
      <c r="E1318" s="21">
        <v>2736.08</v>
      </c>
      <c r="F1318" s="42">
        <v>471.43264255999998</v>
      </c>
      <c r="G1318" s="3">
        <f t="shared" si="100"/>
        <v>-7.7787005037117662E-3</v>
      </c>
      <c r="H1318" s="3">
        <f>1-E1318/MAX(E$2:E1318)</f>
        <v>0.53445858572109173</v>
      </c>
      <c r="I1318" s="21">
        <f t="shared" si="101"/>
        <v>21.450000000000273</v>
      </c>
      <c r="J1318" s="21">
        <f ca="1">IF(ROW()&gt;计算结果!B$18+1,ABS(E1318-OFFSET(E1318,-计算结果!B$18,0,1,1))/SUM(OFFSET(I1318,0,0,-计算结果!B$18,1)),ABS(E1318-OFFSET(E1318,-ROW()+2,0,1,1))/SUM(OFFSET(I1318,0,0,-ROW()+2,1)))</f>
        <v>2.4921964029133273E-2</v>
      </c>
      <c r="K1318" s="21">
        <f ca="1">(计算结果!B$19+计算结果!B$20*'000300'!J1318)^计算结果!B$21</f>
        <v>1.4224297676262199</v>
      </c>
      <c r="L1318" s="21">
        <f t="shared" ca="1" si="102"/>
        <v>2725.1542692088096</v>
      </c>
      <c r="M1318" s="31" t="str">
        <f ca="1">IF(ROW()&gt;计算结果!B$22+1,IF(L1318&gt;OFFSET(L1318,-计算结果!B$22,0,1,1),"买",IF(L1318&lt;OFFSET(L1318,-计算结果!B$22,0,1,1),"卖",M1317)),IF(L1318&gt;OFFSET(L1318,-ROW()+1,0,1,1),"买",IF(L1318&lt;OFFSET(L1318,-ROW()+1,0,1,1),"卖",M1317)))</f>
        <v>买</v>
      </c>
      <c r="N1318" s="4">
        <f t="shared" ca="1" si="103"/>
        <v>1</v>
      </c>
      <c r="O1318" s="3">
        <f ca="1">IF(M1317="买",E1318/E1317-1,0)-IF(N1318=1,计算结果!B$17,0)</f>
        <v>0</v>
      </c>
      <c r="P1318" s="2">
        <f t="shared" ca="1" si="104"/>
        <v>5.6459486756341306</v>
      </c>
      <c r="Q1318" s="3">
        <f ca="1">1-P1318/MAX(P$2:P1318)</f>
        <v>0.13132535298140646</v>
      </c>
    </row>
    <row r="1319" spans="1:17" x14ac:dyDescent="0.15">
      <c r="A1319" s="1">
        <v>40333</v>
      </c>
      <c r="B1319">
        <v>2721.36</v>
      </c>
      <c r="C1319">
        <v>2748.48</v>
      </c>
      <c r="D1319" s="21">
        <v>2713.09</v>
      </c>
      <c r="E1319" s="21">
        <v>2744.39</v>
      </c>
      <c r="F1319" s="42">
        <v>398.58364416000001</v>
      </c>
      <c r="G1319" s="3">
        <f t="shared" si="100"/>
        <v>3.0371918949738674E-3</v>
      </c>
      <c r="H1319" s="3">
        <f>1-E1319/MAX(E$2:E1319)</f>
        <v>0.53304464711086919</v>
      </c>
      <c r="I1319" s="21">
        <f t="shared" si="101"/>
        <v>8.3099999999999454</v>
      </c>
      <c r="J1319" s="21">
        <f ca="1">IF(ROW()&gt;计算结果!B$18+1,ABS(E1319-OFFSET(E1319,-计算结果!B$18,0,1,1))/SUM(OFFSET(I1319,0,0,-计算结果!B$18,1)),ABS(E1319-OFFSET(E1319,-ROW()+2,0,1,1))/SUM(OFFSET(I1319,0,0,-ROW()+2,1)))</f>
        <v>6.6088840736728258E-2</v>
      </c>
      <c r="K1319" s="21">
        <f ca="1">(计算结果!B$19+计算结果!B$20*'000300'!J1319)^计算结果!B$21</f>
        <v>1.4594799566630554</v>
      </c>
      <c r="L1319" s="21">
        <f t="shared" ca="1" si="102"/>
        <v>2753.2284327503185</v>
      </c>
      <c r="M1319" s="31" t="str">
        <f ca="1">IF(ROW()&gt;计算结果!B$22+1,IF(L1319&gt;OFFSET(L1319,-计算结果!B$22,0,1,1),"买",IF(L1319&lt;OFFSET(L1319,-计算结果!B$22,0,1,1),"卖",M1318)),IF(L1319&gt;OFFSET(L1319,-ROW()+1,0,1,1),"买",IF(L1319&lt;OFFSET(L1319,-ROW()+1,0,1,1),"卖",M1318)))</f>
        <v>卖</v>
      </c>
      <c r="N1319" s="4">
        <f t="shared" ca="1" si="103"/>
        <v>1</v>
      </c>
      <c r="O1319" s="3">
        <f ca="1">IF(M1318="买",E1319/E1318-1,0)-IF(N1319=1,计算结果!B$17,0)</f>
        <v>3.0371918949738674E-3</v>
      </c>
      <c r="P1319" s="2">
        <f t="shared" ca="1" si="104"/>
        <v>5.6630965051912048</v>
      </c>
      <c r="Q1319" s="3">
        <f ca="1">1-P1319/MAX(P$2:P1319)</f>
        <v>0.12868702138411225</v>
      </c>
    </row>
    <row r="1320" spans="1:17" x14ac:dyDescent="0.15">
      <c r="A1320" s="1">
        <v>40336</v>
      </c>
      <c r="B1320">
        <v>2692.83</v>
      </c>
      <c r="C1320">
        <v>2716.4</v>
      </c>
      <c r="D1320" s="21">
        <v>2673.34</v>
      </c>
      <c r="E1320" s="21">
        <v>2695.72</v>
      </c>
      <c r="F1320" s="42">
        <v>470.62704128000001</v>
      </c>
      <c r="G1320" s="3">
        <f t="shared" si="100"/>
        <v>-1.773435991240313E-2</v>
      </c>
      <c r="H1320" s="3">
        <f>1-E1320/MAX(E$2:E1320)</f>
        <v>0.54132580140202813</v>
      </c>
      <c r="I1320" s="21">
        <f t="shared" si="101"/>
        <v>48.670000000000073</v>
      </c>
      <c r="J1320" s="21">
        <f ca="1">IF(ROW()&gt;计算结果!B$18+1,ABS(E1320-OFFSET(E1320,-计算结果!B$18,0,1,1))/SUM(OFFSET(I1320,0,0,-计算结果!B$18,1)),ABS(E1320-OFFSET(E1320,-ROW()+2,0,1,1))/SUM(OFFSET(I1320,0,0,-ROW()+2,1)))</f>
        <v>0.56754685654075709</v>
      </c>
      <c r="K1320" s="21">
        <f ca="1">(计算结果!B$19+计算结果!B$20*'000300'!J1320)^计算结果!B$21</f>
        <v>1.9107921708866813</v>
      </c>
      <c r="L1320" s="21">
        <f t="shared" ca="1" si="102"/>
        <v>2643.341769691046</v>
      </c>
      <c r="M1320" s="31" t="str">
        <f ca="1">IF(ROW()&gt;计算结果!B$22+1,IF(L1320&gt;OFFSET(L1320,-计算结果!B$22,0,1,1),"买",IF(L1320&lt;OFFSET(L1320,-计算结果!B$22,0,1,1),"卖",M1319)),IF(L1320&gt;OFFSET(L1320,-ROW()+1,0,1,1),"买",IF(L1320&lt;OFFSET(L1320,-ROW()+1,0,1,1),"卖",M1319)))</f>
        <v>买</v>
      </c>
      <c r="N1320" s="4">
        <f t="shared" ca="1" si="103"/>
        <v>1</v>
      </c>
      <c r="O1320" s="3">
        <f ca="1">IF(M1319="买",E1320/E1319-1,0)-IF(N1320=1,计算结果!B$17,0)</f>
        <v>0</v>
      </c>
      <c r="P1320" s="2">
        <f t="shared" ca="1" si="104"/>
        <v>5.6630965051912048</v>
      </c>
      <c r="Q1320" s="3">
        <f ca="1">1-P1320/MAX(P$2:P1320)</f>
        <v>0.12868702138411225</v>
      </c>
    </row>
    <row r="1321" spans="1:17" x14ac:dyDescent="0.15">
      <c r="A1321" s="1">
        <v>40337</v>
      </c>
      <c r="B1321">
        <v>2694.11</v>
      </c>
      <c r="C1321">
        <v>2720.59</v>
      </c>
      <c r="D1321" s="21">
        <v>2672.06</v>
      </c>
      <c r="E1321" s="21">
        <v>2699.34</v>
      </c>
      <c r="F1321" s="42">
        <v>426.77104639999999</v>
      </c>
      <c r="G1321" s="3">
        <f t="shared" si="100"/>
        <v>1.3428694374788552E-3</v>
      </c>
      <c r="H1321" s="3">
        <f>1-E1321/MAX(E$2:E1321)</f>
        <v>0.54070986183897096</v>
      </c>
      <c r="I1321" s="21">
        <f t="shared" si="101"/>
        <v>3.6200000000003456</v>
      </c>
      <c r="J1321" s="21">
        <f ca="1">IF(ROW()&gt;计算结果!B$18+1,ABS(E1321-OFFSET(E1321,-计算结果!B$18,0,1,1))/SUM(OFFSET(I1321,0,0,-计算结果!B$18,1)),ABS(E1321-OFFSET(E1321,-ROW()+2,0,1,1))/SUM(OFFSET(I1321,0,0,-ROW()+2,1)))</f>
        <v>0.44542910447760964</v>
      </c>
      <c r="K1321" s="21">
        <f ca="1">(计算结果!B$19+计算结果!B$20*'000300'!J1321)^计算结果!B$21</f>
        <v>1.8008861940298486</v>
      </c>
      <c r="L1321" s="21">
        <f t="shared" ca="1" si="102"/>
        <v>2744.1882095445453</v>
      </c>
      <c r="M1321" s="31" t="str">
        <f ca="1">IF(ROW()&gt;计算结果!B$22+1,IF(L1321&gt;OFFSET(L1321,-计算结果!B$22,0,1,1),"买",IF(L1321&lt;OFFSET(L1321,-计算结果!B$22,0,1,1),"卖",M1320)),IF(L1321&gt;OFFSET(L1321,-ROW()+1,0,1,1),"买",IF(L1321&lt;OFFSET(L1321,-ROW()+1,0,1,1),"卖",M1320)))</f>
        <v>卖</v>
      </c>
      <c r="N1321" s="4">
        <f t="shared" ca="1" si="103"/>
        <v>1</v>
      </c>
      <c r="O1321" s="3">
        <f ca="1">IF(M1320="买",E1321/E1320-1,0)-IF(N1321=1,计算结果!B$17,0)</f>
        <v>1.3428694374788552E-3</v>
      </c>
      <c r="P1321" s="2">
        <f t="shared" ca="1" si="104"/>
        <v>5.6707013044095191</v>
      </c>
      <c r="Q1321" s="3">
        <f ca="1">1-P1321/MAX(P$2:P1321)</f>
        <v>0.12751696181465044</v>
      </c>
    </row>
    <row r="1322" spans="1:17" x14ac:dyDescent="0.15">
      <c r="A1322" s="1">
        <v>40338</v>
      </c>
      <c r="B1322">
        <v>2711.64</v>
      </c>
      <c r="C1322">
        <v>2787.82</v>
      </c>
      <c r="D1322" s="21">
        <v>2687.33</v>
      </c>
      <c r="E1322" s="21">
        <v>2782.13</v>
      </c>
      <c r="F1322" s="42">
        <v>707.10083583999995</v>
      </c>
      <c r="G1322" s="3">
        <f t="shared" si="100"/>
        <v>3.0670460186564164E-2</v>
      </c>
      <c r="H1322" s="3">
        <f>1-E1322/MAX(E$2:E1322)</f>
        <v>0.5266232219424215</v>
      </c>
      <c r="I1322" s="21">
        <f t="shared" si="101"/>
        <v>82.789999999999964</v>
      </c>
      <c r="J1322" s="21">
        <f ca="1">IF(ROW()&gt;计算结果!B$18+1,ABS(E1322-OFFSET(E1322,-计算结果!B$18,0,1,1))/SUM(OFFSET(I1322,0,0,-计算结果!B$18,1)),ABS(E1322-OFFSET(E1322,-ROW()+2,0,1,1))/SUM(OFFSET(I1322,0,0,-ROW()+2,1)))</f>
        <v>9.3539565383597034E-2</v>
      </c>
      <c r="K1322" s="21">
        <f ca="1">(计算结果!B$19+计算结果!B$20*'000300'!J1322)^计算结果!B$21</f>
        <v>1.4841856088452372</v>
      </c>
      <c r="L1322" s="21">
        <f t="shared" ca="1" si="102"/>
        <v>2800.5008689123529</v>
      </c>
      <c r="M1322" s="31" t="str">
        <f ca="1">IF(ROW()&gt;计算结果!B$22+1,IF(L1322&gt;OFFSET(L1322,-计算结果!B$22,0,1,1),"买",IF(L1322&lt;OFFSET(L1322,-计算结果!B$22,0,1,1),"卖",M1321)),IF(L1322&gt;OFFSET(L1322,-ROW()+1,0,1,1),"买",IF(L1322&lt;OFFSET(L1322,-ROW()+1,0,1,1),"卖",M1321)))</f>
        <v>买</v>
      </c>
      <c r="N1322" s="4">
        <f t="shared" ca="1" si="103"/>
        <v>1</v>
      </c>
      <c r="O1322" s="3">
        <f ca="1">IF(M1321="买",E1322/E1321-1,0)-IF(N1322=1,计算结果!B$17,0)</f>
        <v>0</v>
      </c>
      <c r="P1322" s="2">
        <f t="shared" ca="1" si="104"/>
        <v>5.6707013044095191</v>
      </c>
      <c r="Q1322" s="3">
        <f ca="1">1-P1322/MAX(P$2:P1322)</f>
        <v>0.12751696181465044</v>
      </c>
    </row>
    <row r="1323" spans="1:17" x14ac:dyDescent="0.15">
      <c r="A1323" s="1">
        <v>40339</v>
      </c>
      <c r="B1323">
        <v>2755.94</v>
      </c>
      <c r="C1323">
        <v>2776.26</v>
      </c>
      <c r="D1323" s="21">
        <v>2746.11</v>
      </c>
      <c r="E1323" s="21">
        <v>2750.02</v>
      </c>
      <c r="F1323" s="42">
        <v>503.12245247999999</v>
      </c>
      <c r="G1323" s="3">
        <f t="shared" si="100"/>
        <v>-1.1541516751553682E-2</v>
      </c>
      <c r="H1323" s="3">
        <f>1-E1323/MAX(E$2:E1323)</f>
        <v>0.53208670795616952</v>
      </c>
      <c r="I1323" s="21">
        <f t="shared" si="101"/>
        <v>32.110000000000127</v>
      </c>
      <c r="J1323" s="21">
        <f ca="1">IF(ROW()&gt;计算结果!B$18+1,ABS(E1323-OFFSET(E1323,-计算结果!B$18,0,1,1))/SUM(OFFSET(I1323,0,0,-计算结果!B$18,1)),ABS(E1323-OFFSET(E1323,-ROW()+2,0,1,1))/SUM(OFFSET(I1323,0,0,-ROW()+2,1)))</f>
        <v>0.33715582265284733</v>
      </c>
      <c r="K1323" s="21">
        <f ca="1">(计算结果!B$19+计算结果!B$20*'000300'!J1323)^计算结果!B$21</f>
        <v>1.7034402403875626</v>
      </c>
      <c r="L1323" s="21">
        <f t="shared" ca="1" si="102"/>
        <v>2714.5097254373213</v>
      </c>
      <c r="M1323" s="31" t="str">
        <f ca="1">IF(ROW()&gt;计算结果!B$22+1,IF(L1323&gt;OFFSET(L1323,-计算结果!B$22,0,1,1),"买",IF(L1323&lt;OFFSET(L1323,-计算结果!B$22,0,1,1),"卖",M1322)),IF(L1323&gt;OFFSET(L1323,-ROW()+1,0,1,1),"买",IF(L1323&lt;OFFSET(L1323,-ROW()+1,0,1,1),"卖",M1322)))</f>
        <v>卖</v>
      </c>
      <c r="N1323" s="4">
        <f t="shared" ca="1" si="103"/>
        <v>1</v>
      </c>
      <c r="O1323" s="3">
        <f ca="1">IF(M1322="买",E1323/E1322-1,0)-IF(N1323=1,计算结果!B$17,0)</f>
        <v>-1.1541516751553682E-2</v>
      </c>
      <c r="P1323" s="2">
        <f t="shared" ca="1" si="104"/>
        <v>5.6052528103116197</v>
      </c>
      <c r="Q1323" s="3">
        <f ca="1">1-P1323/MAX(P$2:P1323)</f>
        <v>0.13758673941531296</v>
      </c>
    </row>
    <row r="1324" spans="1:17" x14ac:dyDescent="0.15">
      <c r="A1324" s="1">
        <v>40340</v>
      </c>
      <c r="B1324">
        <v>2766.2</v>
      </c>
      <c r="C1324">
        <v>2782.09</v>
      </c>
      <c r="D1324" s="21">
        <v>2755.95</v>
      </c>
      <c r="E1324" s="21">
        <v>2758.87</v>
      </c>
      <c r="F1324" s="42">
        <v>488.71477248000002</v>
      </c>
      <c r="G1324" s="3">
        <f t="shared" si="100"/>
        <v>3.2181584133932351E-3</v>
      </c>
      <c r="H1324" s="3">
        <f>1-E1324/MAX(E$2:E1324)</f>
        <v>0.53058088885864019</v>
      </c>
      <c r="I1324" s="21">
        <f t="shared" si="101"/>
        <v>8.8499999999999091</v>
      </c>
      <c r="J1324" s="21">
        <f ca="1">IF(ROW()&gt;计算结果!B$18+1,ABS(E1324-OFFSET(E1324,-计算结果!B$18,0,1,1))/SUM(OFFSET(I1324,0,0,-计算结果!B$18,1)),ABS(E1324-OFFSET(E1324,-ROW()+2,0,1,1))/SUM(OFFSET(I1324,0,0,-ROW()+2,1)))</f>
        <v>0.28105499369831827</v>
      </c>
      <c r="K1324" s="21">
        <f ca="1">(计算结果!B$19+计算结果!B$20*'000300'!J1324)^计算结果!B$21</f>
        <v>1.6529494943284864</v>
      </c>
      <c r="L1324" s="21">
        <f t="shared" ca="1" si="102"/>
        <v>2787.8350188439736</v>
      </c>
      <c r="M1324" s="31" t="str">
        <f ca="1">IF(ROW()&gt;计算结果!B$22+1,IF(L1324&gt;OFFSET(L1324,-计算结果!B$22,0,1,1),"买",IF(L1324&lt;OFFSET(L1324,-计算结果!B$22,0,1,1),"卖",M1323)),IF(L1324&gt;OFFSET(L1324,-ROW()+1,0,1,1),"买",IF(L1324&lt;OFFSET(L1324,-ROW()+1,0,1,1),"卖",M1323)))</f>
        <v>买</v>
      </c>
      <c r="N1324" s="4">
        <f t="shared" ca="1" si="103"/>
        <v>1</v>
      </c>
      <c r="O1324" s="3">
        <f ca="1">IF(M1323="买",E1324/E1323-1,0)-IF(N1324=1,计算结果!B$17,0)</f>
        <v>0</v>
      </c>
      <c r="P1324" s="2">
        <f t="shared" ca="1" si="104"/>
        <v>5.6052528103116197</v>
      </c>
      <c r="Q1324" s="3">
        <f ca="1">1-P1324/MAX(P$2:P1324)</f>
        <v>0.13758673941531296</v>
      </c>
    </row>
    <row r="1325" spans="1:17" x14ac:dyDescent="0.15">
      <c r="A1325" s="1">
        <v>40346</v>
      </c>
      <c r="B1325">
        <v>2778.53</v>
      </c>
      <c r="C1325">
        <v>2784.92</v>
      </c>
      <c r="D1325" s="21">
        <v>2742.64</v>
      </c>
      <c r="E1325" s="21">
        <v>2742.73</v>
      </c>
      <c r="F1325" s="42">
        <v>402.93232640000002</v>
      </c>
      <c r="G1325" s="3">
        <f t="shared" si="100"/>
        <v>-5.8502212862512337E-3</v>
      </c>
      <c r="H1325" s="3">
        <f>1-E1325/MAX(E$2:E1325)</f>
        <v>0.53332709453481253</v>
      </c>
      <c r="I1325" s="21">
        <f t="shared" si="101"/>
        <v>16.139999999999873</v>
      </c>
      <c r="J1325" s="21">
        <f ca="1">IF(ROW()&gt;计算结果!B$18+1,ABS(E1325-OFFSET(E1325,-计算结果!B$18,0,1,1))/SUM(OFFSET(I1325,0,0,-计算结果!B$18,1)),ABS(E1325-OFFSET(E1325,-ROW()+2,0,1,1))/SUM(OFFSET(I1325,0,0,-ROW()+2,1)))</f>
        <v>0.11546461934117491</v>
      </c>
      <c r="K1325" s="21">
        <f ca="1">(计算结果!B$19+计算结果!B$20*'000300'!J1325)^计算结果!B$21</f>
        <v>1.5039181574070573</v>
      </c>
      <c r="L1325" s="21">
        <f t="shared" ca="1" si="102"/>
        <v>2720.0007620143342</v>
      </c>
      <c r="M1325" s="31" t="str">
        <f ca="1">IF(ROW()&gt;计算结果!B$22+1,IF(L1325&gt;OFFSET(L1325,-计算结果!B$22,0,1,1),"买",IF(L1325&lt;OFFSET(L1325,-计算结果!B$22,0,1,1),"卖",M1324)),IF(L1325&gt;OFFSET(L1325,-ROW()+1,0,1,1),"买",IF(L1325&lt;OFFSET(L1325,-ROW()+1,0,1,1),"卖",M1324)))</f>
        <v>卖</v>
      </c>
      <c r="N1325" s="4">
        <f t="shared" ca="1" si="103"/>
        <v>1</v>
      </c>
      <c r="O1325" s="3">
        <f ca="1">IF(M1324="买",E1325/E1324-1,0)-IF(N1325=1,计算结果!B$17,0)</f>
        <v>-5.8502212862512337E-3</v>
      </c>
      <c r="P1325" s="2">
        <f t="shared" ca="1" si="104"/>
        <v>5.5724608410059151</v>
      </c>
      <c r="Q1325" s="3">
        <f ca="1">1-P1325/MAX(P$2:P1325)</f>
        <v>0.14263204782993089</v>
      </c>
    </row>
    <row r="1326" spans="1:17" x14ac:dyDescent="0.15">
      <c r="A1326" s="1">
        <v>40347</v>
      </c>
      <c r="B1326">
        <v>2739.03</v>
      </c>
      <c r="C1326">
        <v>2755.84</v>
      </c>
      <c r="D1326" s="21">
        <v>2686.61</v>
      </c>
      <c r="E1326" s="21">
        <v>2696.17</v>
      </c>
      <c r="F1326" s="42">
        <v>502.56351231999997</v>
      </c>
      <c r="G1326" s="3">
        <f t="shared" si="100"/>
        <v>-1.6975786898455136E-2</v>
      </c>
      <c r="H1326" s="3">
        <f>1-E1326/MAX(E$2:E1326)</f>
        <v>0.54124923432927241</v>
      </c>
      <c r="I1326" s="21">
        <f t="shared" si="101"/>
        <v>46.559999999999945</v>
      </c>
      <c r="J1326" s="21">
        <f ca="1">IF(ROW()&gt;计算结果!B$18+1,ABS(E1326-OFFSET(E1326,-计算结果!B$18,0,1,1))/SUM(OFFSET(I1326,0,0,-计算结果!B$18,1)),ABS(E1326-OFFSET(E1326,-ROW()+2,0,1,1))/SUM(OFFSET(I1326,0,0,-ROW()+2,1)))</f>
        <v>0.17025579167701296</v>
      </c>
      <c r="K1326" s="21">
        <f ca="1">(计算结果!B$19+计算结果!B$20*'000300'!J1326)^计算结果!B$21</f>
        <v>1.5532302125093116</v>
      </c>
      <c r="L1326" s="21">
        <f t="shared" ca="1" si="102"/>
        <v>2682.9861024665515</v>
      </c>
      <c r="M1326" s="31" t="str">
        <f ca="1">IF(ROW()&gt;计算结果!B$22+1,IF(L1326&gt;OFFSET(L1326,-计算结果!B$22,0,1,1),"买",IF(L1326&lt;OFFSET(L1326,-计算结果!B$22,0,1,1),"卖",M1325)),IF(L1326&gt;OFFSET(L1326,-ROW()+1,0,1,1),"买",IF(L1326&lt;OFFSET(L1326,-ROW()+1,0,1,1),"卖",M1325)))</f>
        <v>卖</v>
      </c>
      <c r="N1326" s="4" t="str">
        <f t="shared" ca="1" si="103"/>
        <v/>
      </c>
      <c r="O1326" s="3">
        <f ca="1">IF(M1325="买",E1326/E1325-1,0)-IF(N1326=1,计算结果!B$17,0)</f>
        <v>0</v>
      </c>
      <c r="P1326" s="2">
        <f t="shared" ca="1" si="104"/>
        <v>5.5724608410059151</v>
      </c>
      <c r="Q1326" s="3">
        <f ca="1">1-P1326/MAX(P$2:P1326)</f>
        <v>0.14263204782993089</v>
      </c>
    </row>
    <row r="1327" spans="1:17" x14ac:dyDescent="0.15">
      <c r="A1327" s="1">
        <v>40350</v>
      </c>
      <c r="B1327">
        <v>2698.98</v>
      </c>
      <c r="C1327">
        <v>2784.47</v>
      </c>
      <c r="D1327" s="21">
        <v>2686.32</v>
      </c>
      <c r="E1327" s="21">
        <v>2780.66</v>
      </c>
      <c r="F1327" s="42">
        <v>628.091904</v>
      </c>
      <c r="G1327" s="3">
        <f t="shared" si="100"/>
        <v>3.133704477091559E-2</v>
      </c>
      <c r="H1327" s="3">
        <f>1-E1327/MAX(E$2:E1327)</f>
        <v>0.52687334104675698</v>
      </c>
      <c r="I1327" s="21">
        <f t="shared" si="101"/>
        <v>84.489999999999782</v>
      </c>
      <c r="J1327" s="21">
        <f ca="1">IF(ROW()&gt;计算结果!B$18+1,ABS(E1327-OFFSET(E1327,-计算结果!B$18,0,1,1))/SUM(OFFSET(I1327,0,0,-计算结果!B$18,1)),ABS(E1327-OFFSET(E1327,-ROW()+2,0,1,1))/SUM(OFFSET(I1327,0,0,-ROW()+2,1)))</f>
        <v>6.5525935578910566E-2</v>
      </c>
      <c r="K1327" s="21">
        <f ca="1">(计算结果!B$19+计算结果!B$20*'000300'!J1327)^计算结果!B$21</f>
        <v>1.4589733420210194</v>
      </c>
      <c r="L1327" s="21">
        <f t="shared" ca="1" si="102"/>
        <v>2825.4897151791447</v>
      </c>
      <c r="M1327" s="31" t="str">
        <f ca="1">IF(ROW()&gt;计算结果!B$22+1,IF(L1327&gt;OFFSET(L1327,-计算结果!B$22,0,1,1),"买",IF(L1327&lt;OFFSET(L1327,-计算结果!B$22,0,1,1),"卖",M1326)),IF(L1327&gt;OFFSET(L1327,-ROW()+1,0,1,1),"买",IF(L1327&lt;OFFSET(L1327,-ROW()+1,0,1,1),"卖",M1326)))</f>
        <v>买</v>
      </c>
      <c r="N1327" s="4">
        <f t="shared" ca="1" si="103"/>
        <v>1</v>
      </c>
      <c r="O1327" s="3">
        <f ca="1">IF(M1326="买",E1327/E1326-1,0)-IF(N1327=1,计算结果!B$17,0)</f>
        <v>0</v>
      </c>
      <c r="P1327" s="2">
        <f t="shared" ca="1" si="104"/>
        <v>5.5724608410059151</v>
      </c>
      <c r="Q1327" s="3">
        <f ca="1">1-P1327/MAX(P$2:P1327)</f>
        <v>0.14263204782993089</v>
      </c>
    </row>
    <row r="1328" spans="1:17" x14ac:dyDescent="0.15">
      <c r="A1328" s="1">
        <v>40351</v>
      </c>
      <c r="B1328">
        <v>2772.89</v>
      </c>
      <c r="C1328">
        <v>2795.32</v>
      </c>
      <c r="D1328" s="21">
        <v>2766.44</v>
      </c>
      <c r="E1328" s="21">
        <v>2783.72</v>
      </c>
      <c r="F1328" s="42">
        <v>452.07207935999998</v>
      </c>
      <c r="G1328" s="3">
        <f t="shared" si="100"/>
        <v>1.1004581646083533E-3</v>
      </c>
      <c r="H1328" s="3">
        <f>1-E1328/MAX(E$2:E1328)</f>
        <v>0.52635268495201792</v>
      </c>
      <c r="I1328" s="21">
        <f t="shared" si="101"/>
        <v>3.0599999999999454</v>
      </c>
      <c r="J1328" s="21">
        <f ca="1">IF(ROW()&gt;计算结果!B$18+1,ABS(E1328-OFFSET(E1328,-计算结果!B$18,0,1,1))/SUM(OFFSET(I1328,0,0,-计算结果!B$18,1)),ABS(E1328-OFFSET(E1328,-ROW()+2,0,1,1))/SUM(OFFSET(I1328,0,0,-ROW()+2,1)))</f>
        <v>0.14237895995218136</v>
      </c>
      <c r="K1328" s="21">
        <f ca="1">(计算结果!B$19+计算结果!B$20*'000300'!J1328)^计算结果!B$21</f>
        <v>1.528141063956963</v>
      </c>
      <c r="L1328" s="21">
        <f t="shared" ca="1" si="102"/>
        <v>2761.6596981841067</v>
      </c>
      <c r="M1328" s="31" t="str">
        <f ca="1">IF(ROW()&gt;计算结果!B$22+1,IF(L1328&gt;OFFSET(L1328,-计算结果!B$22,0,1,1),"买",IF(L1328&lt;OFFSET(L1328,-计算结果!B$22,0,1,1),"卖",M1327)),IF(L1328&gt;OFFSET(L1328,-ROW()+1,0,1,1),"买",IF(L1328&lt;OFFSET(L1328,-ROW()+1,0,1,1),"卖",M1327)))</f>
        <v>买</v>
      </c>
      <c r="N1328" s="4" t="str">
        <f t="shared" ca="1" si="103"/>
        <v/>
      </c>
      <c r="O1328" s="3">
        <f ca="1">IF(M1327="买",E1328/E1327-1,0)-IF(N1328=1,计算结果!B$17,0)</f>
        <v>1.1004581646083533E-3</v>
      </c>
      <c r="P1328" s="2">
        <f t="shared" ca="1" si="104"/>
        <v>5.5785931010353602</v>
      </c>
      <c r="Q1328" s="3">
        <f ca="1">1-P1328/MAX(P$2:P1328)</f>
        <v>0.14168855026689176</v>
      </c>
    </row>
    <row r="1329" spans="1:17" x14ac:dyDescent="0.15">
      <c r="A1329" s="1">
        <v>40352</v>
      </c>
      <c r="B1329">
        <v>2768.7</v>
      </c>
      <c r="C1329">
        <v>2788.22</v>
      </c>
      <c r="D1329" s="21">
        <v>2734.05</v>
      </c>
      <c r="E1329" s="21">
        <v>2758.5</v>
      </c>
      <c r="F1329" s="42">
        <v>416.00241663999998</v>
      </c>
      <c r="G1329" s="3">
        <f t="shared" si="100"/>
        <v>-9.0598192346931228E-3</v>
      </c>
      <c r="H1329" s="3">
        <f>1-E1329/MAX(E$2:E1329)</f>
        <v>0.53064384400735043</v>
      </c>
      <c r="I1329" s="21">
        <f t="shared" si="101"/>
        <v>25.2199999999998</v>
      </c>
      <c r="J1329" s="21">
        <f ca="1">IF(ROW()&gt;计算结果!B$18+1,ABS(E1329-OFFSET(E1329,-计算结果!B$18,0,1,1))/SUM(OFFSET(I1329,0,0,-计算结果!B$18,1)),ABS(E1329-OFFSET(E1329,-ROW()+2,0,1,1))/SUM(OFFSET(I1329,0,0,-ROW()+2,1)))</f>
        <v>4.0141105516201918E-2</v>
      </c>
      <c r="K1329" s="21">
        <f ca="1">(计算结果!B$19+计算结果!B$20*'000300'!J1329)^计算结果!B$21</f>
        <v>1.4361269949645816</v>
      </c>
      <c r="L1329" s="21">
        <f t="shared" ca="1" si="102"/>
        <v>2757.1219703259703</v>
      </c>
      <c r="M1329" s="31" t="str">
        <f ca="1">IF(ROW()&gt;计算结果!B$22+1,IF(L1329&gt;OFFSET(L1329,-计算结果!B$22,0,1,1),"买",IF(L1329&lt;OFFSET(L1329,-计算结果!B$22,0,1,1),"卖",M1328)),IF(L1329&gt;OFFSET(L1329,-ROW()+1,0,1,1),"买",IF(L1329&lt;OFFSET(L1329,-ROW()+1,0,1,1),"卖",M1328)))</f>
        <v>卖</v>
      </c>
      <c r="N1329" s="4">
        <f t="shared" ca="1" si="103"/>
        <v>1</v>
      </c>
      <c r="O1329" s="3">
        <f ca="1">IF(M1328="买",E1329/E1328-1,0)-IF(N1329=1,计算结果!B$17,0)</f>
        <v>-9.0598192346931228E-3</v>
      </c>
      <c r="P1329" s="2">
        <f t="shared" ca="1" si="104"/>
        <v>5.5280520559560733</v>
      </c>
      <c r="Q1329" s="3">
        <f ca="1">1-P1329/MAX(P$2:P1329)</f>
        <v>0.14946469684854125</v>
      </c>
    </row>
    <row r="1330" spans="1:17" x14ac:dyDescent="0.15">
      <c r="A1330" s="1">
        <v>40353</v>
      </c>
      <c r="B1330">
        <v>2753.71</v>
      </c>
      <c r="C1330">
        <v>2783.51</v>
      </c>
      <c r="D1330" s="21">
        <v>2739.81</v>
      </c>
      <c r="E1330" s="21">
        <v>2757.5</v>
      </c>
      <c r="F1330" s="42">
        <v>337.72857343999999</v>
      </c>
      <c r="G1330" s="3">
        <f t="shared" si="100"/>
        <v>-3.6251586006885717E-4</v>
      </c>
      <c r="H1330" s="3">
        <f>1-E1330/MAX(E$2:E1330)</f>
        <v>0.53081399305791876</v>
      </c>
      <c r="I1330" s="21">
        <f t="shared" si="101"/>
        <v>1</v>
      </c>
      <c r="J1330" s="21">
        <f ca="1">IF(ROW()&gt;计算结果!B$18+1,ABS(E1330-OFFSET(E1330,-计算结果!B$18,0,1,1))/SUM(OFFSET(I1330,0,0,-计算结果!B$18,1)),ABS(E1330-OFFSET(E1330,-ROW()+2,0,1,1))/SUM(OFFSET(I1330,0,0,-ROW()+2,1)))</f>
        <v>0.20333070036861592</v>
      </c>
      <c r="K1330" s="21">
        <f ca="1">(计算结果!B$19+计算结果!B$20*'000300'!J1330)^计算结果!B$21</f>
        <v>1.5829976303317543</v>
      </c>
      <c r="L1330" s="21">
        <f t="shared" ca="1" si="102"/>
        <v>2757.7203904041539</v>
      </c>
      <c r="M1330" s="31" t="str">
        <f ca="1">IF(ROW()&gt;计算结果!B$22+1,IF(L1330&gt;OFFSET(L1330,-计算结果!B$22,0,1,1),"买",IF(L1330&lt;OFFSET(L1330,-计算结果!B$22,0,1,1),"卖",M1329)),IF(L1330&gt;OFFSET(L1330,-ROW()+1,0,1,1),"买",IF(L1330&lt;OFFSET(L1330,-ROW()+1,0,1,1),"卖",M1329)))</f>
        <v>卖</v>
      </c>
      <c r="N1330" s="4" t="str">
        <f t="shared" ca="1" si="103"/>
        <v/>
      </c>
      <c r="O1330" s="3">
        <f ca="1">IF(M1329="买",E1330/E1329-1,0)-IF(N1330=1,计算结果!B$17,0)</f>
        <v>0</v>
      </c>
      <c r="P1330" s="2">
        <f t="shared" ca="1" si="104"/>
        <v>5.5280520559560733</v>
      </c>
      <c r="Q1330" s="3">
        <f ca="1">1-P1330/MAX(P$2:P1330)</f>
        <v>0.14946469684854125</v>
      </c>
    </row>
    <row r="1331" spans="1:17" x14ac:dyDescent="0.15">
      <c r="A1331" s="1">
        <v>40354</v>
      </c>
      <c r="B1331">
        <v>2744.12</v>
      </c>
      <c r="C1331">
        <v>2759.45</v>
      </c>
      <c r="D1331" s="21">
        <v>2715.66</v>
      </c>
      <c r="E1331" s="21">
        <v>2736.29</v>
      </c>
      <c r="F1331" s="42">
        <v>346.49178111999998</v>
      </c>
      <c r="G1331" s="3">
        <f t="shared" si="100"/>
        <v>-7.6917497733454132E-3</v>
      </c>
      <c r="H1331" s="3">
        <f>1-E1331/MAX(E$2:E1331)</f>
        <v>0.53442285442047233</v>
      </c>
      <c r="I1331" s="21">
        <f t="shared" si="101"/>
        <v>21.210000000000036</v>
      </c>
      <c r="J1331" s="21">
        <f ca="1">IF(ROW()&gt;计算结果!B$18+1,ABS(E1331-OFFSET(E1331,-计算结果!B$18,0,1,1))/SUM(OFFSET(I1331,0,0,-计算结果!B$18,1)),ABS(E1331-OFFSET(E1331,-ROW()+2,0,1,1))/SUM(OFFSET(I1331,0,0,-ROW()+2,1)))</f>
        <v>0.11495504464424568</v>
      </c>
      <c r="K1331" s="21">
        <f ca="1">(计算结果!B$19+计算结果!B$20*'000300'!J1331)^计算结果!B$21</f>
        <v>1.503459540179821</v>
      </c>
      <c r="L1331" s="21">
        <f t="shared" ca="1" si="102"/>
        <v>2725.5006655012503</v>
      </c>
      <c r="M1331" s="31" t="str">
        <f ca="1">IF(ROW()&gt;计算结果!B$22+1,IF(L1331&gt;OFFSET(L1331,-计算结果!B$22,0,1,1),"买",IF(L1331&lt;OFFSET(L1331,-计算结果!B$22,0,1,1),"卖",M1330)),IF(L1331&gt;OFFSET(L1331,-ROW()+1,0,1,1),"买",IF(L1331&lt;OFFSET(L1331,-ROW()+1,0,1,1),"卖",M1330)))</f>
        <v>卖</v>
      </c>
      <c r="N1331" s="4" t="str">
        <f t="shared" ca="1" si="103"/>
        <v/>
      </c>
      <c r="O1331" s="3">
        <f ca="1">IF(M1330="买",E1331/E1330-1,0)-IF(N1331=1,计算结果!B$17,0)</f>
        <v>0</v>
      </c>
      <c r="P1331" s="2">
        <f t="shared" ca="1" si="104"/>
        <v>5.5280520559560733</v>
      </c>
      <c r="Q1331" s="3">
        <f ca="1">1-P1331/MAX(P$2:P1331)</f>
        <v>0.14946469684854125</v>
      </c>
    </row>
    <row r="1332" spans="1:17" x14ac:dyDescent="0.15">
      <c r="A1332" s="1">
        <v>40357</v>
      </c>
      <c r="B1332">
        <v>2734.51</v>
      </c>
      <c r="C1332">
        <v>2751.46</v>
      </c>
      <c r="D1332" s="21">
        <v>2710.09</v>
      </c>
      <c r="E1332" s="21">
        <v>2716.78</v>
      </c>
      <c r="F1332" s="42">
        <v>311.98277632000003</v>
      </c>
      <c r="G1332" s="3">
        <f t="shared" si="100"/>
        <v>-7.1300922051389382E-3</v>
      </c>
      <c r="H1332" s="3">
        <f>1-E1332/MAX(E$2:E1332)</f>
        <v>0.5377424623970597</v>
      </c>
      <c r="I1332" s="21">
        <f t="shared" si="101"/>
        <v>19.509999999999764</v>
      </c>
      <c r="J1332" s="21">
        <f ca="1">IF(ROW()&gt;计算结果!B$18+1,ABS(E1332-OFFSET(E1332,-计算结果!B$18,0,1,1))/SUM(OFFSET(I1332,0,0,-计算结果!B$18,1)),ABS(E1332-OFFSET(E1332,-ROW()+2,0,1,1))/SUM(OFFSET(I1332,0,0,-ROW()+2,1)))</f>
        <v>0.25314739492543142</v>
      </c>
      <c r="K1332" s="21">
        <f ca="1">(计算结果!B$19+计算结果!B$20*'000300'!J1332)^计算结果!B$21</f>
        <v>1.6278326554328881</v>
      </c>
      <c r="L1332" s="21">
        <f t="shared" ca="1" si="102"/>
        <v>2711.3048814212088</v>
      </c>
      <c r="M1332" s="31" t="str">
        <f ca="1">IF(ROW()&gt;计算结果!B$22+1,IF(L1332&gt;OFFSET(L1332,-计算结果!B$22,0,1,1),"买",IF(L1332&lt;OFFSET(L1332,-计算结果!B$22,0,1,1),"卖",M1331)),IF(L1332&gt;OFFSET(L1332,-ROW()+1,0,1,1),"买",IF(L1332&lt;OFFSET(L1332,-ROW()+1,0,1,1),"卖",M1331)))</f>
        <v>卖</v>
      </c>
      <c r="N1332" s="4" t="str">
        <f t="shared" ca="1" si="103"/>
        <v/>
      </c>
      <c r="O1332" s="3">
        <f ca="1">IF(M1331="买",E1332/E1331-1,0)-IF(N1332=1,计算结果!B$17,0)</f>
        <v>0</v>
      </c>
      <c r="P1332" s="2">
        <f t="shared" ca="1" si="104"/>
        <v>5.5280520559560733</v>
      </c>
      <c r="Q1332" s="3">
        <f ca="1">1-P1332/MAX(P$2:P1332)</f>
        <v>0.14946469684854125</v>
      </c>
    </row>
    <row r="1333" spans="1:17" x14ac:dyDescent="0.15">
      <c r="A1333" s="1">
        <v>40358</v>
      </c>
      <c r="B1333">
        <v>2717.47</v>
      </c>
      <c r="C1333">
        <v>2724.23</v>
      </c>
      <c r="D1333" s="21">
        <v>2591.69</v>
      </c>
      <c r="E1333" s="21">
        <v>2592.02</v>
      </c>
      <c r="F1333" s="42">
        <v>506.35968511999999</v>
      </c>
      <c r="G1333" s="3">
        <f t="shared" si="100"/>
        <v>-4.5922010615508158E-2</v>
      </c>
      <c r="H1333" s="3">
        <f>1-E1333/MAX(E$2:E1333)</f>
        <v>0.55897025794596067</v>
      </c>
      <c r="I1333" s="21">
        <f t="shared" si="101"/>
        <v>124.76000000000022</v>
      </c>
      <c r="J1333" s="21">
        <f ca="1">IF(ROW()&gt;计算结果!B$18+1,ABS(E1333-OFFSET(E1333,-计算结果!B$18,0,1,1))/SUM(OFFSET(I1333,0,0,-计算结果!B$18,1)),ABS(E1333-OFFSET(E1333,-ROW()+2,0,1,1))/SUM(OFFSET(I1333,0,0,-ROW()+2,1)))</f>
        <v>0.45039908779931681</v>
      </c>
      <c r="K1333" s="21">
        <f ca="1">(计算结果!B$19+计算结果!B$20*'000300'!J1333)^计算结果!B$21</f>
        <v>1.805359179019385</v>
      </c>
      <c r="L1333" s="21">
        <f t="shared" ca="1" si="102"/>
        <v>2495.9528258291912</v>
      </c>
      <c r="M1333" s="31" t="str">
        <f ca="1">IF(ROW()&gt;计算结果!B$22+1,IF(L1333&gt;OFFSET(L1333,-计算结果!B$22,0,1,1),"买",IF(L1333&lt;OFFSET(L1333,-计算结果!B$22,0,1,1),"卖",M1332)),IF(L1333&gt;OFFSET(L1333,-ROW()+1,0,1,1),"买",IF(L1333&lt;OFFSET(L1333,-ROW()+1,0,1,1),"卖",M1332)))</f>
        <v>卖</v>
      </c>
      <c r="N1333" s="4" t="str">
        <f t="shared" ca="1" si="103"/>
        <v/>
      </c>
      <c r="O1333" s="3">
        <f ca="1">IF(M1332="买",E1333/E1332-1,0)-IF(N1333=1,计算结果!B$17,0)</f>
        <v>0</v>
      </c>
      <c r="P1333" s="2">
        <f t="shared" ca="1" si="104"/>
        <v>5.5280520559560733</v>
      </c>
      <c r="Q1333" s="3">
        <f ca="1">1-P1333/MAX(P$2:P1333)</f>
        <v>0.14946469684854125</v>
      </c>
    </row>
    <row r="1334" spans="1:17" x14ac:dyDescent="0.15">
      <c r="A1334" s="1">
        <v>40359</v>
      </c>
      <c r="B1334">
        <v>2572.91</v>
      </c>
      <c r="C1334">
        <v>2575.8200000000002</v>
      </c>
      <c r="D1334" s="21">
        <v>2546.84</v>
      </c>
      <c r="E1334" s="21">
        <v>2563.0700000000002</v>
      </c>
      <c r="F1334" s="42">
        <v>358.09890303999998</v>
      </c>
      <c r="G1334" s="3">
        <f t="shared" si="100"/>
        <v>-1.1168895301733706E-2</v>
      </c>
      <c r="H1334" s="3">
        <f>1-E1334/MAX(E$2:E1334)</f>
        <v>0.56389607295991284</v>
      </c>
      <c r="I1334" s="21">
        <f t="shared" si="101"/>
        <v>28.949999999999818</v>
      </c>
      <c r="J1334" s="21">
        <f ca="1">IF(ROW()&gt;计算结果!B$18+1,ABS(E1334-OFFSET(E1334,-计算结果!B$18,0,1,1))/SUM(OFFSET(I1334,0,0,-计算结果!B$18,1)),ABS(E1334-OFFSET(E1334,-ROW()+2,0,1,1))/SUM(OFFSET(I1334,0,0,-ROW()+2,1)))</f>
        <v>0.5279050957131306</v>
      </c>
      <c r="K1334" s="21">
        <f ca="1">(计算结果!B$19+计算结果!B$20*'000300'!J1334)^计算结果!B$21</f>
        <v>1.8751145861418175</v>
      </c>
      <c r="L1334" s="21">
        <f t="shared" ca="1" si="102"/>
        <v>2621.805218097496</v>
      </c>
      <c r="M1334" s="31" t="str">
        <f ca="1">IF(ROW()&gt;计算结果!B$22+1,IF(L1334&gt;OFFSET(L1334,-计算结果!B$22,0,1,1),"买",IF(L1334&lt;OFFSET(L1334,-计算结果!B$22,0,1,1),"卖",M1333)),IF(L1334&gt;OFFSET(L1334,-ROW()+1,0,1,1),"买",IF(L1334&lt;OFFSET(L1334,-ROW()+1,0,1,1),"卖",M1333)))</f>
        <v>卖</v>
      </c>
      <c r="N1334" s="4" t="str">
        <f t="shared" ca="1" si="103"/>
        <v/>
      </c>
      <c r="O1334" s="3">
        <f ca="1">IF(M1333="买",E1334/E1333-1,0)-IF(N1334=1,计算结果!B$17,0)</f>
        <v>0</v>
      </c>
      <c r="P1334" s="2">
        <f t="shared" ca="1" si="104"/>
        <v>5.5280520559560733</v>
      </c>
      <c r="Q1334" s="3">
        <f ca="1">1-P1334/MAX(P$2:P1334)</f>
        <v>0.14946469684854125</v>
      </c>
    </row>
    <row r="1335" spans="1:17" x14ac:dyDescent="0.15">
      <c r="A1335" s="1">
        <v>40360</v>
      </c>
      <c r="B1335">
        <v>2557.92</v>
      </c>
      <c r="C1335">
        <v>2574.1</v>
      </c>
      <c r="D1335" s="21">
        <v>2524.5700000000002</v>
      </c>
      <c r="E1335" s="21">
        <v>2526.0700000000002</v>
      </c>
      <c r="F1335" s="42">
        <v>324.78457856</v>
      </c>
      <c r="G1335" s="3">
        <f t="shared" si="100"/>
        <v>-1.4435813302016709E-2</v>
      </c>
      <c r="H1335" s="3">
        <f>1-E1335/MAX(E$2:E1335)</f>
        <v>0.57019158783093982</v>
      </c>
      <c r="I1335" s="21">
        <f t="shared" si="101"/>
        <v>37</v>
      </c>
      <c r="J1335" s="21">
        <f ca="1">IF(ROW()&gt;计算结果!B$18+1,ABS(E1335-OFFSET(E1335,-计算结果!B$18,0,1,1))/SUM(OFFSET(I1335,0,0,-计算结果!B$18,1)),ABS(E1335-OFFSET(E1335,-ROW()+2,0,1,1))/SUM(OFFSET(I1335,0,0,-ROW()+2,1)))</f>
        <v>0.5530426791913422</v>
      </c>
      <c r="K1335" s="21">
        <f ca="1">(计算结果!B$19+计算结果!B$20*'000300'!J1335)^计算结果!B$21</f>
        <v>1.8977384112722078</v>
      </c>
      <c r="L1335" s="21">
        <f t="shared" ca="1" si="102"/>
        <v>2440.1248174023558</v>
      </c>
      <c r="M1335" s="31" t="str">
        <f ca="1">IF(ROW()&gt;计算结果!B$22+1,IF(L1335&gt;OFFSET(L1335,-计算结果!B$22,0,1,1),"买",IF(L1335&lt;OFFSET(L1335,-计算结果!B$22,0,1,1),"卖",M1334)),IF(L1335&gt;OFFSET(L1335,-ROW()+1,0,1,1),"买",IF(L1335&lt;OFFSET(L1335,-ROW()+1,0,1,1),"卖",M1334)))</f>
        <v>卖</v>
      </c>
      <c r="N1335" s="4" t="str">
        <f t="shared" ca="1" si="103"/>
        <v/>
      </c>
      <c r="O1335" s="3">
        <f ca="1">IF(M1334="买",E1335/E1334-1,0)-IF(N1335=1,计算结果!B$17,0)</f>
        <v>0</v>
      </c>
      <c r="P1335" s="2">
        <f t="shared" ca="1" si="104"/>
        <v>5.5280520559560733</v>
      </c>
      <c r="Q1335" s="3">
        <f ca="1">1-P1335/MAX(P$2:P1335)</f>
        <v>0.14946469684854125</v>
      </c>
    </row>
    <row r="1336" spans="1:17" x14ac:dyDescent="0.15">
      <c r="A1336" s="1">
        <v>40361</v>
      </c>
      <c r="B1336">
        <v>2523.0300000000002</v>
      </c>
      <c r="C1336">
        <v>2542.12</v>
      </c>
      <c r="D1336" s="21">
        <v>2462.1999999999998</v>
      </c>
      <c r="E1336" s="21">
        <v>2534.1</v>
      </c>
      <c r="F1336" s="42">
        <v>433.67317503999999</v>
      </c>
      <c r="G1336" s="3">
        <f t="shared" si="100"/>
        <v>3.1788509423729128E-3</v>
      </c>
      <c r="H1336" s="3">
        <f>1-E1336/MAX(E$2:E1336)</f>
        <v>0.56882529095487655</v>
      </c>
      <c r="I1336" s="21">
        <f t="shared" si="101"/>
        <v>8.0299999999997453</v>
      </c>
      <c r="J1336" s="21">
        <f ca="1">IF(ROW()&gt;计算结果!B$18+1,ABS(E1336-OFFSET(E1336,-计算结果!B$18,0,1,1))/SUM(OFFSET(I1336,0,0,-计算结果!B$18,1)),ABS(E1336-OFFSET(E1336,-ROW()+2,0,1,1))/SUM(OFFSET(I1336,0,0,-ROW()+2,1)))</f>
        <v>0.45882286329020916</v>
      </c>
      <c r="K1336" s="21">
        <f ca="1">(计算结果!B$19+计算结果!B$20*'000300'!J1336)^计算结果!B$21</f>
        <v>1.8129405769611882</v>
      </c>
      <c r="L1336" s="21">
        <f t="shared" ca="1" si="102"/>
        <v>2610.496239160962</v>
      </c>
      <c r="M1336" s="31" t="str">
        <f ca="1">IF(ROW()&gt;计算结果!B$22+1,IF(L1336&gt;OFFSET(L1336,-计算结果!B$22,0,1,1),"买",IF(L1336&lt;OFFSET(L1336,-计算结果!B$22,0,1,1),"卖",M1335)),IF(L1336&gt;OFFSET(L1336,-ROW()+1,0,1,1),"买",IF(L1336&lt;OFFSET(L1336,-ROW()+1,0,1,1),"卖",M1335)))</f>
        <v>卖</v>
      </c>
      <c r="N1336" s="4" t="str">
        <f t="shared" ca="1" si="103"/>
        <v/>
      </c>
      <c r="O1336" s="3">
        <f ca="1">IF(M1335="买",E1336/E1335-1,0)-IF(N1336=1,计算结果!B$17,0)</f>
        <v>0</v>
      </c>
      <c r="P1336" s="2">
        <f t="shared" ca="1" si="104"/>
        <v>5.5280520559560733</v>
      </c>
      <c r="Q1336" s="3">
        <f ca="1">1-P1336/MAX(P$2:P1336)</f>
        <v>0.14946469684854125</v>
      </c>
    </row>
    <row r="1337" spans="1:17" x14ac:dyDescent="0.15">
      <c r="A1337" s="1">
        <v>40364</v>
      </c>
      <c r="B1337">
        <v>2507.35</v>
      </c>
      <c r="C1337">
        <v>2529.4299999999998</v>
      </c>
      <c r="D1337" s="21">
        <v>2476.4899999999998</v>
      </c>
      <c r="E1337" s="21">
        <v>2512.65</v>
      </c>
      <c r="F1337" s="42">
        <v>309.22299392000002</v>
      </c>
      <c r="G1337" s="3">
        <f t="shared" si="100"/>
        <v>-8.4645436249555228E-3</v>
      </c>
      <c r="H1337" s="3">
        <f>1-E1337/MAX(E$2:E1337)</f>
        <v>0.57247498808956643</v>
      </c>
      <c r="I1337" s="21">
        <f t="shared" si="101"/>
        <v>21.449999999999818</v>
      </c>
      <c r="J1337" s="21">
        <f ca="1">IF(ROW()&gt;计算结果!B$18+1,ABS(E1337-OFFSET(E1337,-计算结果!B$18,0,1,1))/SUM(OFFSET(I1337,0,0,-计算结果!B$18,1)),ABS(E1337-OFFSET(E1337,-ROW()+2,0,1,1))/SUM(OFFSET(I1337,0,0,-ROW()+2,1)))</f>
        <v>0.92356731796409441</v>
      </c>
      <c r="K1337" s="21">
        <f ca="1">(计算结果!B$19+计算结果!B$20*'000300'!J1337)^计算结果!B$21</f>
        <v>2.231210586167685</v>
      </c>
      <c r="L1337" s="21">
        <f t="shared" ca="1" si="102"/>
        <v>2392.1806745283288</v>
      </c>
      <c r="M1337" s="31" t="str">
        <f ca="1">IF(ROW()&gt;计算结果!B$22+1,IF(L1337&gt;OFFSET(L1337,-计算结果!B$22,0,1,1),"买",IF(L1337&lt;OFFSET(L1337,-计算结果!B$22,0,1,1),"卖",M1336)),IF(L1337&gt;OFFSET(L1337,-ROW()+1,0,1,1),"买",IF(L1337&lt;OFFSET(L1337,-ROW()+1,0,1,1),"卖",M1336)))</f>
        <v>卖</v>
      </c>
      <c r="N1337" s="4" t="str">
        <f t="shared" ca="1" si="103"/>
        <v/>
      </c>
      <c r="O1337" s="3">
        <f ca="1">IF(M1336="买",E1337/E1336-1,0)-IF(N1337=1,计算结果!B$17,0)</f>
        <v>0</v>
      </c>
      <c r="P1337" s="2">
        <f t="shared" ca="1" si="104"/>
        <v>5.5280520559560733</v>
      </c>
      <c r="Q1337" s="3">
        <f ca="1">1-P1337/MAX(P$2:P1337)</f>
        <v>0.14946469684854125</v>
      </c>
    </row>
    <row r="1338" spans="1:17" x14ac:dyDescent="0.15">
      <c r="A1338" s="1">
        <v>40365</v>
      </c>
      <c r="B1338">
        <v>2504.87</v>
      </c>
      <c r="C1338">
        <v>2563.41</v>
      </c>
      <c r="D1338" s="21">
        <v>2502.9299999999998</v>
      </c>
      <c r="E1338" s="21">
        <v>2562.9</v>
      </c>
      <c r="F1338" s="42">
        <v>389.76835584000003</v>
      </c>
      <c r="G1338" s="3">
        <f t="shared" si="100"/>
        <v>1.999880604143045E-2</v>
      </c>
      <c r="H1338" s="3">
        <f>1-E1338/MAX(E$2:E1338)</f>
        <v>0.56392499829850951</v>
      </c>
      <c r="I1338" s="21">
        <f t="shared" si="101"/>
        <v>50.25</v>
      </c>
      <c r="J1338" s="21">
        <f ca="1">IF(ROW()&gt;计算结果!B$18+1,ABS(E1338-OFFSET(E1338,-计算结果!B$18,0,1,1))/SUM(OFFSET(I1338,0,0,-计算结果!B$18,1)),ABS(E1338-OFFSET(E1338,-ROW()+2,0,1,1))/SUM(OFFSET(I1338,0,0,-ROW()+2,1)))</f>
        <v>0.65451419764064334</v>
      </c>
      <c r="K1338" s="21">
        <f ca="1">(计算结果!B$19+计算结果!B$20*'000300'!J1338)^计算结果!B$21</f>
        <v>1.9890627778765788</v>
      </c>
      <c r="L1338" s="21">
        <f t="shared" ca="1" si="102"/>
        <v>2731.7521302882274</v>
      </c>
      <c r="M1338" s="31" t="str">
        <f ca="1">IF(ROW()&gt;计算结果!B$22+1,IF(L1338&gt;OFFSET(L1338,-计算结果!B$22,0,1,1),"买",IF(L1338&lt;OFFSET(L1338,-计算结果!B$22,0,1,1),"卖",M1337)),IF(L1338&gt;OFFSET(L1338,-ROW()+1,0,1,1),"买",IF(L1338&lt;OFFSET(L1338,-ROW()+1,0,1,1),"卖",M1337)))</f>
        <v>买</v>
      </c>
      <c r="N1338" s="4">
        <f t="shared" ca="1" si="103"/>
        <v>1</v>
      </c>
      <c r="O1338" s="3">
        <f ca="1">IF(M1337="买",E1338/E1337-1,0)-IF(N1338=1,计算结果!B$17,0)</f>
        <v>0</v>
      </c>
      <c r="P1338" s="2">
        <f t="shared" ca="1" si="104"/>
        <v>5.5280520559560733</v>
      </c>
      <c r="Q1338" s="3">
        <f ca="1">1-P1338/MAX(P$2:P1338)</f>
        <v>0.14946469684854125</v>
      </c>
    </row>
    <row r="1339" spans="1:17" x14ac:dyDescent="0.15">
      <c r="A1339" s="1">
        <v>40366</v>
      </c>
      <c r="B1339">
        <v>2561.11</v>
      </c>
      <c r="C1339">
        <v>2580.61</v>
      </c>
      <c r="D1339" s="21">
        <v>2548.56</v>
      </c>
      <c r="E1339" s="21">
        <v>2580.48</v>
      </c>
      <c r="F1339" s="42">
        <v>370.59899392</v>
      </c>
      <c r="G1339" s="3">
        <f t="shared" si="100"/>
        <v>6.8594170666043119E-3</v>
      </c>
      <c r="H1339" s="3">
        <f>1-E1339/MAX(E$2:E1339)</f>
        <v>0.56093377798951882</v>
      </c>
      <c r="I1339" s="21">
        <f t="shared" si="101"/>
        <v>17.579999999999927</v>
      </c>
      <c r="J1339" s="21">
        <f ca="1">IF(ROW()&gt;计算结果!B$18+1,ABS(E1339-OFFSET(E1339,-计算结果!B$18,0,1,1))/SUM(OFFSET(I1339,0,0,-计算结果!B$18,1)),ABS(E1339-OFFSET(E1339,-ROW()+2,0,1,1))/SUM(OFFSET(I1339,0,0,-ROW()+2,1)))</f>
        <v>0.53987990537999742</v>
      </c>
      <c r="K1339" s="21">
        <f ca="1">(计算结果!B$19+计算结果!B$20*'000300'!J1339)^计算结果!B$21</f>
        <v>1.8858919148419977</v>
      </c>
      <c r="L1339" s="21">
        <f t="shared" ca="1" si="102"/>
        <v>2446.4692428367343</v>
      </c>
      <c r="M1339" s="31" t="str">
        <f ca="1">IF(ROW()&gt;计算结果!B$22+1,IF(L1339&gt;OFFSET(L1339,-计算结果!B$22,0,1,1),"买",IF(L1339&lt;OFFSET(L1339,-计算结果!B$22,0,1,1),"卖",M1338)),IF(L1339&gt;OFFSET(L1339,-ROW()+1,0,1,1),"买",IF(L1339&lt;OFFSET(L1339,-ROW()+1,0,1,1),"卖",M1338)))</f>
        <v>卖</v>
      </c>
      <c r="N1339" s="4">
        <f t="shared" ca="1" si="103"/>
        <v>1</v>
      </c>
      <c r="O1339" s="3">
        <f ca="1">IF(M1338="买",E1339/E1338-1,0)-IF(N1339=1,计算结果!B$17,0)</f>
        <v>6.8594170666043119E-3</v>
      </c>
      <c r="P1339" s="2">
        <f t="shared" ca="1" si="104"/>
        <v>5.5659712705737752</v>
      </c>
      <c r="Q1339" s="3">
        <f ca="1">1-P1339/MAX(P$2:P1339)</f>
        <v>0.14363052047435465</v>
      </c>
    </row>
    <row r="1340" spans="1:17" x14ac:dyDescent="0.15">
      <c r="A1340" s="1">
        <v>40367</v>
      </c>
      <c r="B1340">
        <v>2591.5100000000002</v>
      </c>
      <c r="C1340">
        <v>2602.23</v>
      </c>
      <c r="D1340" s="21">
        <v>2564.64</v>
      </c>
      <c r="E1340" s="21">
        <v>2575.92</v>
      </c>
      <c r="F1340" s="42">
        <v>353.48758528000002</v>
      </c>
      <c r="G1340" s="3">
        <f t="shared" si="100"/>
        <v>-1.7671130952380265E-3</v>
      </c>
      <c r="H1340" s="3">
        <f>1-E1340/MAX(E$2:E1340)</f>
        <v>0.56170965766011016</v>
      </c>
      <c r="I1340" s="21">
        <f t="shared" si="101"/>
        <v>4.5599999999999454</v>
      </c>
      <c r="J1340" s="21">
        <f ca="1">IF(ROW()&gt;计算结果!B$18+1,ABS(E1340-OFFSET(E1340,-计算结果!B$18,0,1,1))/SUM(OFFSET(I1340,0,0,-计算结果!B$18,1)),ABS(E1340-OFFSET(E1340,-ROW()+2,0,1,1))/SUM(OFFSET(I1340,0,0,-ROW()+2,1)))</f>
        <v>0.54479447944794579</v>
      </c>
      <c r="K1340" s="21">
        <f ca="1">(计算结果!B$19+计算结果!B$20*'000300'!J1340)^计算结果!B$21</f>
        <v>1.8903150315031512</v>
      </c>
      <c r="L1340" s="21">
        <f t="shared" ca="1" si="102"/>
        <v>2691.1719549419195</v>
      </c>
      <c r="M1340" s="31" t="str">
        <f ca="1">IF(ROW()&gt;计算结果!B$22+1,IF(L1340&gt;OFFSET(L1340,-计算结果!B$22,0,1,1),"买",IF(L1340&lt;OFFSET(L1340,-计算结果!B$22,0,1,1),"卖",M1339)),IF(L1340&gt;OFFSET(L1340,-ROW()+1,0,1,1),"买",IF(L1340&lt;OFFSET(L1340,-ROW()+1,0,1,1),"卖",M1339)))</f>
        <v>买</v>
      </c>
      <c r="N1340" s="4">
        <f t="shared" ca="1" si="103"/>
        <v>1</v>
      </c>
      <c r="O1340" s="3">
        <f ca="1">IF(M1339="买",E1340/E1339-1,0)-IF(N1340=1,计算结果!B$17,0)</f>
        <v>0</v>
      </c>
      <c r="P1340" s="2">
        <f t="shared" ca="1" si="104"/>
        <v>5.5659712705737752</v>
      </c>
      <c r="Q1340" s="3">
        <f ca="1">1-P1340/MAX(P$2:P1340)</f>
        <v>0.14363052047435465</v>
      </c>
    </row>
    <row r="1341" spans="1:17" x14ac:dyDescent="0.15">
      <c r="A1341" s="1">
        <v>40368</v>
      </c>
      <c r="B1341">
        <v>2578.5500000000002</v>
      </c>
      <c r="C1341">
        <v>2662.16</v>
      </c>
      <c r="D1341" s="21">
        <v>2557.2600000000002</v>
      </c>
      <c r="E1341" s="21">
        <v>2647.1</v>
      </c>
      <c r="F1341" s="42">
        <v>614.70068735999996</v>
      </c>
      <c r="G1341" s="3">
        <f t="shared" si="100"/>
        <v>2.7632845740550804E-2</v>
      </c>
      <c r="H1341" s="3">
        <f>1-E1341/MAX(E$2:E1341)</f>
        <v>0.54959844824065884</v>
      </c>
      <c r="I1341" s="21">
        <f t="shared" si="101"/>
        <v>71.179999999999836</v>
      </c>
      <c r="J1341" s="21">
        <f ca="1">IF(ROW()&gt;计算结果!B$18+1,ABS(E1341-OFFSET(E1341,-计算结果!B$18,0,1,1))/SUM(OFFSET(I1341,0,0,-计算结果!B$18,1)),ABS(E1341-OFFSET(E1341,-ROW()+2,0,1,1))/SUM(OFFSET(I1341,0,0,-ROW()+2,1)))</f>
        <v>0.23270801262817406</v>
      </c>
      <c r="K1341" s="21">
        <f ca="1">(计算结果!B$19+计算结果!B$20*'000300'!J1341)^计算结果!B$21</f>
        <v>1.6094372113653566</v>
      </c>
      <c r="L1341" s="21">
        <f t="shared" ca="1" si="102"/>
        <v>2620.2409106807768</v>
      </c>
      <c r="M1341" s="31" t="str">
        <f ca="1">IF(ROW()&gt;计算结果!B$22+1,IF(L1341&gt;OFFSET(L1341,-计算结果!B$22,0,1,1),"买",IF(L1341&lt;OFFSET(L1341,-计算结果!B$22,0,1,1),"卖",M1340)),IF(L1341&gt;OFFSET(L1341,-ROW()+1,0,1,1),"买",IF(L1341&lt;OFFSET(L1341,-ROW()+1,0,1,1),"卖",M1340)))</f>
        <v>卖</v>
      </c>
      <c r="N1341" s="4">
        <f t="shared" ca="1" si="103"/>
        <v>1</v>
      </c>
      <c r="O1341" s="3">
        <f ca="1">IF(M1340="买",E1341/E1340-1,0)-IF(N1341=1,计算结果!B$17,0)</f>
        <v>2.7632845740550804E-2</v>
      </c>
      <c r="P1341" s="2">
        <f t="shared" ca="1" si="104"/>
        <v>5.719774896089878</v>
      </c>
      <c r="Q1341" s="3">
        <f ca="1">1-P1341/MAX(P$2:P1341)</f>
        <v>0.11996659474970672</v>
      </c>
    </row>
    <row r="1342" spans="1:17" x14ac:dyDescent="0.15">
      <c r="A1342" s="1">
        <v>40371</v>
      </c>
      <c r="B1342">
        <v>2647.42</v>
      </c>
      <c r="C1342">
        <v>2689.81</v>
      </c>
      <c r="D1342" s="21">
        <v>2636.65</v>
      </c>
      <c r="E1342" s="21">
        <v>2676.22</v>
      </c>
      <c r="F1342" s="42">
        <v>634.62260735999996</v>
      </c>
      <c r="G1342" s="3">
        <f t="shared" si="100"/>
        <v>1.1000717766612489E-2</v>
      </c>
      <c r="H1342" s="3">
        <f>1-E1342/MAX(E$2:E1342)</f>
        <v>0.54464370788811001</v>
      </c>
      <c r="I1342" s="21">
        <f t="shared" si="101"/>
        <v>29.119999999999891</v>
      </c>
      <c r="J1342" s="21">
        <f ca="1">IF(ROW()&gt;计算结果!B$18+1,ABS(E1342-OFFSET(E1342,-计算结果!B$18,0,1,1))/SUM(OFFSET(I1342,0,0,-计算结果!B$18,1)),ABS(E1342-OFFSET(E1342,-ROW()+2,0,1,1))/SUM(OFFSET(I1342,0,0,-ROW()+2,1)))</f>
        <v>0.10323762981063044</v>
      </c>
      <c r="K1342" s="21">
        <f ca="1">(计算结果!B$19+计算结果!B$20*'000300'!J1342)^计算结果!B$21</f>
        <v>1.4929138668295674</v>
      </c>
      <c r="L1342" s="21">
        <f t="shared" ca="1" si="102"/>
        <v>2703.8128693779354</v>
      </c>
      <c r="M1342" s="31" t="str">
        <f ca="1">IF(ROW()&gt;计算结果!B$22+1,IF(L1342&gt;OFFSET(L1342,-计算结果!B$22,0,1,1),"买",IF(L1342&lt;OFFSET(L1342,-计算结果!B$22,0,1,1),"卖",M1341)),IF(L1342&gt;OFFSET(L1342,-ROW()+1,0,1,1),"买",IF(L1342&lt;OFFSET(L1342,-ROW()+1,0,1,1),"卖",M1341)))</f>
        <v>卖</v>
      </c>
      <c r="N1342" s="4" t="str">
        <f t="shared" ca="1" si="103"/>
        <v/>
      </c>
      <c r="O1342" s="3">
        <f ca="1">IF(M1341="买",E1342/E1341-1,0)-IF(N1342=1,计算结果!B$17,0)</f>
        <v>0</v>
      </c>
      <c r="P1342" s="2">
        <f t="shared" ca="1" si="104"/>
        <v>5.719774896089878</v>
      </c>
      <c r="Q1342" s="3">
        <f ca="1">1-P1342/MAX(P$2:P1342)</f>
        <v>0.11996659474970672</v>
      </c>
    </row>
    <row r="1343" spans="1:17" x14ac:dyDescent="0.15">
      <c r="A1343" s="1">
        <v>40372</v>
      </c>
      <c r="B1343">
        <v>2649.66</v>
      </c>
      <c r="C1343">
        <v>2649.66</v>
      </c>
      <c r="D1343" s="21">
        <v>2618.34</v>
      </c>
      <c r="E1343" s="21">
        <v>2634.59</v>
      </c>
      <c r="F1343" s="42">
        <v>451.25107711999999</v>
      </c>
      <c r="G1343" s="3">
        <f t="shared" si="100"/>
        <v>-1.5555522341212491E-2</v>
      </c>
      <c r="H1343" s="3">
        <f>1-E1343/MAX(E$2:E1343)</f>
        <v>0.5517270128632682</v>
      </c>
      <c r="I1343" s="21">
        <f t="shared" si="101"/>
        <v>41.629999999999654</v>
      </c>
      <c r="J1343" s="21">
        <f ca="1">IF(ROW()&gt;计算结果!B$18+1,ABS(E1343-OFFSET(E1343,-计算结果!B$18,0,1,1))/SUM(OFFSET(I1343,0,0,-计算结果!B$18,1)),ABS(E1343-OFFSET(E1343,-ROW()+2,0,1,1))/SUM(OFFSET(I1343,0,0,-ROW()+2,1)))</f>
        <v>0.13743341404358467</v>
      </c>
      <c r="K1343" s="21">
        <f ca="1">(计算结果!B$19+计算结果!B$20*'000300'!J1343)^计算结果!B$21</f>
        <v>1.5236900726392262</v>
      </c>
      <c r="L1343" s="21">
        <f t="shared" ca="1" si="102"/>
        <v>2598.3386705071739</v>
      </c>
      <c r="M1343" s="31" t="str">
        <f ca="1">IF(ROW()&gt;计算结果!B$22+1,IF(L1343&gt;OFFSET(L1343,-计算结果!B$22,0,1,1),"买",IF(L1343&lt;OFFSET(L1343,-计算结果!B$22,0,1,1),"卖",M1342)),IF(L1343&gt;OFFSET(L1343,-ROW()+1,0,1,1),"买",IF(L1343&lt;OFFSET(L1343,-ROW()+1,0,1,1),"卖",M1342)))</f>
        <v>卖</v>
      </c>
      <c r="N1343" s="4" t="str">
        <f t="shared" ca="1" si="103"/>
        <v/>
      </c>
      <c r="O1343" s="3">
        <f ca="1">IF(M1342="买",E1343/E1342-1,0)-IF(N1343=1,计算结果!B$17,0)</f>
        <v>0</v>
      </c>
      <c r="P1343" s="2">
        <f t="shared" ca="1" si="104"/>
        <v>5.719774896089878</v>
      </c>
      <c r="Q1343" s="3">
        <f ca="1">1-P1343/MAX(P$2:P1343)</f>
        <v>0.11996659474970672</v>
      </c>
    </row>
    <row r="1344" spans="1:17" x14ac:dyDescent="0.15">
      <c r="A1344" s="1">
        <v>40373</v>
      </c>
      <c r="B1344">
        <v>2640.93</v>
      </c>
      <c r="C1344">
        <v>2684.62</v>
      </c>
      <c r="D1344" s="21">
        <v>2640.54</v>
      </c>
      <c r="E1344" s="21">
        <v>2653.61</v>
      </c>
      <c r="F1344" s="42">
        <v>494.97108480000003</v>
      </c>
      <c r="G1344" s="3">
        <f t="shared" si="100"/>
        <v>7.219339631593602E-3</v>
      </c>
      <c r="H1344" s="3">
        <f>1-E1344/MAX(E$2:E1344)</f>
        <v>0.54849077792145917</v>
      </c>
      <c r="I1344" s="21">
        <f t="shared" si="101"/>
        <v>19.019999999999982</v>
      </c>
      <c r="J1344" s="21">
        <f ca="1">IF(ROW()&gt;计算结果!B$18+1,ABS(E1344-OFFSET(E1344,-计算结果!B$18,0,1,1))/SUM(OFFSET(I1344,0,0,-计算结果!B$18,1)),ABS(E1344-OFFSET(E1344,-ROW()+2,0,1,1))/SUM(OFFSET(I1344,0,0,-ROW()+2,1)))</f>
        <v>0.30198118871322904</v>
      </c>
      <c r="K1344" s="21">
        <f ca="1">(计算结果!B$19+计算结果!B$20*'000300'!J1344)^计算结果!B$21</f>
        <v>1.6717830698419061</v>
      </c>
      <c r="L1344" s="21">
        <f t="shared" ca="1" si="102"/>
        <v>2690.7403434009343</v>
      </c>
      <c r="M1344" s="31" t="str">
        <f ca="1">IF(ROW()&gt;计算结果!B$22+1,IF(L1344&gt;OFFSET(L1344,-计算结果!B$22,0,1,1),"买",IF(L1344&lt;OFFSET(L1344,-计算结果!B$22,0,1,1),"卖",M1343)),IF(L1344&gt;OFFSET(L1344,-ROW()+1,0,1,1),"买",IF(L1344&lt;OFFSET(L1344,-ROW()+1,0,1,1),"卖",M1343)))</f>
        <v>卖</v>
      </c>
      <c r="N1344" s="4" t="str">
        <f t="shared" ca="1" si="103"/>
        <v/>
      </c>
      <c r="O1344" s="3">
        <f ca="1">IF(M1343="买",E1344/E1343-1,0)-IF(N1344=1,计算结果!B$17,0)</f>
        <v>0</v>
      </c>
      <c r="P1344" s="2">
        <f t="shared" ca="1" si="104"/>
        <v>5.719774896089878</v>
      </c>
      <c r="Q1344" s="3">
        <f ca="1">1-P1344/MAX(P$2:P1344)</f>
        <v>0.11996659474970672</v>
      </c>
    </row>
    <row r="1345" spans="1:17" x14ac:dyDescent="0.15">
      <c r="A1345" s="1">
        <v>40374</v>
      </c>
      <c r="B1345">
        <v>2650.33</v>
      </c>
      <c r="C1345">
        <v>2680.44</v>
      </c>
      <c r="D1345" s="21">
        <v>2607.79</v>
      </c>
      <c r="E1345" s="21">
        <v>2608.52</v>
      </c>
      <c r="F1345" s="42">
        <v>414.44712448000001</v>
      </c>
      <c r="G1345" s="3">
        <f t="shared" si="100"/>
        <v>-1.6991946819615578E-2</v>
      </c>
      <c r="H1345" s="3">
        <f>1-E1345/MAX(E$2:E1345)</f>
        <v>0.5561627986115838</v>
      </c>
      <c r="I1345" s="21">
        <f t="shared" si="101"/>
        <v>45.090000000000146</v>
      </c>
      <c r="J1345" s="21">
        <f ca="1">IF(ROW()&gt;计算结果!B$18+1,ABS(E1345-OFFSET(E1345,-计算结果!B$18,0,1,1))/SUM(OFFSET(I1345,0,0,-计算结果!B$18,1)),ABS(E1345-OFFSET(E1345,-ROW()+2,0,1,1))/SUM(OFFSET(I1345,0,0,-ROW()+2,1)))</f>
        <v>0.26777305056672435</v>
      </c>
      <c r="K1345" s="21">
        <f ca="1">(计算结果!B$19+计算结果!B$20*'000300'!J1345)^计算结果!B$21</f>
        <v>1.6409957455100519</v>
      </c>
      <c r="L1345" s="21">
        <f t="shared" ca="1" si="102"/>
        <v>2555.8171096856254</v>
      </c>
      <c r="M1345" s="31" t="str">
        <f ca="1">IF(ROW()&gt;计算结果!B$22+1,IF(L1345&gt;OFFSET(L1345,-计算结果!B$22,0,1,1),"买",IF(L1345&lt;OFFSET(L1345,-计算结果!B$22,0,1,1),"卖",M1344)),IF(L1345&gt;OFFSET(L1345,-ROW()+1,0,1,1),"买",IF(L1345&lt;OFFSET(L1345,-ROW()+1,0,1,1),"卖",M1344)))</f>
        <v>卖</v>
      </c>
      <c r="N1345" s="4" t="str">
        <f t="shared" ca="1" si="103"/>
        <v/>
      </c>
      <c r="O1345" s="3">
        <f ca="1">IF(M1344="买",E1345/E1344-1,0)-IF(N1345=1,计算结果!B$17,0)</f>
        <v>0</v>
      </c>
      <c r="P1345" s="2">
        <f t="shared" ca="1" si="104"/>
        <v>5.719774896089878</v>
      </c>
      <c r="Q1345" s="3">
        <f ca="1">1-P1345/MAX(P$2:P1345)</f>
        <v>0.11996659474970672</v>
      </c>
    </row>
    <row r="1346" spans="1:17" x14ac:dyDescent="0.15">
      <c r="A1346" s="1">
        <v>40375</v>
      </c>
      <c r="B1346">
        <v>2597</v>
      </c>
      <c r="C1346">
        <v>2621.33</v>
      </c>
      <c r="D1346" s="21">
        <v>2573.79</v>
      </c>
      <c r="E1346" s="21">
        <v>2616.13</v>
      </c>
      <c r="F1346" s="42">
        <v>354.22326784000001</v>
      </c>
      <c r="G1346" s="3">
        <f t="shared" si="100"/>
        <v>2.9173631024490554E-3</v>
      </c>
      <c r="H1346" s="3">
        <f>1-E1346/MAX(E$2:E1346)</f>
        <v>0.55486796433675889</v>
      </c>
      <c r="I1346" s="21">
        <f t="shared" si="101"/>
        <v>7.6100000000001273</v>
      </c>
      <c r="J1346" s="21">
        <f ca="1">IF(ROW()&gt;计算结果!B$18+1,ABS(E1346-OFFSET(E1346,-计算结果!B$18,0,1,1))/SUM(OFFSET(I1346,0,0,-计算结果!B$18,1)),ABS(E1346-OFFSET(E1346,-ROW()+2,0,1,1))/SUM(OFFSET(I1346,0,0,-ROW()+2,1)))</f>
        <v>0.26677290318384461</v>
      </c>
      <c r="K1346" s="21">
        <f ca="1">(计算结果!B$19+计算结果!B$20*'000300'!J1346)^计算结果!B$21</f>
        <v>1.64009561286546</v>
      </c>
      <c r="L1346" s="21">
        <f t="shared" ca="1" si="102"/>
        <v>2654.7360164894671</v>
      </c>
      <c r="M1346" s="31" t="str">
        <f ca="1">IF(ROW()&gt;计算结果!B$22+1,IF(L1346&gt;OFFSET(L1346,-计算结果!B$22,0,1,1),"买",IF(L1346&lt;OFFSET(L1346,-计算结果!B$22,0,1,1),"卖",M1345)),IF(L1346&gt;OFFSET(L1346,-ROW()+1,0,1,1),"买",IF(L1346&lt;OFFSET(L1346,-ROW()+1,0,1,1),"卖",M1345)))</f>
        <v>卖</v>
      </c>
      <c r="N1346" s="4" t="str">
        <f t="shared" ca="1" si="103"/>
        <v/>
      </c>
      <c r="O1346" s="3">
        <f ca="1">IF(M1345="买",E1346/E1345-1,0)-IF(N1346=1,计算结果!B$17,0)</f>
        <v>0</v>
      </c>
      <c r="P1346" s="2">
        <f t="shared" ca="1" si="104"/>
        <v>5.719774896089878</v>
      </c>
      <c r="Q1346" s="3">
        <f ca="1">1-P1346/MAX(P$2:P1346)</f>
        <v>0.11996659474970672</v>
      </c>
    </row>
    <row r="1347" spans="1:17" x14ac:dyDescent="0.15">
      <c r="A1347" s="1">
        <v>40378</v>
      </c>
      <c r="B1347">
        <v>2592.09</v>
      </c>
      <c r="C1347">
        <v>2691.94</v>
      </c>
      <c r="D1347" s="21">
        <v>2585.0100000000002</v>
      </c>
      <c r="E1347" s="21">
        <v>2682.47</v>
      </c>
      <c r="F1347" s="42">
        <v>598.26126848000001</v>
      </c>
      <c r="G1347" s="3">
        <f t="shared" ref="G1347:G1410" si="105">E1347/E1346-1</f>
        <v>2.5358067068532497E-2</v>
      </c>
      <c r="H1347" s="3">
        <f>1-E1347/MAX(E$2:E1347)</f>
        <v>0.54358027632205808</v>
      </c>
      <c r="I1347" s="21">
        <f t="shared" si="101"/>
        <v>66.339999999999691</v>
      </c>
      <c r="J1347" s="21">
        <f ca="1">IF(ROW()&gt;计算结果!B$18+1,ABS(E1347-OFFSET(E1347,-计算结果!B$18,0,1,1))/SUM(OFFSET(I1347,0,0,-计算结果!B$18,1)),ABS(E1347-OFFSET(E1347,-ROW()+2,0,1,1))/SUM(OFFSET(I1347,0,0,-ROW()+2,1)))</f>
        <v>0.4819229241160114</v>
      </c>
      <c r="K1347" s="21">
        <f ca="1">(计算结果!B$19+计算结果!B$20*'000300'!J1347)^计算结果!B$21</f>
        <v>1.8337306317044102</v>
      </c>
      <c r="L1347" s="21">
        <f t="shared" ca="1" si="102"/>
        <v>2705.5926715919159</v>
      </c>
      <c r="M1347" s="31" t="str">
        <f ca="1">IF(ROW()&gt;计算结果!B$22+1,IF(L1347&gt;OFFSET(L1347,-计算结果!B$22,0,1,1),"买",IF(L1347&lt;OFFSET(L1347,-计算结果!B$22,0,1,1),"卖",M1346)),IF(L1347&gt;OFFSET(L1347,-ROW()+1,0,1,1),"买",IF(L1347&lt;OFFSET(L1347,-ROW()+1,0,1,1),"卖",M1346)))</f>
        <v>卖</v>
      </c>
      <c r="N1347" s="4" t="str">
        <f t="shared" ca="1" si="103"/>
        <v/>
      </c>
      <c r="O1347" s="3">
        <f ca="1">IF(M1346="买",E1347/E1346-1,0)-IF(N1347=1,计算结果!B$17,0)</f>
        <v>0</v>
      </c>
      <c r="P1347" s="2">
        <f t="shared" ca="1" si="104"/>
        <v>5.719774896089878</v>
      </c>
      <c r="Q1347" s="3">
        <f ca="1">1-P1347/MAX(P$2:P1347)</f>
        <v>0.11996659474970672</v>
      </c>
    </row>
    <row r="1348" spans="1:17" x14ac:dyDescent="0.15">
      <c r="A1348" s="1">
        <v>40379</v>
      </c>
      <c r="B1348">
        <v>2685.46</v>
      </c>
      <c r="C1348">
        <v>2746.24</v>
      </c>
      <c r="D1348" s="21">
        <v>2685.46</v>
      </c>
      <c r="E1348" s="21">
        <v>2741.5</v>
      </c>
      <c r="F1348" s="42">
        <v>809.58218239999997</v>
      </c>
      <c r="G1348" s="3">
        <f t="shared" si="105"/>
        <v>2.2005837903126713E-2</v>
      </c>
      <c r="H1348" s="3">
        <f>1-E1348/MAX(E$2:E1348)</f>
        <v>0.53353637786701147</v>
      </c>
      <c r="I1348" s="21">
        <f t="shared" ref="I1348:I1411" si="106">ABS(E1348-E1347)</f>
        <v>59.0300000000002</v>
      </c>
      <c r="J1348" s="21">
        <f ca="1">IF(ROW()&gt;计算结果!B$18+1,ABS(E1348-OFFSET(E1348,-计算结果!B$18,0,1,1))/SUM(OFFSET(I1348,0,0,-计算结果!B$18,1)),ABS(E1348-OFFSET(E1348,-ROW()+2,0,1,1))/SUM(OFFSET(I1348,0,0,-ROW()+2,1)))</f>
        <v>0.49451766530069829</v>
      </c>
      <c r="K1348" s="21">
        <f ca="1">(计算结果!B$19+计算结果!B$20*'000300'!J1348)^计算结果!B$21</f>
        <v>1.8450658987706283</v>
      </c>
      <c r="L1348" s="21">
        <f t="shared" ref="L1348:L1411" ca="1" si="107">K1348*E1348+(1-K1348)*L1347</f>
        <v>2771.8440587536302</v>
      </c>
      <c r="M1348" s="31" t="str">
        <f ca="1">IF(ROW()&gt;计算结果!B$22+1,IF(L1348&gt;OFFSET(L1348,-计算结果!B$22,0,1,1),"买",IF(L1348&lt;OFFSET(L1348,-计算结果!B$22,0,1,1),"卖",M1347)),IF(L1348&gt;OFFSET(L1348,-ROW()+1,0,1,1),"买",IF(L1348&lt;OFFSET(L1348,-ROW()+1,0,1,1),"卖",M1347)))</f>
        <v>买</v>
      </c>
      <c r="N1348" s="4">
        <f t="shared" ref="N1348:N1411" ca="1" si="108">IF(M1347&lt;&gt;M1348,1,"")</f>
        <v>1</v>
      </c>
      <c r="O1348" s="3">
        <f ca="1">IF(M1347="买",E1348/E1347-1,0)-IF(N1348=1,计算结果!B$17,0)</f>
        <v>0</v>
      </c>
      <c r="P1348" s="2">
        <f t="shared" ref="P1348:P1411" ca="1" si="109">IFERROR(P1347*(1+O1348),P1347)</f>
        <v>5.719774896089878</v>
      </c>
      <c r="Q1348" s="3">
        <f ca="1">1-P1348/MAX(P$2:P1348)</f>
        <v>0.11996659474970672</v>
      </c>
    </row>
    <row r="1349" spans="1:17" x14ac:dyDescent="0.15">
      <c r="A1349" s="1">
        <v>40380</v>
      </c>
      <c r="B1349">
        <v>2744.7</v>
      </c>
      <c r="C1349">
        <v>2766.21</v>
      </c>
      <c r="D1349" s="21">
        <v>2733.72</v>
      </c>
      <c r="E1349" s="21">
        <v>2747.33</v>
      </c>
      <c r="F1349" s="42">
        <v>737.34684672000003</v>
      </c>
      <c r="G1349" s="3">
        <f t="shared" si="105"/>
        <v>2.1265730439539166E-3</v>
      </c>
      <c r="H1349" s="3">
        <f>1-E1349/MAX(E$2:E1349)</f>
        <v>0.53254440890219834</v>
      </c>
      <c r="I1349" s="21">
        <f t="shared" si="106"/>
        <v>5.8299999999999272</v>
      </c>
      <c r="J1349" s="21">
        <f ca="1">IF(ROW()&gt;计算结果!B$18+1,ABS(E1349-OFFSET(E1349,-计算结果!B$18,0,1,1))/SUM(OFFSET(I1349,0,0,-计算结果!B$18,1)),ABS(E1349-OFFSET(E1349,-ROW()+2,0,1,1))/SUM(OFFSET(I1349,0,0,-ROW()+2,1)))</f>
        <v>0.47751924673020291</v>
      </c>
      <c r="K1349" s="21">
        <f ca="1">(计算结果!B$19+计算结果!B$20*'000300'!J1349)^计算结果!B$21</f>
        <v>1.8297673220571826</v>
      </c>
      <c r="L1349" s="21">
        <f t="shared" ca="1" si="107"/>
        <v>2726.989035115248</v>
      </c>
      <c r="M1349" s="31" t="str">
        <f ca="1">IF(ROW()&gt;计算结果!B$22+1,IF(L1349&gt;OFFSET(L1349,-计算结果!B$22,0,1,1),"买",IF(L1349&lt;OFFSET(L1349,-计算结果!B$22,0,1,1),"卖",M1348)),IF(L1349&gt;OFFSET(L1349,-ROW()+1,0,1,1),"买",IF(L1349&lt;OFFSET(L1349,-ROW()+1,0,1,1),"卖",M1348)))</f>
        <v>卖</v>
      </c>
      <c r="N1349" s="4">
        <f t="shared" ca="1" si="108"/>
        <v>1</v>
      </c>
      <c r="O1349" s="3">
        <f ca="1">IF(M1348="买",E1349/E1348-1,0)-IF(N1349=1,计算结果!B$17,0)</f>
        <v>2.1265730439539166E-3</v>
      </c>
      <c r="P1349" s="2">
        <f t="shared" ca="1" si="109"/>
        <v>5.7319384152013875</v>
      </c>
      <c r="Q1349" s="3">
        <f ca="1">1-P1349/MAX(P$2:P1349)</f>
        <v>0.11809513943232242</v>
      </c>
    </row>
    <row r="1350" spans="1:17" x14ac:dyDescent="0.15">
      <c r="A1350" s="1">
        <v>40381</v>
      </c>
      <c r="B1350">
        <v>2738.03</v>
      </c>
      <c r="C1350">
        <v>2783.14</v>
      </c>
      <c r="D1350" s="21">
        <v>2734.07</v>
      </c>
      <c r="E1350" s="21">
        <v>2781.29</v>
      </c>
      <c r="F1350" s="42">
        <v>635.76604671999996</v>
      </c>
      <c r="G1350" s="3">
        <f t="shared" si="105"/>
        <v>1.236109240608152E-2</v>
      </c>
      <c r="H1350" s="3">
        <f>1-E1350/MAX(E$2:E1350)</f>
        <v>0.526766147144899</v>
      </c>
      <c r="I1350" s="21">
        <f t="shared" si="106"/>
        <v>33.960000000000036</v>
      </c>
      <c r="J1350" s="21">
        <f ca="1">IF(ROW()&gt;计算结果!B$18+1,ABS(E1350-OFFSET(E1350,-计算结果!B$18,0,1,1))/SUM(OFFSET(I1350,0,0,-计算结果!B$18,1)),ABS(E1350-OFFSET(E1350,-ROW()+2,0,1,1))/SUM(OFFSET(I1350,0,0,-ROW()+2,1)))</f>
        <v>0.54214513872389891</v>
      </c>
      <c r="K1350" s="21">
        <f ca="1">(计算结果!B$19+计算结果!B$20*'000300'!J1350)^计算结果!B$21</f>
        <v>1.8879306248515089</v>
      </c>
      <c r="L1350" s="21">
        <f t="shared" ca="1" si="107"/>
        <v>2829.5054896801576</v>
      </c>
      <c r="M1350" s="31" t="str">
        <f ca="1">IF(ROW()&gt;计算结果!B$22+1,IF(L1350&gt;OFFSET(L1350,-计算结果!B$22,0,1,1),"买",IF(L1350&lt;OFFSET(L1350,-计算结果!B$22,0,1,1),"卖",M1349)),IF(L1350&gt;OFFSET(L1350,-ROW()+1,0,1,1),"买",IF(L1350&lt;OFFSET(L1350,-ROW()+1,0,1,1),"卖",M1349)))</f>
        <v>买</v>
      </c>
      <c r="N1350" s="4">
        <f t="shared" ca="1" si="108"/>
        <v>1</v>
      </c>
      <c r="O1350" s="3">
        <f ca="1">IF(M1349="买",E1350/E1349-1,0)-IF(N1350=1,计算结果!B$17,0)</f>
        <v>0</v>
      </c>
      <c r="P1350" s="2">
        <f t="shared" ca="1" si="109"/>
        <v>5.7319384152013875</v>
      </c>
      <c r="Q1350" s="3">
        <f ca="1">1-P1350/MAX(P$2:P1350)</f>
        <v>0.11809513943232242</v>
      </c>
    </row>
    <row r="1351" spans="1:17" x14ac:dyDescent="0.15">
      <c r="A1351" s="1">
        <v>40382</v>
      </c>
      <c r="B1351">
        <v>2787.52</v>
      </c>
      <c r="C1351">
        <v>2806.98</v>
      </c>
      <c r="D1351" s="21">
        <v>2769.44</v>
      </c>
      <c r="E1351" s="21">
        <v>2793.08</v>
      </c>
      <c r="F1351" s="42">
        <v>704.23339008000005</v>
      </c>
      <c r="G1351" s="3">
        <f t="shared" si="105"/>
        <v>4.2390401576246628E-3</v>
      </c>
      <c r="H1351" s="3">
        <f>1-E1351/MAX(E$2:E1351)</f>
        <v>0.52476008983869871</v>
      </c>
      <c r="I1351" s="21">
        <f t="shared" si="106"/>
        <v>11.789999999999964</v>
      </c>
      <c r="J1351" s="21">
        <f ca="1">IF(ROW()&gt;计算结果!B$18+1,ABS(E1351-OFFSET(E1351,-计算结果!B$18,0,1,1))/SUM(OFFSET(I1351,0,0,-计算结果!B$18,1)),ABS(E1351-OFFSET(E1351,-ROW()+2,0,1,1))/SUM(OFFSET(I1351,0,0,-ROW()+2,1)))</f>
        <v>0.45701584121219774</v>
      </c>
      <c r="K1351" s="21">
        <f ca="1">(计算结果!B$19+计算结果!B$20*'000300'!J1351)^计算结果!B$21</f>
        <v>1.8113142570909779</v>
      </c>
      <c r="L1351" s="21">
        <f t="shared" ca="1" si="107"/>
        <v>2763.5274809009679</v>
      </c>
      <c r="M1351" s="31" t="str">
        <f ca="1">IF(ROW()&gt;计算结果!B$22+1,IF(L1351&gt;OFFSET(L1351,-计算结果!B$22,0,1,1),"买",IF(L1351&lt;OFFSET(L1351,-计算结果!B$22,0,1,1),"卖",M1350)),IF(L1351&gt;OFFSET(L1351,-ROW()+1,0,1,1),"买",IF(L1351&lt;OFFSET(L1351,-ROW()+1,0,1,1),"卖",M1350)))</f>
        <v>买</v>
      </c>
      <c r="N1351" s="4" t="str">
        <f t="shared" ca="1" si="108"/>
        <v/>
      </c>
      <c r="O1351" s="3">
        <f ca="1">IF(M1350="买",E1351/E1350-1,0)-IF(N1351=1,计算结果!B$17,0)</f>
        <v>4.2390401576246628E-3</v>
      </c>
      <c r="P1351" s="2">
        <f t="shared" ca="1" si="109"/>
        <v>5.7562363323244572</v>
      </c>
      <c r="Q1351" s="3">
        <f ca="1">1-P1351/MAX(P$2:P1351)</f>
        <v>0.11435670931317166</v>
      </c>
    </row>
    <row r="1352" spans="1:17" x14ac:dyDescent="0.15">
      <c r="A1352" s="1">
        <v>40385</v>
      </c>
      <c r="B1352">
        <v>2798.76</v>
      </c>
      <c r="C1352">
        <v>2811.95</v>
      </c>
      <c r="D1352" s="21">
        <v>2775.78</v>
      </c>
      <c r="E1352" s="21">
        <v>2811.05</v>
      </c>
      <c r="F1352" s="42">
        <v>598.48904703999995</v>
      </c>
      <c r="G1352" s="3">
        <f t="shared" si="105"/>
        <v>6.4337577154969239E-3</v>
      </c>
      <c r="H1352" s="3">
        <f>1-E1352/MAX(E$2:E1352)</f>
        <v>0.52170251139998636</v>
      </c>
      <c r="I1352" s="21">
        <f t="shared" si="106"/>
        <v>17.970000000000255</v>
      </c>
      <c r="J1352" s="21">
        <f ca="1">IF(ROW()&gt;计算结果!B$18+1,ABS(E1352-OFFSET(E1352,-计算结果!B$18,0,1,1))/SUM(OFFSET(I1352,0,0,-计算结果!B$18,1)),ABS(E1352-OFFSET(E1352,-ROW()+2,0,1,1))/SUM(OFFSET(I1352,0,0,-ROW()+2,1)))</f>
        <v>0.43737632594803383</v>
      </c>
      <c r="K1352" s="21">
        <f ca="1">(计算结果!B$19+计算结果!B$20*'000300'!J1352)^计算结果!B$21</f>
        <v>1.7936386933532305</v>
      </c>
      <c r="L1352" s="21">
        <f t="shared" ca="1" si="107"/>
        <v>2848.7657099626103</v>
      </c>
      <c r="M1352" s="31" t="str">
        <f ca="1">IF(ROW()&gt;计算结果!B$22+1,IF(L1352&gt;OFFSET(L1352,-计算结果!B$22,0,1,1),"买",IF(L1352&lt;OFFSET(L1352,-计算结果!B$22,0,1,1),"卖",M1351)),IF(L1352&gt;OFFSET(L1352,-ROW()+1,0,1,1),"买",IF(L1352&lt;OFFSET(L1352,-ROW()+1,0,1,1),"卖",M1351)))</f>
        <v>买</v>
      </c>
      <c r="N1352" s="4" t="str">
        <f t="shared" ca="1" si="108"/>
        <v/>
      </c>
      <c r="O1352" s="3">
        <f ca="1">IF(M1351="买",E1352/E1351-1,0)-IF(N1352=1,计算结果!B$17,0)</f>
        <v>6.4337577154969239E-3</v>
      </c>
      <c r="P1352" s="2">
        <f t="shared" ca="1" si="109"/>
        <v>5.7932705622397735</v>
      </c>
      <c r="Q1352" s="3">
        <f ca="1">1-P1352/MAX(P$2:P1352)</f>
        <v>0.10865869495853719</v>
      </c>
    </row>
    <row r="1353" spans="1:17" x14ac:dyDescent="0.15">
      <c r="A1353" s="1">
        <v>40386</v>
      </c>
      <c r="B1353">
        <v>2803.75</v>
      </c>
      <c r="C1353">
        <v>2812.21</v>
      </c>
      <c r="D1353" s="21">
        <v>2785.37</v>
      </c>
      <c r="E1353" s="21">
        <v>2795.72</v>
      </c>
      <c r="F1353" s="42">
        <v>559.63992064000001</v>
      </c>
      <c r="G1353" s="3">
        <f t="shared" si="105"/>
        <v>-5.4534782376692847E-3</v>
      </c>
      <c r="H1353" s="3">
        <f>1-E1353/MAX(E$2:E1353)</f>
        <v>0.52431089634519834</v>
      </c>
      <c r="I1353" s="21">
        <f t="shared" si="106"/>
        <v>15.330000000000382</v>
      </c>
      <c r="J1353" s="21">
        <f ca="1">IF(ROW()&gt;计算结果!B$18+1,ABS(E1353-OFFSET(E1353,-计算结果!B$18,0,1,1))/SUM(OFFSET(I1353,0,0,-计算结果!B$18,1)),ABS(E1353-OFFSET(E1353,-ROW()+2,0,1,1))/SUM(OFFSET(I1353,0,0,-ROW()+2,1)))</f>
        <v>0.5714437706138924</v>
      </c>
      <c r="K1353" s="21">
        <f ca="1">(计算结果!B$19+计算结果!B$20*'000300'!J1353)^计算结果!B$21</f>
        <v>1.9142993935525032</v>
      </c>
      <c r="L1353" s="21">
        <f t="shared" ca="1" si="107"/>
        <v>2747.2203395506231</v>
      </c>
      <c r="M1353" s="31" t="str">
        <f ca="1">IF(ROW()&gt;计算结果!B$22+1,IF(L1353&gt;OFFSET(L1353,-计算结果!B$22,0,1,1),"买",IF(L1353&lt;OFFSET(L1353,-计算结果!B$22,0,1,1),"卖",M1352)),IF(L1353&gt;OFFSET(L1353,-ROW()+1,0,1,1),"买",IF(L1353&lt;OFFSET(L1353,-ROW()+1,0,1,1),"卖",M1352)))</f>
        <v>买</v>
      </c>
      <c r="N1353" s="4" t="str">
        <f t="shared" ca="1" si="108"/>
        <v/>
      </c>
      <c r="O1353" s="3">
        <f ca="1">IF(M1352="买",E1353/E1352-1,0)-IF(N1353=1,计算结果!B$17,0)</f>
        <v>-5.4534782376692847E-3</v>
      </c>
      <c r="P1353" s="2">
        <f t="shared" ca="1" si="109"/>
        <v>5.7616770873036689</v>
      </c>
      <c r="Q1353" s="3">
        <f ca="1">1-P1353/MAX(P$2:P1353)</f>
        <v>0.11351960536791661</v>
      </c>
    </row>
    <row r="1354" spans="1:17" x14ac:dyDescent="0.15">
      <c r="A1354" s="1">
        <v>40387</v>
      </c>
      <c r="B1354">
        <v>2796.48</v>
      </c>
      <c r="C1354">
        <v>2866.4</v>
      </c>
      <c r="D1354" s="21">
        <v>2784.16</v>
      </c>
      <c r="E1354" s="21">
        <v>2863.72</v>
      </c>
      <c r="F1354" s="42">
        <v>845.16847615999995</v>
      </c>
      <c r="G1354" s="3">
        <f t="shared" si="105"/>
        <v>2.4322893565879244E-2</v>
      </c>
      <c r="H1354" s="3">
        <f>1-E1354/MAX(E$2:E1354)</f>
        <v>0.51274076090655418</v>
      </c>
      <c r="I1354" s="21">
        <f t="shared" si="106"/>
        <v>68</v>
      </c>
      <c r="J1354" s="21">
        <f ca="1">IF(ROW()&gt;计算结果!B$18+1,ABS(E1354-OFFSET(E1354,-计算结果!B$18,0,1,1))/SUM(OFFSET(I1354,0,0,-计算结果!B$18,1)),ABS(E1354-OFFSET(E1354,-ROW()+2,0,1,1))/SUM(OFFSET(I1354,0,0,-ROW()+2,1)))</f>
        <v>0.63486931560658466</v>
      </c>
      <c r="K1354" s="21">
        <f ca="1">(计算结果!B$19+计算结果!B$20*'000300'!J1354)^计算结果!B$21</f>
        <v>1.9713823840459261</v>
      </c>
      <c r="L1354" s="21">
        <f t="shared" ca="1" si="107"/>
        <v>2976.8857179078559</v>
      </c>
      <c r="M1354" s="31" t="str">
        <f ca="1">IF(ROW()&gt;计算结果!B$22+1,IF(L1354&gt;OFFSET(L1354,-计算结果!B$22,0,1,1),"买",IF(L1354&lt;OFFSET(L1354,-计算结果!B$22,0,1,1),"卖",M1353)),IF(L1354&gt;OFFSET(L1354,-ROW()+1,0,1,1),"买",IF(L1354&lt;OFFSET(L1354,-ROW()+1,0,1,1),"卖",M1353)))</f>
        <v>买</v>
      </c>
      <c r="N1354" s="4" t="str">
        <f t="shared" ca="1" si="108"/>
        <v/>
      </c>
      <c r="O1354" s="3">
        <f ca="1">IF(M1353="买",E1354/E1353-1,0)-IF(N1354=1,计算结果!B$17,0)</f>
        <v>2.4322893565879244E-2</v>
      </c>
      <c r="P1354" s="2">
        <f t="shared" ca="1" si="109"/>
        <v>5.9018177458591214</v>
      </c>
      <c r="Q1354" s="3">
        <f ca="1">1-P1354/MAX(P$2:P1354)</f>
        <v>9.1957837081041771E-2</v>
      </c>
    </row>
    <row r="1355" spans="1:17" x14ac:dyDescent="0.15">
      <c r="A1355" s="1">
        <v>40388</v>
      </c>
      <c r="B1355">
        <v>2866.77</v>
      </c>
      <c r="C1355">
        <v>2888.6</v>
      </c>
      <c r="D1355" s="21">
        <v>2852</v>
      </c>
      <c r="E1355" s="21">
        <v>2877.98</v>
      </c>
      <c r="F1355" s="42">
        <v>922.78226944000005</v>
      </c>
      <c r="G1355" s="3">
        <f t="shared" si="105"/>
        <v>4.9795371055829651E-3</v>
      </c>
      <c r="H1355" s="3">
        <f>1-E1355/MAX(E$2:E1355)</f>
        <v>0.51031443544545019</v>
      </c>
      <c r="I1355" s="21">
        <f t="shared" si="106"/>
        <v>14.260000000000218</v>
      </c>
      <c r="J1355" s="21">
        <f ca="1">IF(ROW()&gt;计算结果!B$18+1,ABS(E1355-OFFSET(E1355,-计算结果!B$18,0,1,1))/SUM(OFFSET(I1355,0,0,-计算结果!B$18,1)),ABS(E1355-OFFSET(E1355,-ROW()+2,0,1,1))/SUM(OFFSET(I1355,0,0,-ROW()+2,1)))</f>
        <v>0.89784086365453586</v>
      </c>
      <c r="K1355" s="21">
        <f ca="1">(计算结果!B$19+计算结果!B$20*'000300'!J1355)^计算结果!B$21</f>
        <v>2.208056777289082</v>
      </c>
      <c r="L1355" s="21">
        <f t="shared" ca="1" si="107"/>
        <v>2758.4962771687728</v>
      </c>
      <c r="M1355" s="31" t="str">
        <f ca="1">IF(ROW()&gt;计算结果!B$22+1,IF(L1355&gt;OFFSET(L1355,-计算结果!B$22,0,1,1),"买",IF(L1355&lt;OFFSET(L1355,-计算结果!B$22,0,1,1),"卖",M1354)),IF(L1355&gt;OFFSET(L1355,-ROW()+1,0,1,1),"买",IF(L1355&lt;OFFSET(L1355,-ROW()+1,0,1,1),"卖",M1354)))</f>
        <v>买</v>
      </c>
      <c r="N1355" s="4" t="str">
        <f t="shared" ca="1" si="108"/>
        <v/>
      </c>
      <c r="O1355" s="3">
        <f ca="1">IF(M1354="买",E1355/E1354-1,0)-IF(N1355=1,计算结果!B$17,0)</f>
        <v>4.9795371055829651E-3</v>
      </c>
      <c r="P1355" s="2">
        <f t="shared" ca="1" si="109"/>
        <v>5.9312060663150152</v>
      </c>
      <c r="Q1355" s="3">
        <f ca="1">1-P1355/MAX(P$2:P1355)</f>
        <v>8.743620743735292E-2</v>
      </c>
    </row>
    <row r="1356" spans="1:17" x14ac:dyDescent="0.15">
      <c r="A1356" s="1">
        <v>40389</v>
      </c>
      <c r="B1356">
        <v>2871.48</v>
      </c>
      <c r="C1356">
        <v>2876.14</v>
      </c>
      <c r="D1356" s="21">
        <v>2844.68</v>
      </c>
      <c r="E1356" s="21">
        <v>2868.85</v>
      </c>
      <c r="F1356" s="42">
        <v>652.24482816</v>
      </c>
      <c r="G1356" s="3">
        <f t="shared" si="105"/>
        <v>-3.1723639497147627E-3</v>
      </c>
      <c r="H1356" s="3">
        <f>1-E1356/MAX(E$2:E1356)</f>
        <v>0.5118678962771388</v>
      </c>
      <c r="I1356" s="21">
        <f t="shared" si="106"/>
        <v>9.1300000000001091</v>
      </c>
      <c r="J1356" s="21">
        <f ca="1">IF(ROW()&gt;计算结果!B$18+1,ABS(E1356-OFFSET(E1356,-计算结果!B$18,0,1,1))/SUM(OFFSET(I1356,0,0,-计算结果!B$18,1)),ABS(E1356-OFFSET(E1356,-ROW()+2,0,1,1))/SUM(OFFSET(I1356,0,0,-ROW()+2,1)))</f>
        <v>0.83781991778278464</v>
      </c>
      <c r="K1356" s="21">
        <f ca="1">(计算结果!B$19+计算结果!B$20*'000300'!J1356)^计算结果!B$21</f>
        <v>2.1540379260045062</v>
      </c>
      <c r="L1356" s="21">
        <f t="shared" ca="1" si="107"/>
        <v>2996.2023814230251</v>
      </c>
      <c r="M1356" s="31" t="str">
        <f ca="1">IF(ROW()&gt;计算结果!B$22+1,IF(L1356&gt;OFFSET(L1356,-计算结果!B$22,0,1,1),"买",IF(L1356&lt;OFFSET(L1356,-计算结果!B$22,0,1,1),"卖",M1355)),IF(L1356&gt;OFFSET(L1356,-ROW()+1,0,1,1),"买",IF(L1356&lt;OFFSET(L1356,-ROW()+1,0,1,1),"卖",M1355)))</f>
        <v>买</v>
      </c>
      <c r="N1356" s="4" t="str">
        <f t="shared" ca="1" si="108"/>
        <v/>
      </c>
      <c r="O1356" s="3">
        <f ca="1">IF(M1355="买",E1356/E1355-1,0)-IF(N1356=1,计算结果!B$17,0)</f>
        <v>-3.1723639497147627E-3</v>
      </c>
      <c r="P1356" s="2">
        <f t="shared" ca="1" si="109"/>
        <v>5.9123901220119084</v>
      </c>
      <c r="Q1356" s="3">
        <f ca="1">1-P1356/MAX(P$2:P1356)</f>
        <v>9.0331191914693632E-2</v>
      </c>
    </row>
    <row r="1357" spans="1:17" x14ac:dyDescent="0.15">
      <c r="A1357" s="1">
        <v>40392</v>
      </c>
      <c r="B1357">
        <v>2868.28</v>
      </c>
      <c r="C1357">
        <v>2922.61</v>
      </c>
      <c r="D1357" s="21">
        <v>2867.45</v>
      </c>
      <c r="E1357" s="21">
        <v>2917.27</v>
      </c>
      <c r="F1357" s="42">
        <v>735.69075199999997</v>
      </c>
      <c r="G1357" s="3">
        <f t="shared" si="105"/>
        <v>1.6877843038151097E-2</v>
      </c>
      <c r="H1357" s="3">
        <f>1-E1357/MAX(E$2:E1357)</f>
        <v>0.50362927924862178</v>
      </c>
      <c r="I1357" s="21">
        <f t="shared" si="106"/>
        <v>48.420000000000073</v>
      </c>
      <c r="J1357" s="21">
        <f ca="1">IF(ROW()&gt;计算结果!B$18+1,ABS(E1357-OFFSET(E1357,-计算结果!B$18,0,1,1))/SUM(OFFSET(I1357,0,0,-计算结果!B$18,1)),ABS(E1357-OFFSET(E1357,-ROW()+2,0,1,1))/SUM(OFFSET(I1357,0,0,-ROW()+2,1)))</f>
        <v>0.82757648385732141</v>
      </c>
      <c r="K1357" s="21">
        <f ca="1">(计算结果!B$19+计算结果!B$20*'000300'!J1357)^计算结果!B$21</f>
        <v>2.1448188354715891</v>
      </c>
      <c r="L1357" s="21">
        <f t="shared" ca="1" si="107"/>
        <v>2826.9067230182932</v>
      </c>
      <c r="M1357" s="31" t="str">
        <f ca="1">IF(ROW()&gt;计算结果!B$22+1,IF(L1357&gt;OFFSET(L1357,-计算结果!B$22,0,1,1),"买",IF(L1357&lt;OFFSET(L1357,-计算结果!B$22,0,1,1),"卖",M1356)),IF(L1357&gt;OFFSET(L1357,-ROW()+1,0,1,1),"买",IF(L1357&lt;OFFSET(L1357,-ROW()+1,0,1,1),"卖",M1356)))</f>
        <v>买</v>
      </c>
      <c r="N1357" s="4" t="str">
        <f t="shared" ca="1" si="108"/>
        <v/>
      </c>
      <c r="O1357" s="3">
        <f ca="1">IF(M1356="买",E1357/E1356-1,0)-IF(N1357=1,计算结果!B$17,0)</f>
        <v>1.6877843038151097E-2</v>
      </c>
      <c r="P1357" s="2">
        <f t="shared" ca="1" si="109"/>
        <v>6.0121785144715405</v>
      </c>
      <c r="Q1357" s="3">
        <f ca="1">1-P1357/MAX(P$2:P1357)</f>
        <v>7.497794455512774E-2</v>
      </c>
    </row>
    <row r="1358" spans="1:17" x14ac:dyDescent="0.15">
      <c r="A1358" s="1">
        <v>40393</v>
      </c>
      <c r="B1358">
        <v>2925.25</v>
      </c>
      <c r="C1358">
        <v>2929.61</v>
      </c>
      <c r="D1358" s="21">
        <v>2865.76</v>
      </c>
      <c r="E1358" s="21">
        <v>2865.97</v>
      </c>
      <c r="F1358" s="42">
        <v>868.70573056000001</v>
      </c>
      <c r="G1358" s="3">
        <f t="shared" si="105"/>
        <v>-1.7584933859395968E-2</v>
      </c>
      <c r="H1358" s="3">
        <f>1-E1358/MAX(E$2:E1358)</f>
        <v>0.51235792554277548</v>
      </c>
      <c r="I1358" s="21">
        <f t="shared" si="106"/>
        <v>51.300000000000182</v>
      </c>
      <c r="J1358" s="21">
        <f ca="1">IF(ROW()&gt;计算结果!B$18+1,ABS(E1358-OFFSET(E1358,-计算结果!B$18,0,1,1))/SUM(OFFSET(I1358,0,0,-计算结果!B$18,1)),ABS(E1358-OFFSET(E1358,-ROW()+2,0,1,1))/SUM(OFFSET(I1358,0,0,-ROW()+2,1)))</f>
        <v>0.45099460125366603</v>
      </c>
      <c r="K1358" s="21">
        <f ca="1">(计算结果!B$19+计算结果!B$20*'000300'!J1358)^计算结果!B$21</f>
        <v>1.8058951411282993</v>
      </c>
      <c r="L1358" s="21">
        <f t="shared" ca="1" si="107"/>
        <v>2897.4509051161062</v>
      </c>
      <c r="M1358" s="31" t="str">
        <f ca="1">IF(ROW()&gt;计算结果!B$22+1,IF(L1358&gt;OFFSET(L1358,-计算结果!B$22,0,1,1),"买",IF(L1358&lt;OFFSET(L1358,-计算结果!B$22,0,1,1),"卖",M1357)),IF(L1358&gt;OFFSET(L1358,-ROW()+1,0,1,1),"买",IF(L1358&lt;OFFSET(L1358,-ROW()+1,0,1,1),"卖",M1357)))</f>
        <v>买</v>
      </c>
      <c r="N1358" s="4" t="str">
        <f t="shared" ca="1" si="108"/>
        <v/>
      </c>
      <c r="O1358" s="3">
        <f ca="1">IF(M1357="买",E1358/E1357-1,0)-IF(N1358=1,计算结果!B$17,0)</f>
        <v>-1.7584933859395968E-2</v>
      </c>
      <c r="P1358" s="2">
        <f t="shared" ca="1" si="109"/>
        <v>5.9064547529436773</v>
      </c>
      <c r="Q1358" s="3">
        <f ca="1">1-P1358/MAX(P$2:P1358)</f>
        <v>9.1244396218608359E-2</v>
      </c>
    </row>
    <row r="1359" spans="1:17" x14ac:dyDescent="0.15">
      <c r="A1359" s="1">
        <v>40394</v>
      </c>
      <c r="B1359">
        <v>2858.35</v>
      </c>
      <c r="C1359">
        <v>2876.59</v>
      </c>
      <c r="D1359" s="21">
        <v>2818.25</v>
      </c>
      <c r="E1359" s="21">
        <v>2876.43</v>
      </c>
      <c r="F1359" s="42">
        <v>756.70142976</v>
      </c>
      <c r="G1359" s="3">
        <f t="shared" si="105"/>
        <v>3.6497241771547007E-3</v>
      </c>
      <c r="H1359" s="3">
        <f>1-E1359/MAX(E$2:E1359)</f>
        <v>0.51057816647383114</v>
      </c>
      <c r="I1359" s="21">
        <f t="shared" si="106"/>
        <v>10.460000000000036</v>
      </c>
      <c r="J1359" s="21">
        <f ca="1">IF(ROW()&gt;计算结果!B$18+1,ABS(E1359-OFFSET(E1359,-计算结果!B$18,0,1,1))/SUM(OFFSET(I1359,0,0,-计算结果!B$18,1)),ABS(E1359-OFFSET(E1359,-ROW()+2,0,1,1))/SUM(OFFSET(I1359,0,0,-ROW()+2,1)))</f>
        <v>0.46005274036062765</v>
      </c>
      <c r="K1359" s="21">
        <f ca="1">(计算结果!B$19+计算结果!B$20*'000300'!J1359)^计算结果!B$21</f>
        <v>1.8140474663245647</v>
      </c>
      <c r="L1359" s="21">
        <f t="shared" ca="1" si="107"/>
        <v>2859.3179854503842</v>
      </c>
      <c r="M1359" s="31" t="str">
        <f ca="1">IF(ROW()&gt;计算结果!B$22+1,IF(L1359&gt;OFFSET(L1359,-计算结果!B$22,0,1,1),"买",IF(L1359&lt;OFFSET(L1359,-计算结果!B$22,0,1,1),"卖",M1358)),IF(L1359&gt;OFFSET(L1359,-ROW()+1,0,1,1),"买",IF(L1359&lt;OFFSET(L1359,-ROW()+1,0,1,1),"卖",M1358)))</f>
        <v>买</v>
      </c>
      <c r="N1359" s="4" t="str">
        <f t="shared" ca="1" si="108"/>
        <v/>
      </c>
      <c r="O1359" s="3">
        <f ca="1">IF(M1358="买",E1359/E1358-1,0)-IF(N1359=1,计算结果!B$17,0)</f>
        <v>3.6497241771547007E-3</v>
      </c>
      <c r="P1359" s="2">
        <f t="shared" ca="1" si="109"/>
        <v>5.9280116836567665</v>
      </c>
      <c r="Q1359" s="3">
        <f ca="1">1-P1359/MAX(P$2:P1359)</f>
        <v>8.7927688920362512E-2</v>
      </c>
    </row>
    <row r="1360" spans="1:17" x14ac:dyDescent="0.15">
      <c r="A1360" s="1">
        <v>40395</v>
      </c>
      <c r="B1360">
        <v>2874.66</v>
      </c>
      <c r="C1360">
        <v>2877.31</v>
      </c>
      <c r="D1360" s="21">
        <v>2833.67</v>
      </c>
      <c r="E1360" s="21">
        <v>2850.83</v>
      </c>
      <c r="F1360" s="42">
        <v>730.38454783999998</v>
      </c>
      <c r="G1360" s="3">
        <f t="shared" si="105"/>
        <v>-8.899921082730966E-3</v>
      </c>
      <c r="H1360" s="3">
        <f>1-E1360/MAX(E$2:E1360)</f>
        <v>0.51493398216837949</v>
      </c>
      <c r="I1360" s="21">
        <f t="shared" si="106"/>
        <v>25.599999999999909</v>
      </c>
      <c r="J1360" s="21">
        <f ca="1">IF(ROW()&gt;计算结果!B$18+1,ABS(E1360-OFFSET(E1360,-计算结果!B$18,0,1,1))/SUM(OFFSET(I1360,0,0,-计算结果!B$18,1)),ABS(E1360-OFFSET(E1360,-ROW()+2,0,1,1))/SUM(OFFSET(I1360,0,0,-ROW()+2,1)))</f>
        <v>0.25541761551458048</v>
      </c>
      <c r="K1360" s="21">
        <f ca="1">(计算结果!B$19+计算结果!B$20*'000300'!J1360)^计算结果!B$21</f>
        <v>1.6298758539631224</v>
      </c>
      <c r="L1360" s="21">
        <f t="shared" ca="1" si="107"/>
        <v>2845.4836229160128</v>
      </c>
      <c r="M1360" s="31" t="str">
        <f ca="1">IF(ROW()&gt;计算结果!B$22+1,IF(L1360&gt;OFFSET(L1360,-计算结果!B$22,0,1,1),"买",IF(L1360&lt;OFFSET(L1360,-计算结果!B$22,0,1,1),"卖",M1359)),IF(L1360&gt;OFFSET(L1360,-ROW()+1,0,1,1),"买",IF(L1360&lt;OFFSET(L1360,-ROW()+1,0,1,1),"卖",M1359)))</f>
        <v>买</v>
      </c>
      <c r="N1360" s="4" t="str">
        <f t="shared" ca="1" si="108"/>
        <v/>
      </c>
      <c r="O1360" s="3">
        <f ca="1">IF(M1359="买",E1360/E1359-1,0)-IF(N1360=1,计算结果!B$17,0)</f>
        <v>-8.899921082730966E-3</v>
      </c>
      <c r="P1360" s="2">
        <f t="shared" ca="1" si="109"/>
        <v>5.8752528474947141</v>
      </c>
      <c r="Q1360" s="3">
        <f ca="1">1-P1360/MAX(P$2:P1360)</f>
        <v>9.6045060510715263E-2</v>
      </c>
    </row>
    <row r="1361" spans="1:17" x14ac:dyDescent="0.15">
      <c r="A1361" s="1">
        <v>40396</v>
      </c>
      <c r="B1361">
        <v>2848.16</v>
      </c>
      <c r="C1361">
        <v>2898.53</v>
      </c>
      <c r="D1361" s="21">
        <v>2821.03</v>
      </c>
      <c r="E1361" s="21">
        <v>2897.66</v>
      </c>
      <c r="F1361" s="42">
        <v>821.45148928000003</v>
      </c>
      <c r="G1361" s="3">
        <f t="shared" si="105"/>
        <v>1.6426795003560368E-2</v>
      </c>
      <c r="H1361" s="3">
        <f>1-E1361/MAX(E$2:E1361)</f>
        <v>0.50696590213026616</v>
      </c>
      <c r="I1361" s="21">
        <f t="shared" si="106"/>
        <v>46.829999999999927</v>
      </c>
      <c r="J1361" s="21">
        <f ca="1">IF(ROW()&gt;计算结果!B$18+1,ABS(E1361-OFFSET(E1361,-计算结果!B$18,0,1,1))/SUM(OFFSET(I1361,0,0,-计算结果!B$18,1)),ABS(E1361-OFFSET(E1361,-ROW()+2,0,1,1))/SUM(OFFSET(I1361,0,0,-ROW()+2,1)))</f>
        <v>0.34031890660592112</v>
      </c>
      <c r="K1361" s="21">
        <f ca="1">(计算结果!B$19+计算结果!B$20*'000300'!J1361)^计算结果!B$21</f>
        <v>1.7062870159453289</v>
      </c>
      <c r="L1361" s="21">
        <f t="shared" ca="1" si="107"/>
        <v>2934.5114976734867</v>
      </c>
      <c r="M1361" s="31" t="str">
        <f ca="1">IF(ROW()&gt;计算结果!B$22+1,IF(L1361&gt;OFFSET(L1361,-计算结果!B$22,0,1,1),"买",IF(L1361&lt;OFFSET(L1361,-计算结果!B$22,0,1,1),"卖",M1360)),IF(L1361&gt;OFFSET(L1361,-ROW()+1,0,1,1),"买",IF(L1361&lt;OFFSET(L1361,-ROW()+1,0,1,1),"卖",M1360)))</f>
        <v>买</v>
      </c>
      <c r="N1361" s="4" t="str">
        <f t="shared" ca="1" si="108"/>
        <v/>
      </c>
      <c r="O1361" s="3">
        <f ca="1">IF(M1360="买",E1361/E1360-1,0)-IF(N1361=1,计算结果!B$17,0)</f>
        <v>1.6426795003560368E-2</v>
      </c>
      <c r="P1361" s="2">
        <f t="shared" ca="1" si="109"/>
        <v>5.9717644216145942</v>
      </c>
      <c r="Q1361" s="3">
        <f ca="1">1-P1361/MAX(P$2:P1361)</f>
        <v>8.1195978027268967E-2</v>
      </c>
    </row>
    <row r="1362" spans="1:17" x14ac:dyDescent="0.15">
      <c r="A1362" s="1">
        <v>40399</v>
      </c>
      <c r="B1362">
        <v>2894.1</v>
      </c>
      <c r="C1362">
        <v>2922.62</v>
      </c>
      <c r="D1362" s="21">
        <v>2888.04</v>
      </c>
      <c r="E1362" s="21">
        <v>2918.24</v>
      </c>
      <c r="F1362" s="42">
        <v>834.31981055999995</v>
      </c>
      <c r="G1362" s="3">
        <f t="shared" si="105"/>
        <v>7.1022825314219773E-3</v>
      </c>
      <c r="H1362" s="3">
        <f>1-E1362/MAX(E$2:E1362)</f>
        <v>0.50346423466957058</v>
      </c>
      <c r="I1362" s="21">
        <f t="shared" si="106"/>
        <v>20.579999999999927</v>
      </c>
      <c r="J1362" s="21">
        <f ca="1">IF(ROW()&gt;计算结果!B$18+1,ABS(E1362-OFFSET(E1362,-计算结果!B$18,0,1,1))/SUM(OFFSET(I1362,0,0,-计算结果!B$18,1)),ABS(E1362-OFFSET(E1362,-ROW()+2,0,1,1))/SUM(OFFSET(I1362,0,0,-ROW()+2,1)))</f>
        <v>0.34587460875737902</v>
      </c>
      <c r="K1362" s="21">
        <f ca="1">(计算结果!B$19+计算结果!B$20*'000300'!J1362)^计算结果!B$21</f>
        <v>1.7112871478816412</v>
      </c>
      <c r="L1362" s="21">
        <f t="shared" ca="1" si="107"/>
        <v>2906.666292828063</v>
      </c>
      <c r="M1362" s="31" t="str">
        <f ca="1">IF(ROW()&gt;计算结果!B$22+1,IF(L1362&gt;OFFSET(L1362,-计算结果!B$22,0,1,1),"买",IF(L1362&lt;OFFSET(L1362,-计算结果!B$22,0,1,1),"卖",M1361)),IF(L1362&gt;OFFSET(L1362,-ROW()+1,0,1,1),"买",IF(L1362&lt;OFFSET(L1362,-ROW()+1,0,1,1),"卖",M1361)))</f>
        <v>买</v>
      </c>
      <c r="N1362" s="4" t="str">
        <f t="shared" ca="1" si="108"/>
        <v/>
      </c>
      <c r="O1362" s="3">
        <f ca="1">IF(M1361="买",E1362/E1361-1,0)-IF(N1362=1,计算结果!B$17,0)</f>
        <v>7.1022825314219773E-3</v>
      </c>
      <c r="P1362" s="2">
        <f t="shared" ca="1" si="109"/>
        <v>6.0141775797479946</v>
      </c>
      <c r="Q1362" s="3">
        <f ca="1">1-P1362/MAX(P$2:P1362)</f>
        <v>7.4670372272211849E-2</v>
      </c>
    </row>
    <row r="1363" spans="1:17" x14ac:dyDescent="0.15">
      <c r="A1363" s="1">
        <v>40400</v>
      </c>
      <c r="B1363">
        <v>2920.4</v>
      </c>
      <c r="C1363">
        <v>2925.3</v>
      </c>
      <c r="D1363" s="21">
        <v>2832.08</v>
      </c>
      <c r="E1363" s="21">
        <v>2832.64</v>
      </c>
      <c r="F1363" s="42">
        <v>842.83703295999999</v>
      </c>
      <c r="G1363" s="3">
        <f t="shared" si="105"/>
        <v>-2.9332748505948802E-2</v>
      </c>
      <c r="H1363" s="3">
        <f>1-E1363/MAX(E$2:E1363)</f>
        <v>0.51802899339821684</v>
      </c>
      <c r="I1363" s="21">
        <f t="shared" si="106"/>
        <v>85.599999999999909</v>
      </c>
      <c r="J1363" s="21">
        <f ca="1">IF(ROW()&gt;计算结果!B$18+1,ABS(E1363-OFFSET(E1363,-计算结果!B$18,0,1,1))/SUM(OFFSET(I1363,0,0,-计算结果!B$18,1)),ABS(E1363-OFFSET(E1363,-ROW()+2,0,1,1))/SUM(OFFSET(I1363,0,0,-ROW()+2,1)))</f>
        <v>9.7111894365826831E-2</v>
      </c>
      <c r="K1363" s="21">
        <f ca="1">(计算结果!B$19+计算结果!B$20*'000300'!J1363)^计算结果!B$21</f>
        <v>1.4874007049292441</v>
      </c>
      <c r="L1363" s="21">
        <f t="shared" ca="1" si="107"/>
        <v>2796.559532692303</v>
      </c>
      <c r="M1363" s="31" t="str">
        <f ca="1">IF(ROW()&gt;计算结果!B$22+1,IF(L1363&gt;OFFSET(L1363,-计算结果!B$22,0,1,1),"买",IF(L1363&lt;OFFSET(L1363,-计算结果!B$22,0,1,1),"卖",M1362)),IF(L1363&gt;OFFSET(L1363,-ROW()+1,0,1,1),"买",IF(L1363&lt;OFFSET(L1363,-ROW()+1,0,1,1),"卖",M1362)))</f>
        <v>买</v>
      </c>
      <c r="N1363" s="4" t="str">
        <f t="shared" ca="1" si="108"/>
        <v/>
      </c>
      <c r="O1363" s="3">
        <f ca="1">IF(M1362="买",E1363/E1362-1,0)-IF(N1363=1,计算结果!B$17,0)</f>
        <v>-2.9332748505948802E-2</v>
      </c>
      <c r="P1363" s="2">
        <f t="shared" ca="1" si="109"/>
        <v>5.8377652213311304</v>
      </c>
      <c r="Q1363" s="3">
        <f ca="1">1-P1363/MAX(P$2:P1363)</f>
        <v>0.1018128335274544</v>
      </c>
    </row>
    <row r="1364" spans="1:17" x14ac:dyDescent="0.15">
      <c r="A1364" s="1">
        <v>40401</v>
      </c>
      <c r="B1364">
        <v>2823.15</v>
      </c>
      <c r="C1364">
        <v>2864.36</v>
      </c>
      <c r="D1364" s="21">
        <v>2823.15</v>
      </c>
      <c r="E1364" s="21">
        <v>2850.21</v>
      </c>
      <c r="F1364" s="42">
        <v>587.86303999999996</v>
      </c>
      <c r="G1364" s="3">
        <f t="shared" si="105"/>
        <v>6.2026943063715478E-3</v>
      </c>
      <c r="H1364" s="3">
        <f>1-E1364/MAX(E$2:E1364)</f>
        <v>0.51503947457973176</v>
      </c>
      <c r="I1364" s="21">
        <f t="shared" si="106"/>
        <v>17.570000000000164</v>
      </c>
      <c r="J1364" s="21">
        <f ca="1">IF(ROW()&gt;计算结果!B$18+1,ABS(E1364-OFFSET(E1364,-计算结果!B$18,0,1,1))/SUM(OFFSET(I1364,0,0,-计算结果!B$18,1)),ABS(E1364-OFFSET(E1364,-ROW()+2,0,1,1))/SUM(OFFSET(I1364,0,0,-ROW()+2,1)))</f>
        <v>4.0970432145564048E-2</v>
      </c>
      <c r="K1364" s="21">
        <f ca="1">(计算结果!B$19+计算结果!B$20*'000300'!J1364)^计算结果!B$21</f>
        <v>1.4368733889310075</v>
      </c>
      <c r="L1364" s="21">
        <f t="shared" ca="1" si="107"/>
        <v>2873.6484614704459</v>
      </c>
      <c r="M1364" s="31" t="str">
        <f ca="1">IF(ROW()&gt;计算结果!B$22+1,IF(L1364&gt;OFFSET(L1364,-计算结果!B$22,0,1,1),"买",IF(L1364&lt;OFFSET(L1364,-计算结果!B$22,0,1,1),"卖",M1363)),IF(L1364&gt;OFFSET(L1364,-ROW()+1,0,1,1),"买",IF(L1364&lt;OFFSET(L1364,-ROW()+1,0,1,1),"卖",M1363)))</f>
        <v>买</v>
      </c>
      <c r="N1364" s="4" t="str">
        <f t="shared" ca="1" si="108"/>
        <v/>
      </c>
      <c r="O1364" s="3">
        <f ca="1">IF(M1363="买",E1364/E1363-1,0)-IF(N1364=1,计算结果!B$17,0)</f>
        <v>6.2026943063715478E-3</v>
      </c>
      <c r="P1364" s="2">
        <f t="shared" ca="1" si="109"/>
        <v>5.8739750944314144</v>
      </c>
      <c r="Q1364" s="3">
        <f ca="1">1-P1364/MAX(P$2:P1364)</f>
        <v>9.6241653103919189E-2</v>
      </c>
    </row>
    <row r="1365" spans="1:17" x14ac:dyDescent="0.15">
      <c r="A1365" s="1">
        <v>40402</v>
      </c>
      <c r="B1365">
        <v>2822.79</v>
      </c>
      <c r="C1365">
        <v>2860.37</v>
      </c>
      <c r="D1365" s="21">
        <v>2810.1</v>
      </c>
      <c r="E1365" s="21">
        <v>2816.39</v>
      </c>
      <c r="F1365" s="42">
        <v>658.25611776000005</v>
      </c>
      <c r="G1365" s="3">
        <f t="shared" si="105"/>
        <v>-1.1865792345125525E-2</v>
      </c>
      <c r="H1365" s="3">
        <f>1-E1365/MAX(E$2:E1365)</f>
        <v>0.52079391546995168</v>
      </c>
      <c r="I1365" s="21">
        <f t="shared" si="106"/>
        <v>33.820000000000164</v>
      </c>
      <c r="J1365" s="21">
        <f ca="1">IF(ROW()&gt;计算结果!B$18+1,ABS(E1365-OFFSET(E1365,-计算结果!B$18,0,1,1))/SUM(OFFSET(I1365,0,0,-计算结果!B$18,1)),ABS(E1365-OFFSET(E1365,-ROW()+2,0,1,1))/SUM(OFFSET(I1365,0,0,-ROW()+2,1)))</f>
        <v>0.1763190289427731</v>
      </c>
      <c r="K1365" s="21">
        <f ca="1">(计算结果!B$19+计算结果!B$20*'000300'!J1365)^计算结果!B$21</f>
        <v>1.5586871260484958</v>
      </c>
      <c r="L1365" s="21">
        <f t="shared" ca="1" si="107"/>
        <v>2784.400434719118</v>
      </c>
      <c r="M1365" s="31" t="str">
        <f ca="1">IF(ROW()&gt;计算结果!B$22+1,IF(L1365&gt;OFFSET(L1365,-计算结果!B$22,0,1,1),"买",IF(L1365&lt;OFFSET(L1365,-计算结果!B$22,0,1,1),"卖",M1364)),IF(L1365&gt;OFFSET(L1365,-ROW()+1,0,1,1),"买",IF(L1365&lt;OFFSET(L1365,-ROW()+1,0,1,1),"卖",M1364)))</f>
        <v>买</v>
      </c>
      <c r="N1365" s="4" t="str">
        <f t="shared" ca="1" si="108"/>
        <v/>
      </c>
      <c r="O1365" s="3">
        <f ca="1">IF(M1364="买",E1365/E1364-1,0)-IF(N1365=1,计算结果!B$17,0)</f>
        <v>-1.1865792345125525E-2</v>
      </c>
      <c r="P1365" s="2">
        <f t="shared" ca="1" si="109"/>
        <v>5.8042757257204523</v>
      </c>
      <c r="Q1365" s="3">
        <f ca="1">1-P1365/MAX(P$2:P1365)</f>
        <v>0.10696546197836199</v>
      </c>
    </row>
    <row r="1366" spans="1:17" x14ac:dyDescent="0.15">
      <c r="A1366" s="1">
        <v>40403</v>
      </c>
      <c r="B1366">
        <v>2818.41</v>
      </c>
      <c r="C1366">
        <v>2856.04</v>
      </c>
      <c r="D1366" s="21">
        <v>2799.22</v>
      </c>
      <c r="E1366" s="21">
        <v>2855.55</v>
      </c>
      <c r="F1366" s="42">
        <v>629.23747328000002</v>
      </c>
      <c r="G1366" s="3">
        <f t="shared" si="105"/>
        <v>1.3904324330082263E-2</v>
      </c>
      <c r="H1366" s="3">
        <f>1-E1366/MAX(E$2:E1366)</f>
        <v>0.51413087864969709</v>
      </c>
      <c r="I1366" s="21">
        <f t="shared" si="106"/>
        <v>39.160000000000309</v>
      </c>
      <c r="J1366" s="21">
        <f ca="1">IF(ROW()&gt;计算结果!B$18+1,ABS(E1366-OFFSET(E1366,-计算结果!B$18,0,1,1))/SUM(OFFSET(I1366,0,0,-计算结果!B$18,1)),ABS(E1366-OFFSET(E1366,-ROW()+2,0,1,1))/SUM(OFFSET(I1366,0,0,-ROW()+2,1)))</f>
        <v>3.5060895239098715E-2</v>
      </c>
      <c r="K1366" s="21">
        <f ca="1">(计算结果!B$19+计算结果!B$20*'000300'!J1366)^计算结果!B$21</f>
        <v>1.4315548057151888</v>
      </c>
      <c r="L1366" s="21">
        <f t="shared" ca="1" si="107"/>
        <v>2886.2549368215114</v>
      </c>
      <c r="M1366" s="31" t="str">
        <f ca="1">IF(ROW()&gt;计算结果!B$22+1,IF(L1366&gt;OFFSET(L1366,-计算结果!B$22,0,1,1),"买",IF(L1366&lt;OFFSET(L1366,-计算结果!B$22,0,1,1),"卖",M1365)),IF(L1366&gt;OFFSET(L1366,-ROW()+1,0,1,1),"买",IF(L1366&lt;OFFSET(L1366,-ROW()+1,0,1,1),"卖",M1365)))</f>
        <v>买</v>
      </c>
      <c r="N1366" s="4" t="str">
        <f t="shared" ca="1" si="108"/>
        <v/>
      </c>
      <c r="O1366" s="3">
        <f ca="1">IF(M1365="买",E1366/E1365-1,0)-IF(N1366=1,计算结果!B$17,0)</f>
        <v>1.3904324330082263E-2</v>
      </c>
      <c r="P1366" s="2">
        <f t="shared" ca="1" si="109"/>
        <v>5.8849802579120931</v>
      </c>
      <c r="Q1366" s="3">
        <f ca="1">1-P1366/MAX(P$2:P1366)</f>
        <v>9.454842012374387E-2</v>
      </c>
    </row>
    <row r="1367" spans="1:17" x14ac:dyDescent="0.15">
      <c r="A1367" s="1">
        <v>40406</v>
      </c>
      <c r="B1367">
        <v>2851.22</v>
      </c>
      <c r="C1367">
        <v>2927.69</v>
      </c>
      <c r="D1367" s="21">
        <v>2843.02</v>
      </c>
      <c r="E1367" s="21">
        <v>2922.08</v>
      </c>
      <c r="F1367" s="42">
        <v>914.27504127999998</v>
      </c>
      <c r="G1367" s="3">
        <f t="shared" si="105"/>
        <v>2.3298488907565806E-2</v>
      </c>
      <c r="H1367" s="3">
        <f>1-E1367/MAX(E$2:E1367)</f>
        <v>0.5028108623153883</v>
      </c>
      <c r="I1367" s="21">
        <f t="shared" si="106"/>
        <v>66.529999999999745</v>
      </c>
      <c r="J1367" s="21">
        <f ca="1">IF(ROW()&gt;计算结果!B$18+1,ABS(E1367-OFFSET(E1367,-计算结果!B$18,0,1,1))/SUM(OFFSET(I1367,0,0,-计算结果!B$18,1)),ABS(E1367-OFFSET(E1367,-ROW()+2,0,1,1))/SUM(OFFSET(I1367,0,0,-ROW()+2,1)))</f>
        <v>1.2102151213989035E-2</v>
      </c>
      <c r="K1367" s="21">
        <f ca="1">(计算结果!B$19+计算结果!B$20*'000300'!J1367)^计算结果!B$21</f>
        <v>1.41089193609259</v>
      </c>
      <c r="L1367" s="21">
        <f t="shared" ca="1" si="107"/>
        <v>2936.8002295700489</v>
      </c>
      <c r="M1367" s="31" t="str">
        <f ca="1">IF(ROW()&gt;计算结果!B$22+1,IF(L1367&gt;OFFSET(L1367,-计算结果!B$22,0,1,1),"买",IF(L1367&lt;OFFSET(L1367,-计算结果!B$22,0,1,1),"卖",M1366)),IF(L1367&gt;OFFSET(L1367,-ROW()+1,0,1,1),"买",IF(L1367&lt;OFFSET(L1367,-ROW()+1,0,1,1),"卖",M1366)))</f>
        <v>买</v>
      </c>
      <c r="N1367" s="4" t="str">
        <f t="shared" ca="1" si="108"/>
        <v/>
      </c>
      <c r="O1367" s="3">
        <f ca="1">IF(M1366="买",E1367/E1366-1,0)-IF(N1367=1,计算结果!B$17,0)</f>
        <v>2.3298488907565806E-2</v>
      </c>
      <c r="P1367" s="2">
        <f t="shared" ca="1" si="109"/>
        <v>6.0220914051723016</v>
      </c>
      <c r="Q1367" s="3">
        <f ca="1">1-P1367/MAX(P$2:P1367)</f>
        <v>7.3452766533659064E-2</v>
      </c>
    </row>
    <row r="1368" spans="1:17" x14ac:dyDescent="0.15">
      <c r="A1368" s="1">
        <v>40407</v>
      </c>
      <c r="B1368">
        <v>2927.26</v>
      </c>
      <c r="C1368">
        <v>2949.73</v>
      </c>
      <c r="D1368" s="21">
        <v>2917.83</v>
      </c>
      <c r="E1368" s="21">
        <v>2942.29</v>
      </c>
      <c r="F1368" s="42">
        <v>867.00539904000004</v>
      </c>
      <c r="G1368" s="3">
        <f t="shared" si="105"/>
        <v>6.9163061928489977E-3</v>
      </c>
      <c r="H1368" s="3">
        <f>1-E1368/MAX(E$2:E1368)</f>
        <v>0.49937215000340296</v>
      </c>
      <c r="I1368" s="21">
        <f t="shared" si="106"/>
        <v>20.210000000000036</v>
      </c>
      <c r="J1368" s="21">
        <f ca="1">IF(ROW()&gt;计算结果!B$18+1,ABS(E1368-OFFSET(E1368,-计算结果!B$18,0,1,1))/SUM(OFFSET(I1368,0,0,-计算结果!B$18,1)),ABS(E1368-OFFSET(E1368,-ROW()+2,0,1,1))/SUM(OFFSET(I1368,0,0,-ROW()+2,1)))</f>
        <v>0.20831968555519198</v>
      </c>
      <c r="K1368" s="21">
        <f ca="1">(计算结果!B$19+计算结果!B$20*'000300'!J1368)^计算结果!B$21</f>
        <v>1.5874877169996726</v>
      </c>
      <c r="L1368" s="21">
        <f t="shared" ca="1" si="107"/>
        <v>2945.5151726967438</v>
      </c>
      <c r="M1368" s="31" t="str">
        <f ca="1">IF(ROW()&gt;计算结果!B$22+1,IF(L1368&gt;OFFSET(L1368,-计算结果!B$22,0,1,1),"买",IF(L1368&lt;OFFSET(L1368,-计算结果!B$22,0,1,1),"卖",M1367)),IF(L1368&gt;OFFSET(L1368,-ROW()+1,0,1,1),"买",IF(L1368&lt;OFFSET(L1368,-ROW()+1,0,1,1),"卖",M1367)))</f>
        <v>买</v>
      </c>
      <c r="N1368" s="4" t="str">
        <f t="shared" ca="1" si="108"/>
        <v/>
      </c>
      <c r="O1368" s="3">
        <f ca="1">IF(M1367="买",E1368/E1367-1,0)-IF(N1368=1,计算结果!B$17,0)</f>
        <v>6.9163061928489977E-3</v>
      </c>
      <c r="P1368" s="2">
        <f t="shared" ca="1" si="109"/>
        <v>6.0637420332517973</v>
      </c>
      <c r="Q1368" s="3">
        <f ca="1">1-P1368/MAX(P$2:P1368)</f>
        <v>6.7044482164868691E-2</v>
      </c>
    </row>
    <row r="1369" spans="1:17" x14ac:dyDescent="0.15">
      <c r="A1369" s="1">
        <v>40408</v>
      </c>
      <c r="B1369">
        <v>2945.98</v>
      </c>
      <c r="C1369">
        <v>2962.75</v>
      </c>
      <c r="D1369" s="21">
        <v>2924.67</v>
      </c>
      <c r="E1369" s="21">
        <v>2937.36</v>
      </c>
      <c r="F1369" s="42">
        <v>808.32364543999995</v>
      </c>
      <c r="G1369" s="3">
        <f t="shared" si="105"/>
        <v>-1.6755656308521383E-3</v>
      </c>
      <c r="H1369" s="3">
        <f>1-E1369/MAX(E$2:E1369)</f>
        <v>0.50021098482270465</v>
      </c>
      <c r="I1369" s="21">
        <f t="shared" si="106"/>
        <v>4.9299999999998363</v>
      </c>
      <c r="J1369" s="21">
        <f ca="1">IF(ROW()&gt;计算结果!B$18+1,ABS(E1369-OFFSET(E1369,-计算结果!B$18,0,1,1))/SUM(OFFSET(I1369,0,0,-计算结果!B$18,1)),ABS(E1369-OFFSET(E1369,-ROW()+2,0,1,1))/SUM(OFFSET(I1369,0,0,-ROW()+2,1)))</f>
        <v>0.16886068231577281</v>
      </c>
      <c r="K1369" s="21">
        <f ca="1">(计算结果!B$19+计算结果!B$20*'000300'!J1369)^计算结果!B$21</f>
        <v>1.5519746140841955</v>
      </c>
      <c r="L1369" s="21">
        <f t="shared" ca="1" si="107"/>
        <v>2932.8585516979247</v>
      </c>
      <c r="M1369" s="31" t="str">
        <f ca="1">IF(ROW()&gt;计算结果!B$22+1,IF(L1369&gt;OFFSET(L1369,-计算结果!B$22,0,1,1),"买",IF(L1369&lt;OFFSET(L1369,-计算结果!B$22,0,1,1),"卖",M1368)),IF(L1369&gt;OFFSET(L1369,-ROW()+1,0,1,1),"买",IF(L1369&lt;OFFSET(L1369,-ROW()+1,0,1,1),"卖",M1368)))</f>
        <v>买</v>
      </c>
      <c r="N1369" s="4" t="str">
        <f t="shared" ca="1" si="108"/>
        <v/>
      </c>
      <c r="O1369" s="3">
        <f ca="1">IF(M1368="买",E1369/E1368-1,0)-IF(N1369=1,计算结果!B$17,0)</f>
        <v>-1.6755656308521383E-3</v>
      </c>
      <c r="P1369" s="2">
        <f t="shared" ca="1" si="109"/>
        <v>6.0535818355065274</v>
      </c>
      <c r="Q1369" s="3">
        <f ca="1">1-P1369/MAX(P$2:P1369)</f>
        <v>6.8607710365667041E-2</v>
      </c>
    </row>
    <row r="1370" spans="1:17" x14ac:dyDescent="0.15">
      <c r="A1370" s="1">
        <v>40409</v>
      </c>
      <c r="B1370">
        <v>2940.77</v>
      </c>
      <c r="C1370">
        <v>2975.19</v>
      </c>
      <c r="D1370" s="21">
        <v>2928.01</v>
      </c>
      <c r="E1370" s="21">
        <v>2955.4</v>
      </c>
      <c r="F1370" s="42">
        <v>917.34589440000002</v>
      </c>
      <c r="G1370" s="3">
        <f t="shared" si="105"/>
        <v>6.1415693003241678E-3</v>
      </c>
      <c r="H1370" s="3">
        <f>1-E1370/MAX(E$2:E1370)</f>
        <v>0.49714149595045254</v>
      </c>
      <c r="I1370" s="21">
        <f t="shared" si="106"/>
        <v>18.039999999999964</v>
      </c>
      <c r="J1370" s="21">
        <f ca="1">IF(ROW()&gt;计算结果!B$18+1,ABS(E1370-OFFSET(E1370,-计算结果!B$18,0,1,1))/SUM(OFFSET(I1370,0,0,-计算结果!B$18,1)),ABS(E1370-OFFSET(E1370,-ROW()+2,0,1,1))/SUM(OFFSET(I1370,0,0,-ROW()+2,1)))</f>
        <v>0.29600588784782228</v>
      </c>
      <c r="K1370" s="21">
        <f ca="1">(计算结果!B$19+计算结果!B$20*'000300'!J1370)^计算结果!B$21</f>
        <v>1.66640529906304</v>
      </c>
      <c r="L1370" s="21">
        <f t="shared" ca="1" si="107"/>
        <v>2970.4217405970589</v>
      </c>
      <c r="M1370" s="31" t="str">
        <f ca="1">IF(ROW()&gt;计算结果!B$22+1,IF(L1370&gt;OFFSET(L1370,-计算结果!B$22,0,1,1),"买",IF(L1370&lt;OFFSET(L1370,-计算结果!B$22,0,1,1),"卖",M1369)),IF(L1370&gt;OFFSET(L1370,-ROW()+1,0,1,1),"买",IF(L1370&lt;OFFSET(L1370,-ROW()+1,0,1,1),"卖",M1369)))</f>
        <v>买</v>
      </c>
      <c r="N1370" s="4" t="str">
        <f t="shared" ca="1" si="108"/>
        <v/>
      </c>
      <c r="O1370" s="3">
        <f ca="1">IF(M1369="买",E1370/E1369-1,0)-IF(N1370=1,计算结果!B$17,0)</f>
        <v>6.1415693003241678E-3</v>
      </c>
      <c r="P1370" s="2">
        <f t="shared" ca="1" si="109"/>
        <v>6.0907603278644746</v>
      </c>
      <c r="Q1370" s="3">
        <f ca="1">1-P1370/MAX(P$2:P1370)</f>
        <v>6.2887500073090186E-2</v>
      </c>
    </row>
    <row r="1371" spans="1:17" x14ac:dyDescent="0.15">
      <c r="A1371" s="1">
        <v>40410</v>
      </c>
      <c r="B1371">
        <v>2943.33</v>
      </c>
      <c r="C1371">
        <v>2951.96</v>
      </c>
      <c r="D1371" s="21">
        <v>2892.64</v>
      </c>
      <c r="E1371" s="21">
        <v>2898.33</v>
      </c>
      <c r="F1371" s="42">
        <v>822.98175488000004</v>
      </c>
      <c r="G1371" s="3">
        <f t="shared" si="105"/>
        <v>-1.9310414833863532E-2</v>
      </c>
      <c r="H1371" s="3">
        <f>1-E1371/MAX(E$2:E1371)</f>
        <v>0.50685190226638532</v>
      </c>
      <c r="I1371" s="21">
        <f t="shared" si="106"/>
        <v>57.070000000000164</v>
      </c>
      <c r="J1371" s="21">
        <f ca="1">IF(ROW()&gt;计算结果!B$18+1,ABS(E1371-OFFSET(E1371,-计算结果!B$18,0,1,1))/SUM(OFFSET(I1371,0,0,-计算结果!B$18,1)),ABS(E1371-OFFSET(E1371,-ROW()+2,0,1,1))/SUM(OFFSET(I1371,0,0,-ROW()+2,1)))</f>
        <v>1.843140491320933E-3</v>
      </c>
      <c r="K1371" s="21">
        <f ca="1">(计算结果!B$19+计算结果!B$20*'000300'!J1371)^计算结果!B$21</f>
        <v>1.4016588264421888</v>
      </c>
      <c r="L1371" s="21">
        <f t="shared" ca="1" si="107"/>
        <v>2869.37371607561</v>
      </c>
      <c r="M1371" s="31" t="str">
        <f ca="1">IF(ROW()&gt;计算结果!B$22+1,IF(L1371&gt;OFFSET(L1371,-计算结果!B$22,0,1,1),"买",IF(L1371&lt;OFFSET(L1371,-计算结果!B$22,0,1,1),"卖",M1370)),IF(L1371&gt;OFFSET(L1371,-ROW()+1,0,1,1),"买",IF(L1371&lt;OFFSET(L1371,-ROW()+1,0,1,1),"卖",M1370)))</f>
        <v>买</v>
      </c>
      <c r="N1371" s="4" t="str">
        <f t="shared" ca="1" si="108"/>
        <v/>
      </c>
      <c r="O1371" s="3">
        <f ca="1">IF(M1370="买",E1371/E1370-1,0)-IF(N1371=1,计算结果!B$17,0)</f>
        <v>-1.9310414833863532E-2</v>
      </c>
      <c r="P1371" s="2">
        <f t="shared" ca="1" si="109"/>
        <v>5.9731452192797727</v>
      </c>
      <c r="Q1371" s="3">
        <f ca="1">1-P1371/MAX(P$2:P1371)</f>
        <v>8.098353119267776E-2</v>
      </c>
    </row>
    <row r="1372" spans="1:17" x14ac:dyDescent="0.15">
      <c r="A1372" s="1">
        <v>40413</v>
      </c>
      <c r="B1372">
        <v>2895.71</v>
      </c>
      <c r="C1372">
        <v>2920.54</v>
      </c>
      <c r="D1372" s="21">
        <v>2886.66</v>
      </c>
      <c r="E1372" s="21">
        <v>2896.19</v>
      </c>
      <c r="F1372" s="42">
        <v>577.72777471999996</v>
      </c>
      <c r="G1372" s="3">
        <f t="shared" si="105"/>
        <v>-7.3835622582651972E-4</v>
      </c>
      <c r="H1372" s="3">
        <f>1-E1372/MAX(E$2:E1372)</f>
        <v>0.50721602123460152</v>
      </c>
      <c r="I1372" s="21">
        <f t="shared" si="106"/>
        <v>2.1399999999998727</v>
      </c>
      <c r="J1372" s="21">
        <f ca="1">IF(ROW()&gt;计算结果!B$18+1,ABS(E1372-OFFSET(E1372,-计算结果!B$18,0,1,1))/SUM(OFFSET(I1372,0,0,-计算结果!B$18,1)),ABS(E1372-OFFSET(E1372,-ROW()+2,0,1,1))/SUM(OFFSET(I1372,0,0,-ROW()+2,1)))</f>
        <v>6.3900078244992942E-2</v>
      </c>
      <c r="K1372" s="21">
        <f ca="1">(计算结果!B$19+计算结果!B$20*'000300'!J1372)^计算结果!B$21</f>
        <v>1.4575100704204935</v>
      </c>
      <c r="L1372" s="21">
        <f t="shared" ca="1" si="107"/>
        <v>2908.4587199466632</v>
      </c>
      <c r="M1372" s="31" t="str">
        <f ca="1">IF(ROW()&gt;计算结果!B$22+1,IF(L1372&gt;OFFSET(L1372,-计算结果!B$22,0,1,1),"买",IF(L1372&lt;OFFSET(L1372,-计算结果!B$22,0,1,1),"卖",M1371)),IF(L1372&gt;OFFSET(L1372,-ROW()+1,0,1,1),"买",IF(L1372&lt;OFFSET(L1372,-ROW()+1,0,1,1),"卖",M1371)))</f>
        <v>买</v>
      </c>
      <c r="N1372" s="4" t="str">
        <f t="shared" ca="1" si="108"/>
        <v/>
      </c>
      <c r="O1372" s="3">
        <f ca="1">IF(M1371="买",E1372/E1371-1,0)-IF(N1372=1,计算结果!B$17,0)</f>
        <v>-7.3835622582651972E-4</v>
      </c>
      <c r="P1372" s="2">
        <f t="shared" ca="1" si="109"/>
        <v>5.9687349103193519</v>
      </c>
      <c r="Q1372" s="3">
        <f ca="1">1-P1372/MAX(P$2:P1372)</f>
        <v>8.1662092724058666E-2</v>
      </c>
    </row>
    <row r="1373" spans="1:17" x14ac:dyDescent="0.15">
      <c r="A1373" s="1">
        <v>40414</v>
      </c>
      <c r="B1373">
        <v>2892.13</v>
      </c>
      <c r="C1373">
        <v>2933.12</v>
      </c>
      <c r="D1373" s="21">
        <v>2866.8</v>
      </c>
      <c r="E1373" s="21">
        <v>2911.83</v>
      </c>
      <c r="F1373" s="42">
        <v>650.36591104000001</v>
      </c>
      <c r="G1373" s="3">
        <f t="shared" si="105"/>
        <v>5.400198191416905E-3</v>
      </c>
      <c r="H1373" s="3">
        <f>1-E1373/MAX(E$2:E1373)</f>
        <v>0.50455489008371335</v>
      </c>
      <c r="I1373" s="21">
        <f t="shared" si="106"/>
        <v>15.639999999999873</v>
      </c>
      <c r="J1373" s="21">
        <f ca="1">IF(ROW()&gt;计算结果!B$18+1,ABS(E1373-OFFSET(E1373,-计算结果!B$18,0,1,1))/SUM(OFFSET(I1373,0,0,-计算结果!B$18,1)),ABS(E1373-OFFSET(E1373,-ROW()+2,0,1,1))/SUM(OFFSET(I1373,0,0,-ROW()+2,1)))</f>
        <v>0.28784849696485049</v>
      </c>
      <c r="K1373" s="21">
        <f ca="1">(计算结果!B$19+计算结果!B$20*'000300'!J1373)^计算结果!B$21</f>
        <v>1.6590636472683653</v>
      </c>
      <c r="L1373" s="21">
        <f t="shared" ca="1" si="107"/>
        <v>2914.0518881279149</v>
      </c>
      <c r="M1373" s="31" t="str">
        <f ca="1">IF(ROW()&gt;计算结果!B$22+1,IF(L1373&gt;OFFSET(L1373,-计算结果!B$22,0,1,1),"买",IF(L1373&lt;OFFSET(L1373,-计算结果!B$22,0,1,1),"卖",M1372)),IF(L1373&gt;OFFSET(L1373,-ROW()+1,0,1,1),"买",IF(L1373&lt;OFFSET(L1373,-ROW()+1,0,1,1),"卖",M1372)))</f>
        <v>买</v>
      </c>
      <c r="N1373" s="4" t="str">
        <f t="shared" ca="1" si="108"/>
        <v/>
      </c>
      <c r="O1373" s="3">
        <f ca="1">IF(M1372="买",E1373/E1372-1,0)-IF(N1373=1,计算结果!B$17,0)</f>
        <v>5.400198191416905E-3</v>
      </c>
      <c r="P1373" s="2">
        <f t="shared" ca="1" si="109"/>
        <v>6.000967261787105</v>
      </c>
      <c r="Q1373" s="3">
        <f ca="1">1-P1373/MAX(P$2:P1373)</f>
        <v>7.6702886018077621E-2</v>
      </c>
    </row>
    <row r="1374" spans="1:17" x14ac:dyDescent="0.15">
      <c r="A1374" s="1">
        <v>40415</v>
      </c>
      <c r="B1374">
        <v>2893.99</v>
      </c>
      <c r="C1374">
        <v>2904.66</v>
      </c>
      <c r="D1374" s="21">
        <v>2842.25</v>
      </c>
      <c r="E1374" s="21">
        <v>2843.02</v>
      </c>
      <c r="F1374" s="42">
        <v>670.48222720000001</v>
      </c>
      <c r="G1374" s="3">
        <f t="shared" si="105"/>
        <v>-2.3631187260245268E-2</v>
      </c>
      <c r="H1374" s="3">
        <f>1-E1374/MAX(E$2:E1374)</f>
        <v>0.51626284625331786</v>
      </c>
      <c r="I1374" s="21">
        <f t="shared" si="106"/>
        <v>68.809999999999945</v>
      </c>
      <c r="J1374" s="21">
        <f ca="1">IF(ROW()&gt;计算结果!B$18+1,ABS(E1374-OFFSET(E1374,-计算结果!B$18,0,1,1))/SUM(OFFSET(I1374,0,0,-计算结果!B$18,1)),ABS(E1374-OFFSET(E1374,-ROW()+2,0,1,1))/SUM(OFFSET(I1374,0,0,-ROW()+2,1)))</f>
        <v>2.2031561207292959E-2</v>
      </c>
      <c r="K1374" s="21">
        <f ca="1">(计算结果!B$19+计算结果!B$20*'000300'!J1374)^计算结果!B$21</f>
        <v>1.4198284050865635</v>
      </c>
      <c r="L1374" s="21">
        <f t="shared" ca="1" si="107"/>
        <v>2813.1987956969701</v>
      </c>
      <c r="M1374" s="31" t="str">
        <f ca="1">IF(ROW()&gt;计算结果!B$22+1,IF(L1374&gt;OFFSET(L1374,-计算结果!B$22,0,1,1),"买",IF(L1374&lt;OFFSET(L1374,-计算结果!B$22,0,1,1),"卖",M1373)),IF(L1374&gt;OFFSET(L1374,-ROW()+1,0,1,1),"买",IF(L1374&lt;OFFSET(L1374,-ROW()+1,0,1,1),"卖",M1373)))</f>
        <v>卖</v>
      </c>
      <c r="N1374" s="4">
        <f t="shared" ca="1" si="108"/>
        <v>1</v>
      </c>
      <c r="O1374" s="3">
        <f ca="1">IF(M1373="买",E1374/E1373-1,0)-IF(N1374=1,计算结果!B$17,0)</f>
        <v>-2.3631187260245268E-2</v>
      </c>
      <c r="P1374" s="2">
        <f t="shared" ca="1" si="109"/>
        <v>5.8591572806812131</v>
      </c>
      <c r="Q1374" s="3">
        <f ca="1">1-P1374/MAX(P$2:P1374)</f>
        <v>9.8521493015428452E-2</v>
      </c>
    </row>
    <row r="1375" spans="1:17" x14ac:dyDescent="0.15">
      <c r="A1375" s="1">
        <v>40416</v>
      </c>
      <c r="B1375">
        <v>2853.1</v>
      </c>
      <c r="C1375">
        <v>2868.88</v>
      </c>
      <c r="D1375" s="21">
        <v>2836.13</v>
      </c>
      <c r="E1375" s="21">
        <v>2850.09</v>
      </c>
      <c r="F1375" s="42">
        <v>518.62921215999995</v>
      </c>
      <c r="G1375" s="3">
        <f t="shared" si="105"/>
        <v>2.4867922139133469E-3</v>
      </c>
      <c r="H1375" s="3">
        <f>1-E1375/MAX(E$2:E1375)</f>
        <v>0.51505989246579997</v>
      </c>
      <c r="I1375" s="21">
        <f t="shared" si="106"/>
        <v>7.0700000000001637</v>
      </c>
      <c r="J1375" s="21">
        <f ca="1">IF(ROW()&gt;计算结果!B$18+1,ABS(E1375-OFFSET(E1375,-计算结果!B$18,0,1,1))/SUM(OFFSET(I1375,0,0,-计算结果!B$18,1)),ABS(E1375-OFFSET(E1375,-ROW()+2,0,1,1))/SUM(OFFSET(I1375,0,0,-ROW()+2,1)))</f>
        <v>0.11248331108144287</v>
      </c>
      <c r="K1375" s="21">
        <f ca="1">(计算结果!B$19+计算结果!B$20*'000300'!J1375)^计算结果!B$21</f>
        <v>1.5012349799732985</v>
      </c>
      <c r="L1375" s="21">
        <f t="shared" ca="1" si="107"/>
        <v>2868.5811620500199</v>
      </c>
      <c r="M1375" s="31" t="str">
        <f ca="1">IF(ROW()&gt;计算结果!B$22+1,IF(L1375&gt;OFFSET(L1375,-计算结果!B$22,0,1,1),"买",IF(L1375&lt;OFFSET(L1375,-计算结果!B$22,0,1,1),"卖",M1374)),IF(L1375&gt;OFFSET(L1375,-ROW()+1,0,1,1),"买",IF(L1375&lt;OFFSET(L1375,-ROW()+1,0,1,1),"卖",M1374)))</f>
        <v>买</v>
      </c>
      <c r="N1375" s="4">
        <f t="shared" ca="1" si="108"/>
        <v>1</v>
      </c>
      <c r="O1375" s="3">
        <f ca="1">IF(M1374="买",E1375/E1374-1,0)-IF(N1375=1,计算结果!B$17,0)</f>
        <v>0</v>
      </c>
      <c r="P1375" s="2">
        <f t="shared" ca="1" si="109"/>
        <v>5.8591572806812131</v>
      </c>
      <c r="Q1375" s="3">
        <f ca="1">1-P1375/MAX(P$2:P1375)</f>
        <v>9.8521493015428452E-2</v>
      </c>
    </row>
    <row r="1376" spans="1:17" x14ac:dyDescent="0.15">
      <c r="A1376" s="1">
        <v>40417</v>
      </c>
      <c r="B1376">
        <v>2847.45</v>
      </c>
      <c r="C1376">
        <v>2861.07</v>
      </c>
      <c r="D1376" s="21">
        <v>2833.42</v>
      </c>
      <c r="E1376" s="21">
        <v>2858.57</v>
      </c>
      <c r="F1376" s="42">
        <v>466.99343871999997</v>
      </c>
      <c r="G1376" s="3">
        <f t="shared" si="105"/>
        <v>2.9753446382394522E-3</v>
      </c>
      <c r="H1376" s="3">
        <f>1-E1376/MAX(E$2:E1376)</f>
        <v>0.51361702851698077</v>
      </c>
      <c r="I1376" s="21">
        <f t="shared" si="106"/>
        <v>8.4800000000000182</v>
      </c>
      <c r="J1376" s="21">
        <f ca="1">IF(ROW()&gt;计算结果!B$18+1,ABS(E1376-OFFSET(E1376,-计算结果!B$18,0,1,1))/SUM(OFFSET(I1376,0,0,-计算结果!B$18,1)),ABS(E1376-OFFSET(E1376,-ROW()+2,0,1,1))/SUM(OFFSET(I1376,0,0,-ROW()+2,1)))</f>
        <v>1.1230105607615596E-2</v>
      </c>
      <c r="K1376" s="21">
        <f ca="1">(计算结果!B$19+计算结果!B$20*'000300'!J1376)^计算结果!B$21</f>
        <v>1.4101070950468539</v>
      </c>
      <c r="L1376" s="21">
        <f t="shared" ca="1" si="107"/>
        <v>2854.4643514136233</v>
      </c>
      <c r="M1376" s="31" t="str">
        <f ca="1">IF(ROW()&gt;计算结果!B$22+1,IF(L1376&gt;OFFSET(L1376,-计算结果!B$22,0,1,1),"买",IF(L1376&lt;OFFSET(L1376,-计算结果!B$22,0,1,1),"卖",M1375)),IF(L1376&gt;OFFSET(L1376,-ROW()+1,0,1,1),"买",IF(L1376&lt;OFFSET(L1376,-ROW()+1,0,1,1),"卖",M1375)))</f>
        <v>卖</v>
      </c>
      <c r="N1376" s="4">
        <f t="shared" ca="1" si="108"/>
        <v>1</v>
      </c>
      <c r="O1376" s="3">
        <f ca="1">IF(M1375="买",E1376/E1375-1,0)-IF(N1376=1,计算结果!B$17,0)</f>
        <v>2.9753446382394522E-3</v>
      </c>
      <c r="P1376" s="2">
        <f t="shared" ca="1" si="109"/>
        <v>5.8765902928808895</v>
      </c>
      <c r="Q1376" s="3">
        <f ca="1">1-P1376/MAX(P$2:P1376)</f>
        <v>9.5839283773183737E-2</v>
      </c>
    </row>
    <row r="1377" spans="1:17" x14ac:dyDescent="0.15">
      <c r="A1377" s="1">
        <v>40420</v>
      </c>
      <c r="B1377">
        <v>2874.25</v>
      </c>
      <c r="C1377">
        <v>2921.08</v>
      </c>
      <c r="D1377" s="21">
        <v>2872.92</v>
      </c>
      <c r="E1377" s="21">
        <v>2915.01</v>
      </c>
      <c r="F1377" s="42">
        <v>773.41614079999999</v>
      </c>
      <c r="G1377" s="3">
        <f t="shared" si="105"/>
        <v>1.9744137803167305E-2</v>
      </c>
      <c r="H1377" s="3">
        <f>1-E1377/MAX(E$2:E1377)</f>
        <v>0.50401381610290608</v>
      </c>
      <c r="I1377" s="21">
        <f t="shared" si="106"/>
        <v>56.440000000000055</v>
      </c>
      <c r="J1377" s="21">
        <f ca="1">IF(ROW()&gt;计算结果!B$18+1,ABS(E1377-OFFSET(E1377,-计算结果!B$18,0,1,1))/SUM(OFFSET(I1377,0,0,-计算结果!B$18,1)),ABS(E1377-OFFSET(E1377,-ROW()+2,0,1,1))/SUM(OFFSET(I1377,0,0,-ROW()+2,1)))</f>
        <v>2.7315226210252719E-2</v>
      </c>
      <c r="K1377" s="21">
        <f ca="1">(计算结果!B$19+计算结果!B$20*'000300'!J1377)^计算结果!B$21</f>
        <v>1.4245837035892273</v>
      </c>
      <c r="L1377" s="21">
        <f t="shared" ca="1" si="107"/>
        <v>2940.7166957130157</v>
      </c>
      <c r="M1377" s="31" t="str">
        <f ca="1">IF(ROW()&gt;计算结果!B$22+1,IF(L1377&gt;OFFSET(L1377,-计算结果!B$22,0,1,1),"买",IF(L1377&lt;OFFSET(L1377,-计算结果!B$22,0,1,1),"卖",M1376)),IF(L1377&gt;OFFSET(L1377,-ROW()+1,0,1,1),"买",IF(L1377&lt;OFFSET(L1377,-ROW()+1,0,1,1),"卖",M1376)))</f>
        <v>买</v>
      </c>
      <c r="N1377" s="4">
        <f t="shared" ca="1" si="108"/>
        <v>1</v>
      </c>
      <c r="O1377" s="3">
        <f ca="1">IF(M1376="买",E1377/E1376-1,0)-IF(N1377=1,计算结果!B$17,0)</f>
        <v>0</v>
      </c>
      <c r="P1377" s="2">
        <f t="shared" ca="1" si="109"/>
        <v>5.8765902928808895</v>
      </c>
      <c r="Q1377" s="3">
        <f ca="1">1-P1377/MAX(P$2:P1377)</f>
        <v>9.5839283773183737E-2</v>
      </c>
    </row>
    <row r="1378" spans="1:17" x14ac:dyDescent="0.15">
      <c r="A1378" s="1">
        <v>40421</v>
      </c>
      <c r="B1378">
        <v>2905.15</v>
      </c>
      <c r="C1378">
        <v>2910.06</v>
      </c>
      <c r="D1378" s="21">
        <v>2889.81</v>
      </c>
      <c r="E1378" s="21">
        <v>2903.19</v>
      </c>
      <c r="F1378" s="42">
        <v>799.76349696</v>
      </c>
      <c r="G1378" s="3">
        <f t="shared" si="105"/>
        <v>-4.0548745973427724E-3</v>
      </c>
      <c r="H1378" s="3">
        <f>1-E1378/MAX(E$2:E1378)</f>
        <v>0.50602497788062339</v>
      </c>
      <c r="I1378" s="21">
        <f t="shared" si="106"/>
        <v>11.820000000000164</v>
      </c>
      <c r="J1378" s="21">
        <f ca="1">IF(ROW()&gt;计算结果!B$18+1,ABS(E1378-OFFSET(E1378,-计算结果!B$18,0,1,1))/SUM(OFFSET(I1378,0,0,-计算结果!B$18,1)),ABS(E1378-OFFSET(E1378,-ROW()+2,0,1,1))/SUM(OFFSET(I1378,0,0,-ROW()+2,1)))</f>
        <v>0.15612521961347989</v>
      </c>
      <c r="K1378" s="21">
        <f ca="1">(计算结果!B$19+计算结果!B$20*'000300'!J1378)^计算结果!B$21</f>
        <v>1.5405126976521317</v>
      </c>
      <c r="L1378" s="21">
        <f t="shared" ca="1" si="107"/>
        <v>2882.906344466187</v>
      </c>
      <c r="M1378" s="31" t="str">
        <f ca="1">IF(ROW()&gt;计算结果!B$22+1,IF(L1378&gt;OFFSET(L1378,-计算结果!B$22,0,1,1),"买",IF(L1378&lt;OFFSET(L1378,-计算结果!B$22,0,1,1),"卖",M1377)),IF(L1378&gt;OFFSET(L1378,-ROW()+1,0,1,1),"买",IF(L1378&lt;OFFSET(L1378,-ROW()+1,0,1,1),"卖",M1377)))</f>
        <v>卖</v>
      </c>
      <c r="N1378" s="4">
        <f t="shared" ca="1" si="108"/>
        <v>1</v>
      </c>
      <c r="O1378" s="3">
        <f ca="1">IF(M1377="买",E1378/E1377-1,0)-IF(N1378=1,计算结果!B$17,0)</f>
        <v>-4.0548745973427724E-3</v>
      </c>
      <c r="P1378" s="2">
        <f t="shared" ca="1" si="109"/>
        <v>5.8527614561832957</v>
      </c>
      <c r="Q1378" s="3">
        <f ca="1">1-P1378/MAX(P$2:P1378)</f>
        <v>9.9505542093327071E-2</v>
      </c>
    </row>
    <row r="1379" spans="1:17" x14ac:dyDescent="0.15">
      <c r="A1379" s="1">
        <v>40422</v>
      </c>
      <c r="B1379">
        <v>2907.66</v>
      </c>
      <c r="C1379">
        <v>2931.76</v>
      </c>
      <c r="D1379" s="21">
        <v>2859.17</v>
      </c>
      <c r="E1379" s="21">
        <v>2884.04</v>
      </c>
      <c r="F1379" s="42">
        <v>879.31887615999995</v>
      </c>
      <c r="G1379" s="3">
        <f t="shared" si="105"/>
        <v>-6.5961924641515512E-3</v>
      </c>
      <c r="H1379" s="3">
        <f>1-E1379/MAX(E$2:E1379)</f>
        <v>0.50928333219900634</v>
      </c>
      <c r="I1379" s="21">
        <f t="shared" si="106"/>
        <v>19.150000000000091</v>
      </c>
      <c r="J1379" s="21">
        <f ca="1">IF(ROW()&gt;计算结果!B$18+1,ABS(E1379-OFFSET(E1379,-计算结果!B$18,0,1,1))/SUM(OFFSET(I1379,0,0,-计算结果!B$18,1)),ABS(E1379-OFFSET(E1379,-ROW()+2,0,1,1))/SUM(OFFSET(I1379,0,0,-ROW()+2,1)))</f>
        <v>0.20146603188997242</v>
      </c>
      <c r="K1379" s="21">
        <f ca="1">(计算结果!B$19+计算结果!B$20*'000300'!J1379)^计算结果!B$21</f>
        <v>1.5813194287009751</v>
      </c>
      <c r="L1379" s="21">
        <f t="shared" ca="1" si="107"/>
        <v>2884.6990159872594</v>
      </c>
      <c r="M1379" s="31" t="str">
        <f ca="1">IF(ROW()&gt;计算结果!B$22+1,IF(L1379&gt;OFFSET(L1379,-计算结果!B$22,0,1,1),"买",IF(L1379&lt;OFFSET(L1379,-计算结果!B$22,0,1,1),"卖",M1378)),IF(L1379&gt;OFFSET(L1379,-ROW()+1,0,1,1),"买",IF(L1379&lt;OFFSET(L1379,-ROW()+1,0,1,1),"卖",M1378)))</f>
        <v>买</v>
      </c>
      <c r="N1379" s="4">
        <f t="shared" ca="1" si="108"/>
        <v>1</v>
      </c>
      <c r="O1379" s="3">
        <f ca="1">IF(M1378="买",E1379/E1378-1,0)-IF(N1379=1,计算结果!B$17,0)</f>
        <v>0</v>
      </c>
      <c r="P1379" s="2">
        <f t="shared" ca="1" si="109"/>
        <v>5.8527614561832957</v>
      </c>
      <c r="Q1379" s="3">
        <f ca="1">1-P1379/MAX(P$2:P1379)</f>
        <v>9.9505542093327071E-2</v>
      </c>
    </row>
    <row r="1380" spans="1:17" x14ac:dyDescent="0.15">
      <c r="A1380" s="1">
        <v>40423</v>
      </c>
      <c r="B1380">
        <v>2917.74</v>
      </c>
      <c r="C1380">
        <v>2931.55</v>
      </c>
      <c r="D1380" s="21">
        <v>2903.03</v>
      </c>
      <c r="E1380" s="21">
        <v>2921.39</v>
      </c>
      <c r="F1380" s="42">
        <v>889.23144191999995</v>
      </c>
      <c r="G1380" s="3">
        <f t="shared" si="105"/>
        <v>1.2950583209664135E-2</v>
      </c>
      <c r="H1380" s="3">
        <f>1-E1380/MAX(E$2:E1380)</f>
        <v>0.50292826516028044</v>
      </c>
      <c r="I1380" s="21">
        <f t="shared" si="106"/>
        <v>37.349999999999909</v>
      </c>
      <c r="J1380" s="21">
        <f ca="1">IF(ROW()&gt;计算结果!B$18+1,ABS(E1380-OFFSET(E1380,-计算结果!B$18,0,1,1))/SUM(OFFSET(I1380,0,0,-计算结果!B$18,1)),ABS(E1380-OFFSET(E1380,-ROW()+2,0,1,1))/SUM(OFFSET(I1380,0,0,-ROW()+2,1)))</f>
        <v>0.11976617248300943</v>
      </c>
      <c r="K1380" s="21">
        <f ca="1">(计算结果!B$19+计算结果!B$20*'000300'!J1380)^计算结果!B$21</f>
        <v>1.5077895552347085</v>
      </c>
      <c r="L1380" s="21">
        <f t="shared" ca="1" si="107"/>
        <v>2940.021298452953</v>
      </c>
      <c r="M1380" s="31" t="str">
        <f ca="1">IF(ROW()&gt;计算结果!B$22+1,IF(L1380&gt;OFFSET(L1380,-计算结果!B$22,0,1,1),"买",IF(L1380&lt;OFFSET(L1380,-计算结果!B$22,0,1,1),"卖",M1379)),IF(L1380&gt;OFFSET(L1380,-ROW()+1,0,1,1),"买",IF(L1380&lt;OFFSET(L1380,-ROW()+1,0,1,1),"卖",M1379)))</f>
        <v>买</v>
      </c>
      <c r="N1380" s="4" t="str">
        <f t="shared" ca="1" si="108"/>
        <v/>
      </c>
      <c r="O1380" s="3">
        <f ca="1">IF(M1379="买",E1380/E1379-1,0)-IF(N1380=1,计算结果!B$17,0)</f>
        <v>1.2950583209664135E-2</v>
      </c>
      <c r="P1380" s="2">
        <f t="shared" ca="1" si="109"/>
        <v>5.9285581304279127</v>
      </c>
      <c r="Q1380" s="3">
        <f ca="1">1-P1380/MAX(P$2:P1380)</f>
        <v>8.7843613686365285E-2</v>
      </c>
    </row>
    <row r="1381" spans="1:17" x14ac:dyDescent="0.15">
      <c r="A1381" s="1">
        <v>40424</v>
      </c>
      <c r="B1381">
        <v>2926.94</v>
      </c>
      <c r="C1381">
        <v>2929.55</v>
      </c>
      <c r="D1381" s="21">
        <v>2891.88</v>
      </c>
      <c r="E1381" s="21">
        <v>2920.21</v>
      </c>
      <c r="F1381" s="42">
        <v>877.24826624000002</v>
      </c>
      <c r="G1381" s="3">
        <f t="shared" si="105"/>
        <v>-4.039173133336682E-4</v>
      </c>
      <c r="H1381" s="3">
        <f>1-E1381/MAX(E$2:E1381)</f>
        <v>0.50312904103995093</v>
      </c>
      <c r="I1381" s="21">
        <f t="shared" si="106"/>
        <v>1.1799999999998363</v>
      </c>
      <c r="J1381" s="21">
        <f ca="1">IF(ROW()&gt;计算结果!B$18+1,ABS(E1381-OFFSET(E1381,-计算结果!B$18,0,1,1))/SUM(OFFSET(I1381,0,0,-计算结果!B$18,1)),ABS(E1381-OFFSET(E1381,-ROW()+2,0,1,1))/SUM(OFFSET(I1381,0,0,-ROW()+2,1)))</f>
        <v>9.5931252192213767E-2</v>
      </c>
      <c r="K1381" s="21">
        <f ca="1">(计算结果!B$19+计算结果!B$20*'000300'!J1381)^计算结果!B$21</f>
        <v>1.4863381269729923</v>
      </c>
      <c r="L1381" s="21">
        <f t="shared" ca="1" si="107"/>
        <v>2910.5750102174884</v>
      </c>
      <c r="M1381" s="31" t="str">
        <f ca="1">IF(ROW()&gt;计算结果!B$22+1,IF(L1381&gt;OFFSET(L1381,-计算结果!B$22,0,1,1),"买",IF(L1381&lt;OFFSET(L1381,-计算结果!B$22,0,1,1),"卖",M1380)),IF(L1381&gt;OFFSET(L1381,-ROW()+1,0,1,1),"买",IF(L1381&lt;OFFSET(L1381,-ROW()+1,0,1,1),"卖",M1380)))</f>
        <v>卖</v>
      </c>
      <c r="N1381" s="4">
        <f t="shared" ca="1" si="108"/>
        <v>1</v>
      </c>
      <c r="O1381" s="3">
        <f ca="1">IF(M1380="买",E1381/E1380-1,0)-IF(N1381=1,计算结果!B$17,0)</f>
        <v>-4.039173133336682E-4</v>
      </c>
      <c r="P1381" s="2">
        <f t="shared" ca="1" si="109"/>
        <v>5.9261634831559276</v>
      </c>
      <c r="Q1381" s="3">
        <f ca="1">1-P1381/MAX(P$2:P1381)</f>
        <v>8.8212049443265328E-2</v>
      </c>
    </row>
    <row r="1382" spans="1:17" x14ac:dyDescent="0.15">
      <c r="A1382" s="1">
        <v>40427</v>
      </c>
      <c r="B1382">
        <v>2935.89</v>
      </c>
      <c r="C1382">
        <v>2980.42</v>
      </c>
      <c r="D1382" s="21">
        <v>2935.89</v>
      </c>
      <c r="E1382" s="21">
        <v>2975.09</v>
      </c>
      <c r="F1382" s="42">
        <v>1104.6611353599999</v>
      </c>
      <c r="G1382" s="3">
        <f t="shared" si="105"/>
        <v>1.8793168984422293E-2</v>
      </c>
      <c r="H1382" s="3">
        <f>1-E1382/MAX(E$2:E1382)</f>
        <v>0.49379126114476279</v>
      </c>
      <c r="I1382" s="21">
        <f t="shared" si="106"/>
        <v>54.880000000000109</v>
      </c>
      <c r="J1382" s="21">
        <f ca="1">IF(ROW()&gt;计算结果!B$18+1,ABS(E1382-OFFSET(E1382,-计算结果!B$18,0,1,1))/SUM(OFFSET(I1382,0,0,-计算结果!B$18,1)),ABS(E1382-OFFSET(E1382,-ROW()+2,0,1,1))/SUM(OFFSET(I1382,0,0,-ROW()+2,1)))</f>
        <v>0.28096289438074229</v>
      </c>
      <c r="K1382" s="21">
        <f ca="1">(计算结果!B$19+计算结果!B$20*'000300'!J1382)^计算结果!B$21</f>
        <v>1.6528666049426679</v>
      </c>
      <c r="L1382" s="21">
        <f t="shared" ca="1" si="107"/>
        <v>3017.2096823472193</v>
      </c>
      <c r="M1382" s="31" t="str">
        <f ca="1">IF(ROW()&gt;计算结果!B$22+1,IF(L1382&gt;OFFSET(L1382,-计算结果!B$22,0,1,1),"买",IF(L1382&lt;OFFSET(L1382,-计算结果!B$22,0,1,1),"卖",M1381)),IF(L1382&gt;OFFSET(L1382,-ROW()+1,0,1,1),"买",IF(L1382&lt;OFFSET(L1382,-ROW()+1,0,1,1),"卖",M1381)))</f>
        <v>买</v>
      </c>
      <c r="N1382" s="4">
        <f t="shared" ca="1" si="108"/>
        <v>1</v>
      </c>
      <c r="O1382" s="3">
        <f ca="1">IF(M1381="买",E1382/E1381-1,0)-IF(N1382=1,计算结果!B$17,0)</f>
        <v>0</v>
      </c>
      <c r="P1382" s="2">
        <f t="shared" ca="1" si="109"/>
        <v>5.9261634831559276</v>
      </c>
      <c r="Q1382" s="3">
        <f ca="1">1-P1382/MAX(P$2:P1382)</f>
        <v>8.8212049443265328E-2</v>
      </c>
    </row>
    <row r="1383" spans="1:17" x14ac:dyDescent="0.15">
      <c r="A1383" s="1">
        <v>40428</v>
      </c>
      <c r="B1383">
        <v>2979.3</v>
      </c>
      <c r="C1383">
        <v>2991.44</v>
      </c>
      <c r="D1383" s="21">
        <v>2959.9</v>
      </c>
      <c r="E1383" s="21">
        <v>2983.11</v>
      </c>
      <c r="F1383" s="42">
        <v>854.88197632000004</v>
      </c>
      <c r="G1383" s="3">
        <f t="shared" si="105"/>
        <v>2.6957167682322147E-3</v>
      </c>
      <c r="H1383" s="3">
        <f>1-E1383/MAX(E$2:E1383)</f>
        <v>0.49242666575920502</v>
      </c>
      <c r="I1383" s="21">
        <f t="shared" si="106"/>
        <v>8.0199999999999818</v>
      </c>
      <c r="J1383" s="21">
        <f ca="1">IF(ROW()&gt;计算结果!B$18+1,ABS(E1383-OFFSET(E1383,-计算结果!B$18,0,1,1))/SUM(OFFSET(I1383,0,0,-计算结果!B$18,1)),ABS(E1383-OFFSET(E1383,-ROW()+2,0,1,1))/SUM(OFFSET(I1383,0,0,-ROW()+2,1)))</f>
        <v>0.26090775988287018</v>
      </c>
      <c r="K1383" s="21">
        <f ca="1">(计算结果!B$19+计算结果!B$20*'000300'!J1383)^计算结果!B$21</f>
        <v>1.634816983894583</v>
      </c>
      <c r="L1383" s="21">
        <f t="shared" ca="1" si="107"/>
        <v>2961.4629425005755</v>
      </c>
      <c r="M1383" s="31" t="str">
        <f ca="1">IF(ROW()&gt;计算结果!B$22+1,IF(L1383&gt;OFFSET(L1383,-计算结果!B$22,0,1,1),"买",IF(L1383&lt;OFFSET(L1383,-计算结果!B$22,0,1,1),"卖",M1382)),IF(L1383&gt;OFFSET(L1383,-ROW()+1,0,1,1),"买",IF(L1383&lt;OFFSET(L1383,-ROW()+1,0,1,1),"卖",M1382)))</f>
        <v>买</v>
      </c>
      <c r="N1383" s="4" t="str">
        <f t="shared" ca="1" si="108"/>
        <v/>
      </c>
      <c r="O1383" s="3">
        <f ca="1">IF(M1382="买",E1383/E1382-1,0)-IF(N1383=1,计算结果!B$17,0)</f>
        <v>2.6957167682322147E-3</v>
      </c>
      <c r="P1383" s="2">
        <f t="shared" ca="1" si="109"/>
        <v>5.9421387414287565</v>
      </c>
      <c r="Q1383" s="3">
        <f ca="1">1-P1383/MAX(P$2:P1383)</f>
        <v>8.5754127375877398E-2</v>
      </c>
    </row>
    <row r="1384" spans="1:17" x14ac:dyDescent="0.15">
      <c r="A1384" s="1">
        <v>40429</v>
      </c>
      <c r="B1384">
        <v>2970</v>
      </c>
      <c r="C1384">
        <v>2982.72</v>
      </c>
      <c r="D1384" s="21">
        <v>2953.84</v>
      </c>
      <c r="E1384" s="21">
        <v>2980.97</v>
      </c>
      <c r="F1384" s="42">
        <v>926.60875264000003</v>
      </c>
      <c r="G1384" s="3">
        <f t="shared" si="105"/>
        <v>-7.1737213847300474E-4</v>
      </c>
      <c r="H1384" s="3">
        <f>1-E1384/MAX(E$2:E1384)</f>
        <v>0.49279078472742122</v>
      </c>
      <c r="I1384" s="21">
        <f t="shared" si="106"/>
        <v>2.1400000000003274</v>
      </c>
      <c r="J1384" s="21">
        <f ca="1">IF(ROW()&gt;计算结果!B$18+1,ABS(E1384-OFFSET(E1384,-计算结果!B$18,0,1,1))/SUM(OFFSET(I1384,0,0,-计算结果!B$18,1)),ABS(E1384-OFFSET(E1384,-ROW()+2,0,1,1))/SUM(OFFSET(I1384,0,0,-ROW()+2,1)))</f>
        <v>0.66794170338449321</v>
      </c>
      <c r="K1384" s="21">
        <f ca="1">(计算结果!B$19+计算结果!B$20*'000300'!J1384)^计算结果!B$21</f>
        <v>2.0011475330460438</v>
      </c>
      <c r="L1384" s="21">
        <f t="shared" ca="1" si="107"/>
        <v>3000.4994424925358</v>
      </c>
      <c r="M1384" s="31" t="str">
        <f ca="1">IF(ROW()&gt;计算结果!B$22+1,IF(L1384&gt;OFFSET(L1384,-计算结果!B$22,0,1,1),"买",IF(L1384&lt;OFFSET(L1384,-计算结果!B$22,0,1,1),"卖",M1383)),IF(L1384&gt;OFFSET(L1384,-ROW()+1,0,1,1),"买",IF(L1384&lt;OFFSET(L1384,-ROW()+1,0,1,1),"卖",M1383)))</f>
        <v>买</v>
      </c>
      <c r="N1384" s="4" t="str">
        <f t="shared" ca="1" si="108"/>
        <v/>
      </c>
      <c r="O1384" s="3">
        <f ca="1">IF(M1383="买",E1384/E1383-1,0)-IF(N1384=1,计算结果!B$17,0)</f>
        <v>-7.1737213847300474E-4</v>
      </c>
      <c r="P1384" s="2">
        <f t="shared" ca="1" si="109"/>
        <v>5.9378760166527149</v>
      </c>
      <c r="Q1384" s="3">
        <f ca="1">1-P1384/MAX(P$2:P1384)</f>
        <v>8.6409981892611842E-2</v>
      </c>
    </row>
    <row r="1385" spans="1:17" x14ac:dyDescent="0.15">
      <c r="A1385" s="1">
        <v>40430</v>
      </c>
      <c r="B1385">
        <v>2986.87</v>
      </c>
      <c r="C1385">
        <v>2986.87</v>
      </c>
      <c r="D1385" s="21">
        <v>2922.2</v>
      </c>
      <c r="E1385" s="21">
        <v>2926.46</v>
      </c>
      <c r="F1385" s="42">
        <v>1032.482816</v>
      </c>
      <c r="G1385" s="3">
        <f t="shared" si="105"/>
        <v>-1.8285994156264529E-2</v>
      </c>
      <c r="H1385" s="3">
        <f>1-E1385/MAX(E$2:E1385)</f>
        <v>0.50206560947389911</v>
      </c>
      <c r="I1385" s="21">
        <f t="shared" si="106"/>
        <v>54.509999999999764</v>
      </c>
      <c r="J1385" s="21">
        <f ca="1">IF(ROW()&gt;计算结果!B$18+1,ABS(E1385-OFFSET(E1385,-计算结果!B$18,0,1,1))/SUM(OFFSET(I1385,0,0,-计算结果!B$18,1)),ABS(E1385-OFFSET(E1385,-ROW()+2,0,1,1))/SUM(OFFSET(I1385,0,0,-ROW()+2,1)))</f>
        <v>0.30070480765444663</v>
      </c>
      <c r="K1385" s="21">
        <f ca="1">(计算结果!B$19+计算结果!B$20*'000300'!J1385)^计算结果!B$21</f>
        <v>1.6706343268890018</v>
      </c>
      <c r="L1385" s="21">
        <f t="shared" ca="1" si="107"/>
        <v>2876.8066083207818</v>
      </c>
      <c r="M1385" s="31" t="str">
        <f ca="1">IF(ROW()&gt;计算结果!B$22+1,IF(L1385&gt;OFFSET(L1385,-计算结果!B$22,0,1,1),"买",IF(L1385&lt;OFFSET(L1385,-计算结果!B$22,0,1,1),"卖",M1384)),IF(L1385&gt;OFFSET(L1385,-ROW()+1,0,1,1),"买",IF(L1385&lt;OFFSET(L1385,-ROW()+1,0,1,1),"卖",M1384)))</f>
        <v>买</v>
      </c>
      <c r="N1385" s="4" t="str">
        <f t="shared" ca="1" si="108"/>
        <v/>
      </c>
      <c r="O1385" s="3">
        <f ca="1">IF(M1384="买",E1385/E1384-1,0)-IF(N1385=1,计算结果!B$17,0)</f>
        <v>-1.8285994156264529E-2</v>
      </c>
      <c r="P1385" s="2">
        <f t="shared" ca="1" si="109"/>
        <v>5.8292960505115801</v>
      </c>
      <c r="Q1385" s="3">
        <f ca="1">1-P1385/MAX(P$2:P1385)</f>
        <v>0.10311588362494517</v>
      </c>
    </row>
    <row r="1386" spans="1:17" x14ac:dyDescent="0.15">
      <c r="A1386" s="1">
        <v>40431</v>
      </c>
      <c r="B1386">
        <v>2928</v>
      </c>
      <c r="C1386">
        <v>2940.79</v>
      </c>
      <c r="D1386" s="21">
        <v>2890.03</v>
      </c>
      <c r="E1386" s="21">
        <v>2932.55</v>
      </c>
      <c r="F1386" s="42">
        <v>837.43162368000003</v>
      </c>
      <c r="G1386" s="3">
        <f t="shared" si="105"/>
        <v>2.0810125544172831E-3</v>
      </c>
      <c r="H1386" s="3">
        <f>1-E1386/MAX(E$2:E1386)</f>
        <v>0.50102940175593813</v>
      </c>
      <c r="I1386" s="21">
        <f t="shared" si="106"/>
        <v>6.0900000000001455</v>
      </c>
      <c r="J1386" s="21">
        <f ca="1">IF(ROW()&gt;计算结果!B$18+1,ABS(E1386-OFFSET(E1386,-计算结果!B$18,0,1,1))/SUM(OFFSET(I1386,0,0,-计算结果!B$18,1)),ABS(E1386-OFFSET(E1386,-ROW()+2,0,1,1))/SUM(OFFSET(I1386,0,0,-ROW()+2,1)))</f>
        <v>0.29406153112330036</v>
      </c>
      <c r="K1386" s="21">
        <f ca="1">(计算结果!B$19+计算结果!B$20*'000300'!J1386)^计算结果!B$21</f>
        <v>1.6646553780109703</v>
      </c>
      <c r="L1386" s="21">
        <f t="shared" ca="1" si="107"/>
        <v>2969.6001450681642</v>
      </c>
      <c r="M1386" s="31" t="str">
        <f ca="1">IF(ROW()&gt;计算结果!B$22+1,IF(L1386&gt;OFFSET(L1386,-计算结果!B$22,0,1,1),"买",IF(L1386&lt;OFFSET(L1386,-计算结果!B$22,0,1,1),"卖",M1385)),IF(L1386&gt;OFFSET(L1386,-ROW()+1,0,1,1),"买",IF(L1386&lt;OFFSET(L1386,-ROW()+1,0,1,1),"卖",M1385)))</f>
        <v>买</v>
      </c>
      <c r="N1386" s="4" t="str">
        <f t="shared" ca="1" si="108"/>
        <v/>
      </c>
      <c r="O1386" s="3">
        <f ca="1">IF(M1385="买",E1386/E1385-1,0)-IF(N1386=1,计算结果!B$17,0)</f>
        <v>2.0810125544172831E-3</v>
      </c>
      <c r="P1386" s="2">
        <f t="shared" ca="1" si="109"/>
        <v>5.8414268887761098</v>
      </c>
      <c r="Q1386" s="3">
        <f ca="1">1-P1386/MAX(P$2:P1386)</f>
        <v>0.10124945651891115</v>
      </c>
    </row>
    <row r="1387" spans="1:17" x14ac:dyDescent="0.15">
      <c r="A1387" s="1">
        <v>40434</v>
      </c>
      <c r="B1387">
        <v>2933.59</v>
      </c>
      <c r="C1387">
        <v>2977.08</v>
      </c>
      <c r="D1387" s="21">
        <v>2925.42</v>
      </c>
      <c r="E1387" s="21">
        <v>2962.32</v>
      </c>
      <c r="F1387" s="42">
        <v>875.36181248000003</v>
      </c>
      <c r="G1387" s="3">
        <f t="shared" si="105"/>
        <v>1.0151574568208588E-2</v>
      </c>
      <c r="H1387" s="3">
        <f>1-E1387/MAX(E$2:E1387)</f>
        <v>0.49596406452051989</v>
      </c>
      <c r="I1387" s="21">
        <f t="shared" si="106"/>
        <v>29.769999999999982</v>
      </c>
      <c r="J1387" s="21">
        <f ca="1">IF(ROW()&gt;计算结果!B$18+1,ABS(E1387-OFFSET(E1387,-计算结果!B$18,0,1,1))/SUM(OFFSET(I1387,0,0,-计算结果!B$18,1)),ABS(E1387-OFFSET(E1387,-ROW()+2,0,1,1))/SUM(OFFSET(I1387,0,0,-ROW()+2,1)))</f>
        <v>0.21035080698946193</v>
      </c>
      <c r="K1387" s="21">
        <f ca="1">(计算结果!B$19+计算结果!B$20*'000300'!J1387)^计算结果!B$21</f>
        <v>1.5893157262905158</v>
      </c>
      <c r="L1387" s="21">
        <f t="shared" ca="1" si="107"/>
        <v>2958.0296960216547</v>
      </c>
      <c r="M1387" s="31" t="str">
        <f ca="1">IF(ROW()&gt;计算结果!B$22+1,IF(L1387&gt;OFFSET(L1387,-计算结果!B$22,0,1,1),"买",IF(L1387&lt;OFFSET(L1387,-计算结果!B$22,0,1,1),"卖",M1386)),IF(L1387&gt;OFFSET(L1387,-ROW()+1,0,1,1),"买",IF(L1387&lt;OFFSET(L1387,-ROW()+1,0,1,1),"卖",M1386)))</f>
        <v>买</v>
      </c>
      <c r="N1387" s="4" t="str">
        <f t="shared" ca="1" si="108"/>
        <v/>
      </c>
      <c r="O1387" s="3">
        <f ca="1">IF(M1386="买",E1387/E1386-1,0)-IF(N1387=1,计算结果!B$17,0)</f>
        <v>1.0151574568208588E-2</v>
      </c>
      <c r="P1387" s="2">
        <f t="shared" ca="1" si="109"/>
        <v>5.9007265694222593</v>
      </c>
      <c r="Q1387" s="3">
        <f ca="1">1-P1387/MAX(P$2:P1387)</f>
        <v>9.2125723358544964E-2</v>
      </c>
    </row>
    <row r="1388" spans="1:17" x14ac:dyDescent="0.15">
      <c r="A1388" s="1">
        <v>40435</v>
      </c>
      <c r="B1388">
        <v>2971.55</v>
      </c>
      <c r="C1388">
        <v>2984.47</v>
      </c>
      <c r="D1388" s="21">
        <v>2954.51</v>
      </c>
      <c r="E1388" s="21">
        <v>2965.01</v>
      </c>
      <c r="F1388" s="42">
        <v>872.04421632000003</v>
      </c>
      <c r="G1388" s="3">
        <f t="shared" si="105"/>
        <v>9.0807205163523363E-4</v>
      </c>
      <c r="H1388" s="3">
        <f>1-E1388/MAX(E$2:E1388)</f>
        <v>0.49550636357449118</v>
      </c>
      <c r="I1388" s="21">
        <f t="shared" si="106"/>
        <v>2.6900000000000546</v>
      </c>
      <c r="J1388" s="21">
        <f ca="1">IF(ROW()&gt;计算结果!B$18+1,ABS(E1388-OFFSET(E1388,-计算结果!B$18,0,1,1))/SUM(OFFSET(I1388,0,0,-计算结果!B$18,1)),ABS(E1388-OFFSET(E1388,-ROW()+2,0,1,1))/SUM(OFFSET(I1388,0,0,-ROW()+2,1)))</f>
        <v>0.28649550468069379</v>
      </c>
      <c r="K1388" s="21">
        <f ca="1">(计算结果!B$19+计算结果!B$20*'000300'!J1388)^计算结果!B$21</f>
        <v>1.6578459542126243</v>
      </c>
      <c r="L1388" s="21">
        <f t="shared" ca="1" si="107"/>
        <v>2969.6019647313296</v>
      </c>
      <c r="M1388" s="31" t="str">
        <f ca="1">IF(ROW()&gt;计算结果!B$22+1,IF(L1388&gt;OFFSET(L1388,-计算结果!B$22,0,1,1),"买",IF(L1388&lt;OFFSET(L1388,-计算结果!B$22,0,1,1),"卖",M1387)),IF(L1388&gt;OFFSET(L1388,-ROW()+1,0,1,1),"买",IF(L1388&lt;OFFSET(L1388,-ROW()+1,0,1,1),"卖",M1387)))</f>
        <v>买</v>
      </c>
      <c r="N1388" s="4" t="str">
        <f t="shared" ca="1" si="108"/>
        <v/>
      </c>
      <c r="O1388" s="3">
        <f ca="1">IF(M1387="买",E1388/E1387-1,0)-IF(N1388=1,计算结果!B$17,0)</f>
        <v>9.0807205163523363E-4</v>
      </c>
      <c r="P1388" s="2">
        <f t="shared" ca="1" si="109"/>
        <v>5.906084854304293</v>
      </c>
      <c r="Q1388" s="3">
        <f ca="1">1-P1388/MAX(P$2:P1388)</f>
        <v>9.1301308101528256E-2</v>
      </c>
    </row>
    <row r="1389" spans="1:17" x14ac:dyDescent="0.15">
      <c r="A1389" s="1">
        <v>40436</v>
      </c>
      <c r="B1389">
        <v>2965.54</v>
      </c>
      <c r="C1389">
        <v>2965.54</v>
      </c>
      <c r="D1389" s="21">
        <v>2905.63</v>
      </c>
      <c r="E1389" s="21">
        <v>2913.19</v>
      </c>
      <c r="F1389" s="42">
        <v>864.45965311999998</v>
      </c>
      <c r="G1389" s="3">
        <f t="shared" si="105"/>
        <v>-1.7477175456406591E-2</v>
      </c>
      <c r="H1389" s="3">
        <f>1-E1389/MAX(E$2:E1389)</f>
        <v>0.50432348737494048</v>
      </c>
      <c r="I1389" s="21">
        <f t="shared" si="106"/>
        <v>51.820000000000164</v>
      </c>
      <c r="J1389" s="21">
        <f ca="1">IF(ROW()&gt;计算结果!B$18+1,ABS(E1389-OFFSET(E1389,-计算结果!B$18,0,1,1))/SUM(OFFSET(I1389,0,0,-计算结果!B$18,1)),ABS(E1389-OFFSET(E1389,-ROW()+2,0,1,1))/SUM(OFFSET(I1389,0,0,-ROW()+2,1)))</f>
        <v>0.11732743006641198</v>
      </c>
      <c r="K1389" s="21">
        <f ca="1">(计算结果!B$19+计算结果!B$20*'000300'!J1389)^计算结果!B$21</f>
        <v>1.5055946870597707</v>
      </c>
      <c r="L1389" s="21">
        <f t="shared" ca="1" si="107"/>
        <v>2884.6684103452362</v>
      </c>
      <c r="M1389" s="31" t="str">
        <f ca="1">IF(ROW()&gt;计算结果!B$22+1,IF(L1389&gt;OFFSET(L1389,-计算结果!B$22,0,1,1),"买",IF(L1389&lt;OFFSET(L1389,-计算结果!B$22,0,1,1),"卖",M1388)),IF(L1389&gt;OFFSET(L1389,-ROW()+1,0,1,1),"买",IF(L1389&lt;OFFSET(L1389,-ROW()+1,0,1,1),"卖",M1388)))</f>
        <v>卖</v>
      </c>
      <c r="N1389" s="4">
        <f t="shared" ca="1" si="108"/>
        <v>1</v>
      </c>
      <c r="O1389" s="3">
        <f ca="1">IF(M1388="买",E1389/E1388-1,0)-IF(N1389=1,计算结果!B$17,0)</f>
        <v>-1.7477175456406591E-2</v>
      </c>
      <c r="P1389" s="2">
        <f t="shared" ca="1" si="109"/>
        <v>5.8028631730451909</v>
      </c>
      <c r="Q1389" s="3">
        <f ca="1">1-P1389/MAX(P$2:P1389)</f>
        <v>0.1071827945768451</v>
      </c>
    </row>
    <row r="1390" spans="1:17" x14ac:dyDescent="0.15">
      <c r="A1390" s="1">
        <v>40437</v>
      </c>
      <c r="B1390">
        <v>2908.32</v>
      </c>
      <c r="C1390">
        <v>2917.85</v>
      </c>
      <c r="D1390" s="21">
        <v>2834.03</v>
      </c>
      <c r="E1390" s="21">
        <v>2857.79</v>
      </c>
      <c r="F1390" s="42">
        <v>841.98375424000005</v>
      </c>
      <c r="G1390" s="3">
        <f t="shared" si="105"/>
        <v>-1.9016953923362445E-2</v>
      </c>
      <c r="H1390" s="3">
        <f>1-E1390/MAX(E$2:E1390)</f>
        <v>0.5137497447764241</v>
      </c>
      <c r="I1390" s="21">
        <f t="shared" si="106"/>
        <v>55.400000000000091</v>
      </c>
      <c r="J1390" s="21">
        <f ca="1">IF(ROW()&gt;计算结果!B$18+1,ABS(E1390-OFFSET(E1390,-计算结果!B$18,0,1,1))/SUM(OFFSET(I1390,0,0,-计算结果!B$18,1)),ABS(E1390-OFFSET(E1390,-ROW()+2,0,1,1))/SUM(OFFSET(I1390,0,0,-ROW()+2,1)))</f>
        <v>0.2386491557223257</v>
      </c>
      <c r="K1390" s="21">
        <f ca="1">(计算结果!B$19+计算结果!B$20*'000300'!J1390)^计算结果!B$21</f>
        <v>1.6147842401500931</v>
      </c>
      <c r="L1390" s="21">
        <f t="shared" ca="1" si="107"/>
        <v>2841.2655769194612</v>
      </c>
      <c r="M1390" s="31" t="str">
        <f ca="1">IF(ROW()&gt;计算结果!B$22+1,IF(L1390&gt;OFFSET(L1390,-计算结果!B$22,0,1,1),"买",IF(L1390&lt;OFFSET(L1390,-计算结果!B$22,0,1,1),"卖",M1389)),IF(L1390&gt;OFFSET(L1390,-ROW()+1,0,1,1),"买",IF(L1390&lt;OFFSET(L1390,-ROW()+1,0,1,1),"卖",M1389)))</f>
        <v>卖</v>
      </c>
      <c r="N1390" s="4" t="str">
        <f t="shared" ca="1" si="108"/>
        <v/>
      </c>
      <c r="O1390" s="3">
        <f ca="1">IF(M1389="买",E1390/E1389-1,0)-IF(N1390=1,计算结果!B$17,0)</f>
        <v>0</v>
      </c>
      <c r="P1390" s="2">
        <f t="shared" ca="1" si="109"/>
        <v>5.8028631730451909</v>
      </c>
      <c r="Q1390" s="3">
        <f ca="1">1-P1390/MAX(P$2:P1390)</f>
        <v>0.1071827945768451</v>
      </c>
    </row>
    <row r="1391" spans="1:17" x14ac:dyDescent="0.15">
      <c r="A1391" s="1">
        <v>40438</v>
      </c>
      <c r="B1391">
        <v>2864.72</v>
      </c>
      <c r="C1391">
        <v>2877.08</v>
      </c>
      <c r="D1391" s="21">
        <v>2847.68</v>
      </c>
      <c r="E1391" s="21">
        <v>2861.37</v>
      </c>
      <c r="F1391" s="42">
        <v>624.66326528000002</v>
      </c>
      <c r="G1391" s="3">
        <f t="shared" si="105"/>
        <v>1.2527162597670838E-3</v>
      </c>
      <c r="H1391" s="3">
        <f>1-E1391/MAX(E$2:E1391)</f>
        <v>0.51314061117538967</v>
      </c>
      <c r="I1391" s="21">
        <f t="shared" si="106"/>
        <v>3.5799999999999272</v>
      </c>
      <c r="J1391" s="21">
        <f ca="1">IF(ROW()&gt;计算结果!B$18+1,ABS(E1391-OFFSET(E1391,-计算结果!B$18,0,1,1))/SUM(OFFSET(I1391,0,0,-计算结果!B$18,1)),ABS(E1391-OFFSET(E1391,-ROW()+2,0,1,1))/SUM(OFFSET(I1391,0,0,-ROW()+2,1)))</f>
        <v>0.21881740423949433</v>
      </c>
      <c r="K1391" s="21">
        <f ca="1">(计算结果!B$19+计算结果!B$20*'000300'!J1391)^计算结果!B$21</f>
        <v>1.5969356638155447</v>
      </c>
      <c r="L1391" s="21">
        <f t="shared" ca="1" si="107"/>
        <v>2873.3710471372096</v>
      </c>
      <c r="M1391" s="31" t="str">
        <f ca="1">IF(ROW()&gt;计算结果!B$22+1,IF(L1391&gt;OFFSET(L1391,-计算结果!B$22,0,1,1),"买",IF(L1391&lt;OFFSET(L1391,-计算结果!B$22,0,1,1),"卖",M1390)),IF(L1391&gt;OFFSET(L1391,-ROW()+1,0,1,1),"买",IF(L1391&lt;OFFSET(L1391,-ROW()+1,0,1,1),"卖",M1390)))</f>
        <v>买</v>
      </c>
      <c r="N1391" s="4">
        <f t="shared" ca="1" si="108"/>
        <v>1</v>
      </c>
      <c r="O1391" s="3">
        <f ca="1">IF(M1390="买",E1391/E1390-1,0)-IF(N1391=1,计算结果!B$17,0)</f>
        <v>0</v>
      </c>
      <c r="P1391" s="2">
        <f t="shared" ca="1" si="109"/>
        <v>5.8028631730451909</v>
      </c>
      <c r="Q1391" s="3">
        <f ca="1">1-P1391/MAX(P$2:P1391)</f>
        <v>0.1071827945768451</v>
      </c>
    </row>
    <row r="1392" spans="1:17" x14ac:dyDescent="0.15">
      <c r="A1392" s="1">
        <v>40441</v>
      </c>
      <c r="B1392">
        <v>2865.04</v>
      </c>
      <c r="C1392">
        <v>2872.22</v>
      </c>
      <c r="D1392" s="21">
        <v>2829.76</v>
      </c>
      <c r="E1392" s="21">
        <v>2849.83</v>
      </c>
      <c r="F1392" s="42">
        <v>575.82985215999997</v>
      </c>
      <c r="G1392" s="3">
        <f t="shared" si="105"/>
        <v>-4.0330331274878173E-3</v>
      </c>
      <c r="H1392" s="3">
        <f>1-E1392/MAX(E$2:E1392)</f>
        <v>0.51510413121894771</v>
      </c>
      <c r="I1392" s="21">
        <f t="shared" si="106"/>
        <v>11.539999999999964</v>
      </c>
      <c r="J1392" s="21">
        <f ca="1">IF(ROW()&gt;计算结果!B$18+1,ABS(E1392-OFFSET(E1392,-计算结果!B$18,0,1,1))/SUM(OFFSET(I1392,0,0,-计算结果!B$18,1)),ABS(E1392-OFFSET(E1392,-ROW()+2,0,1,1))/SUM(OFFSET(I1392,0,0,-ROW()+2,1)))</f>
        <v>0.55532895903528989</v>
      </c>
      <c r="K1392" s="21">
        <f ca="1">(计算结果!B$19+计算结果!B$20*'000300'!J1392)^计算结果!B$21</f>
        <v>1.8997960631317607</v>
      </c>
      <c r="L1392" s="21">
        <f t="shared" ca="1" si="107"/>
        <v>2828.647858463939</v>
      </c>
      <c r="M1392" s="31" t="str">
        <f ca="1">IF(ROW()&gt;计算结果!B$22+1,IF(L1392&gt;OFFSET(L1392,-计算结果!B$22,0,1,1),"买",IF(L1392&lt;OFFSET(L1392,-计算结果!B$22,0,1,1),"卖",M1391)),IF(L1392&gt;OFFSET(L1392,-ROW()+1,0,1,1),"买",IF(L1392&lt;OFFSET(L1392,-ROW()+1,0,1,1),"卖",M1391)))</f>
        <v>卖</v>
      </c>
      <c r="N1392" s="4">
        <f t="shared" ca="1" si="108"/>
        <v>1</v>
      </c>
      <c r="O1392" s="3">
        <f ca="1">IF(M1391="买",E1392/E1391-1,0)-IF(N1392=1,计算结果!B$17,0)</f>
        <v>-4.0330331274878173E-3</v>
      </c>
      <c r="P1392" s="2">
        <f t="shared" ca="1" si="109"/>
        <v>5.7794600336340203</v>
      </c>
      <c r="Q1392" s="3">
        <f ca="1">1-P1392/MAX(P$2:P1392)</f>
        <v>0.11078355594310785</v>
      </c>
    </row>
    <row r="1393" spans="1:17" x14ac:dyDescent="0.15">
      <c r="A1393" s="1">
        <v>40442</v>
      </c>
      <c r="B1393">
        <v>2859.43</v>
      </c>
      <c r="C1393">
        <v>2869.38</v>
      </c>
      <c r="D1393" s="21">
        <v>2844.13</v>
      </c>
      <c r="E1393" s="21">
        <v>2857.48</v>
      </c>
      <c r="F1393" s="42">
        <v>447.42025216000002</v>
      </c>
      <c r="G1393" s="3">
        <f t="shared" si="105"/>
        <v>2.6843706466701533E-3</v>
      </c>
      <c r="H1393" s="3">
        <f>1-E1393/MAX(E$2:E1393)</f>
        <v>0.51380249098210029</v>
      </c>
      <c r="I1393" s="21">
        <f t="shared" si="106"/>
        <v>7.6500000000000909</v>
      </c>
      <c r="J1393" s="21">
        <f ca="1">IF(ROW()&gt;计算结果!B$18+1,ABS(E1393-OFFSET(E1393,-计算结果!B$18,0,1,1))/SUM(OFFSET(I1393,0,0,-计算结果!B$18,1)),ABS(E1393-OFFSET(E1393,-ROW()+2,0,1,1))/SUM(OFFSET(I1393,0,0,-ROW()+2,1)))</f>
        <v>0.55788445312846846</v>
      </c>
      <c r="K1393" s="21">
        <f ca="1">(计算结果!B$19+计算结果!B$20*'000300'!J1393)^计算结果!B$21</f>
        <v>1.9020960078156215</v>
      </c>
      <c r="L1393" s="21">
        <f t="shared" ca="1" si="107"/>
        <v>2883.4893597764558</v>
      </c>
      <c r="M1393" s="31" t="str">
        <f ca="1">IF(ROW()&gt;计算结果!B$22+1,IF(L1393&gt;OFFSET(L1393,-计算结果!B$22,0,1,1),"买",IF(L1393&lt;OFFSET(L1393,-计算结果!B$22,0,1,1),"卖",M1392)),IF(L1393&gt;OFFSET(L1393,-ROW()+1,0,1,1),"买",IF(L1393&lt;OFFSET(L1393,-ROW()+1,0,1,1),"卖",M1392)))</f>
        <v>卖</v>
      </c>
      <c r="N1393" s="4" t="str">
        <f t="shared" ca="1" si="108"/>
        <v/>
      </c>
      <c r="O1393" s="3">
        <f ca="1">IF(M1392="买",E1393/E1392-1,0)-IF(N1393=1,计算结果!B$17,0)</f>
        <v>0</v>
      </c>
      <c r="P1393" s="2">
        <f t="shared" ca="1" si="109"/>
        <v>5.7794600336340203</v>
      </c>
      <c r="Q1393" s="3">
        <f ca="1">1-P1393/MAX(P$2:P1393)</f>
        <v>0.11078355594310785</v>
      </c>
    </row>
    <row r="1394" spans="1:17" x14ac:dyDescent="0.15">
      <c r="A1394" s="1">
        <v>40448</v>
      </c>
      <c r="B1394">
        <v>2869.93</v>
      </c>
      <c r="C1394">
        <v>2905.53</v>
      </c>
      <c r="D1394" s="21">
        <v>2864.21</v>
      </c>
      <c r="E1394" s="21">
        <v>2905.03</v>
      </c>
      <c r="F1394" s="42">
        <v>626.11533824000003</v>
      </c>
      <c r="G1394" s="3">
        <f t="shared" si="105"/>
        <v>1.6640536416702822E-2</v>
      </c>
      <c r="H1394" s="3">
        <f>1-E1394/MAX(E$2:E1394)</f>
        <v>0.50571190362757767</v>
      </c>
      <c r="I1394" s="21">
        <f t="shared" si="106"/>
        <v>47.550000000000182</v>
      </c>
      <c r="J1394" s="21">
        <f ca="1">IF(ROW()&gt;计算结果!B$18+1,ABS(E1394-OFFSET(E1394,-计算结果!B$18,0,1,1))/SUM(OFFSET(I1394,0,0,-计算结果!B$18,1)),ABS(E1394-OFFSET(E1394,-ROW()+2,0,1,1))/SUM(OFFSET(I1394,0,0,-ROW()+2,1)))</f>
        <v>0.28063562453806168</v>
      </c>
      <c r="K1394" s="21">
        <f ca="1">(计算结果!B$19+计算结果!B$20*'000300'!J1394)^计算结果!B$21</f>
        <v>1.6525720620842554</v>
      </c>
      <c r="L1394" s="21">
        <f t="shared" ca="1" si="107"/>
        <v>2919.0868200092937</v>
      </c>
      <c r="M1394" s="31" t="str">
        <f ca="1">IF(ROW()&gt;计算结果!B$22+1,IF(L1394&gt;OFFSET(L1394,-计算结果!B$22,0,1,1),"买",IF(L1394&lt;OFFSET(L1394,-计算结果!B$22,0,1,1),"卖",M1393)),IF(L1394&gt;OFFSET(L1394,-ROW()+1,0,1,1),"买",IF(L1394&lt;OFFSET(L1394,-ROW()+1,0,1,1),"卖",M1393)))</f>
        <v>买</v>
      </c>
      <c r="N1394" s="4">
        <f t="shared" ca="1" si="108"/>
        <v>1</v>
      </c>
      <c r="O1394" s="3">
        <f ca="1">IF(M1393="买",E1394/E1393-1,0)-IF(N1394=1,计算结果!B$17,0)</f>
        <v>0</v>
      </c>
      <c r="P1394" s="2">
        <f t="shared" ca="1" si="109"/>
        <v>5.7794600336340203</v>
      </c>
      <c r="Q1394" s="3">
        <f ca="1">1-P1394/MAX(P$2:P1394)</f>
        <v>0.11078355594310785</v>
      </c>
    </row>
    <row r="1395" spans="1:17" x14ac:dyDescent="0.15">
      <c r="A1395" s="1">
        <v>40449</v>
      </c>
      <c r="B1395">
        <v>2900.54</v>
      </c>
      <c r="C1395">
        <v>2900.54</v>
      </c>
      <c r="D1395" s="21">
        <v>2875.66</v>
      </c>
      <c r="E1395" s="21">
        <v>2880.91</v>
      </c>
      <c r="F1395" s="42">
        <v>808.59750399999996</v>
      </c>
      <c r="G1395" s="3">
        <f t="shared" si="105"/>
        <v>-8.3028402460560979E-3</v>
      </c>
      <c r="H1395" s="3">
        <f>1-E1395/MAX(E$2:E1395)</f>
        <v>0.50981589872728517</v>
      </c>
      <c r="I1395" s="21">
        <f t="shared" si="106"/>
        <v>24.120000000000346</v>
      </c>
      <c r="J1395" s="21">
        <f ca="1">IF(ROW()&gt;计算结果!B$18+1,ABS(E1395-OFFSET(E1395,-计算结果!B$18,0,1,1))/SUM(OFFSET(I1395,0,0,-计算结果!B$18,1)),ABS(E1395-OFFSET(E1395,-ROW()+2,0,1,1))/SUM(OFFSET(I1395,0,0,-ROW()+2,1)))</f>
        <v>0.1896257441405437</v>
      </c>
      <c r="K1395" s="21">
        <f ca="1">(计算结果!B$19+计算结果!B$20*'000300'!J1395)^计算结果!B$21</f>
        <v>1.5706631697264892</v>
      </c>
      <c r="L1395" s="21">
        <f t="shared" ca="1" si="107"/>
        <v>2859.1238948834184</v>
      </c>
      <c r="M1395" s="31" t="str">
        <f ca="1">IF(ROW()&gt;计算结果!B$22+1,IF(L1395&gt;OFFSET(L1395,-计算结果!B$22,0,1,1),"买",IF(L1395&lt;OFFSET(L1395,-计算结果!B$22,0,1,1),"卖",M1394)),IF(L1395&gt;OFFSET(L1395,-ROW()+1,0,1,1),"买",IF(L1395&lt;OFFSET(L1395,-ROW()+1,0,1,1),"卖",M1394)))</f>
        <v>卖</v>
      </c>
      <c r="N1395" s="4">
        <f t="shared" ca="1" si="108"/>
        <v>1</v>
      </c>
      <c r="O1395" s="3">
        <f ca="1">IF(M1394="买",E1395/E1394-1,0)-IF(N1395=1,计算结果!B$17,0)</f>
        <v>-8.3028402460560979E-3</v>
      </c>
      <c r="P1395" s="2">
        <f t="shared" ca="1" si="109"/>
        <v>5.7314741002662908</v>
      </c>
      <c r="Q1395" s="3">
        <f ca="1">1-P1395/MAX(P$2:P1395)</f>
        <v>0.11816657802227826</v>
      </c>
    </row>
    <row r="1396" spans="1:17" x14ac:dyDescent="0.15">
      <c r="A1396" s="1">
        <v>40450</v>
      </c>
      <c r="B1396">
        <v>2877.27</v>
      </c>
      <c r="C1396">
        <v>2908.73</v>
      </c>
      <c r="D1396" s="21">
        <v>2866.85</v>
      </c>
      <c r="E1396" s="21">
        <v>2874.81</v>
      </c>
      <c r="F1396" s="42">
        <v>745.16021248000004</v>
      </c>
      <c r="G1396" s="3">
        <f t="shared" si="105"/>
        <v>-2.1173865202314124E-3</v>
      </c>
      <c r="H1396" s="3">
        <f>1-E1396/MAX(E$2:E1396)</f>
        <v>0.51085380793575164</v>
      </c>
      <c r="I1396" s="21">
        <f t="shared" si="106"/>
        <v>6.0999999999999091</v>
      </c>
      <c r="J1396" s="21">
        <f ca="1">IF(ROW()&gt;计算结果!B$18+1,ABS(E1396-OFFSET(E1396,-计算结果!B$18,0,1,1))/SUM(OFFSET(I1396,0,0,-计算结果!B$18,1)),ABS(E1396-OFFSET(E1396,-ROW()+2,0,1,1))/SUM(OFFSET(I1396,0,0,-ROW()+2,1)))</f>
        <v>0.24036300058279939</v>
      </c>
      <c r="K1396" s="21">
        <f ca="1">(计算结果!B$19+计算结果!B$20*'000300'!J1396)^计算结果!B$21</f>
        <v>1.6163267005245194</v>
      </c>
      <c r="L1396" s="21">
        <f t="shared" ca="1" si="107"/>
        <v>2884.4777654105837</v>
      </c>
      <c r="M1396" s="31" t="str">
        <f ca="1">IF(ROW()&gt;计算结果!B$22+1,IF(L1396&gt;OFFSET(L1396,-计算结果!B$22,0,1,1),"买",IF(L1396&lt;OFFSET(L1396,-计算结果!B$22,0,1,1),"卖",M1395)),IF(L1396&gt;OFFSET(L1396,-ROW()+1,0,1,1),"买",IF(L1396&lt;OFFSET(L1396,-ROW()+1,0,1,1),"卖",M1395)))</f>
        <v>买</v>
      </c>
      <c r="N1396" s="4">
        <f t="shared" ca="1" si="108"/>
        <v>1</v>
      </c>
      <c r="O1396" s="3">
        <f ca="1">IF(M1395="买",E1396/E1395-1,0)-IF(N1396=1,计算结果!B$17,0)</f>
        <v>0</v>
      </c>
      <c r="P1396" s="2">
        <f t="shared" ca="1" si="109"/>
        <v>5.7314741002662908</v>
      </c>
      <c r="Q1396" s="3">
        <f ca="1">1-P1396/MAX(P$2:P1396)</f>
        <v>0.11816657802227826</v>
      </c>
    </row>
    <row r="1397" spans="1:17" x14ac:dyDescent="0.15">
      <c r="A1397" s="1">
        <v>40451</v>
      </c>
      <c r="B1397">
        <v>2859.06</v>
      </c>
      <c r="C1397">
        <v>2935.59</v>
      </c>
      <c r="D1397" s="21">
        <v>2857.42</v>
      </c>
      <c r="E1397" s="21">
        <v>2935.57</v>
      </c>
      <c r="F1397" s="42">
        <v>807.09730304000004</v>
      </c>
      <c r="G1397" s="3">
        <f t="shared" si="105"/>
        <v>2.1135309811779024E-2</v>
      </c>
      <c r="H1397" s="3">
        <f>1-E1397/MAX(E$2:E1397)</f>
        <v>0.50051555162322192</v>
      </c>
      <c r="I1397" s="21">
        <f t="shared" si="106"/>
        <v>60.760000000000218</v>
      </c>
      <c r="J1397" s="21">
        <f ca="1">IF(ROW()&gt;计算结果!B$18+1,ABS(E1397-OFFSET(E1397,-计算结果!B$18,0,1,1))/SUM(OFFSET(I1397,0,0,-计算结果!B$18,1)),ABS(E1397-OFFSET(E1397,-ROW()+2,0,1,1))/SUM(OFFSET(I1397,0,0,-ROW()+2,1)))</f>
        <v>9.8632056340105106E-2</v>
      </c>
      <c r="K1397" s="21">
        <f ca="1">(计算结果!B$19+计算结果!B$20*'000300'!J1397)^计算结果!B$21</f>
        <v>1.4887688507060945</v>
      </c>
      <c r="L1397" s="21">
        <f t="shared" ca="1" si="107"/>
        <v>2960.5422927802756</v>
      </c>
      <c r="M1397" s="31" t="str">
        <f ca="1">IF(ROW()&gt;计算结果!B$22+1,IF(L1397&gt;OFFSET(L1397,-计算结果!B$22,0,1,1),"买",IF(L1397&lt;OFFSET(L1397,-计算结果!B$22,0,1,1),"卖",M1396)),IF(L1397&gt;OFFSET(L1397,-ROW()+1,0,1,1),"买",IF(L1397&lt;OFFSET(L1397,-ROW()+1,0,1,1),"卖",M1396)))</f>
        <v>买</v>
      </c>
      <c r="N1397" s="4" t="str">
        <f t="shared" ca="1" si="108"/>
        <v/>
      </c>
      <c r="O1397" s="3">
        <f ca="1">IF(M1396="买",E1397/E1396-1,0)-IF(N1397=1,计算结果!B$17,0)</f>
        <v>2.1135309811779024E-2</v>
      </c>
      <c r="P1397" s="2">
        <f t="shared" ca="1" si="109"/>
        <v>5.8526105810536064</v>
      </c>
      <c r="Q1397" s="3">
        <f ca="1">1-P1397/MAX(P$2:P1397)</f>
        <v>9.9528755446397832E-2</v>
      </c>
    </row>
    <row r="1398" spans="1:17" x14ac:dyDescent="0.15">
      <c r="A1398" s="1">
        <v>40459</v>
      </c>
      <c r="B1398">
        <v>2965.65</v>
      </c>
      <c r="C1398">
        <v>3055.84</v>
      </c>
      <c r="D1398" s="21">
        <v>2963.24</v>
      </c>
      <c r="E1398" s="21">
        <v>3044.23</v>
      </c>
      <c r="F1398" s="42">
        <v>1349.8663731199999</v>
      </c>
      <c r="G1398" s="3">
        <f t="shared" si="105"/>
        <v>3.7014957912773205E-2</v>
      </c>
      <c r="H1398" s="3">
        <f>1-E1398/MAX(E$2:E1398)</f>
        <v>0.48202715578847066</v>
      </c>
      <c r="I1398" s="21">
        <f t="shared" si="106"/>
        <v>108.65999999999985</v>
      </c>
      <c r="J1398" s="21">
        <f ca="1">IF(ROW()&gt;计算结果!B$18+1,ABS(E1398-OFFSET(E1398,-计算结果!B$18,0,1,1))/SUM(OFFSET(I1398,0,0,-计算结果!B$18,1)),ABS(E1398-OFFSET(E1398,-ROW()+2,0,1,1))/SUM(OFFSET(I1398,0,0,-ROW()+2,1)))</f>
        <v>0.21003234529932563</v>
      </c>
      <c r="K1398" s="21">
        <f ca="1">(计算结果!B$19+计算结果!B$20*'000300'!J1398)^计算结果!B$21</f>
        <v>1.589029110769393</v>
      </c>
      <c r="L1398" s="21">
        <f t="shared" ca="1" si="107"/>
        <v>3093.5244957659638</v>
      </c>
      <c r="M1398" s="31" t="str">
        <f ca="1">IF(ROW()&gt;计算结果!B$22+1,IF(L1398&gt;OFFSET(L1398,-计算结果!B$22,0,1,1),"买",IF(L1398&lt;OFFSET(L1398,-计算结果!B$22,0,1,1),"卖",M1397)),IF(L1398&gt;OFFSET(L1398,-ROW()+1,0,1,1),"买",IF(L1398&lt;OFFSET(L1398,-ROW()+1,0,1,1),"卖",M1397)))</f>
        <v>买</v>
      </c>
      <c r="N1398" s="4" t="str">
        <f t="shared" ca="1" si="108"/>
        <v/>
      </c>
      <c r="O1398" s="3">
        <f ca="1">IF(M1397="买",E1398/E1397-1,0)-IF(N1398=1,计算结果!B$17,0)</f>
        <v>3.7014957912773205E-2</v>
      </c>
      <c r="P1398" s="2">
        <f t="shared" ca="1" si="109"/>
        <v>6.0692447153911564</v>
      </c>
      <c r="Q1398" s="3">
        <f ca="1">1-P1398/MAX(P$2:P1398)</f>
        <v>6.6197850227583843E-2</v>
      </c>
    </row>
    <row r="1399" spans="1:17" x14ac:dyDescent="0.15">
      <c r="A1399" s="1">
        <v>40462</v>
      </c>
      <c r="B1399">
        <v>3069.19</v>
      </c>
      <c r="C1399">
        <v>3154.2</v>
      </c>
      <c r="D1399" s="21">
        <v>3069.19</v>
      </c>
      <c r="E1399" s="21">
        <v>3132.9</v>
      </c>
      <c r="F1399" s="42">
        <v>2126.0707430399998</v>
      </c>
      <c r="G1399" s="3">
        <f t="shared" si="105"/>
        <v>2.9127234144594949E-2</v>
      </c>
      <c r="H1399" s="3">
        <f>1-E1399/MAX(E$2:E1399)</f>
        <v>0.46694003947457974</v>
      </c>
      <c r="I1399" s="21">
        <f t="shared" si="106"/>
        <v>88.670000000000073</v>
      </c>
      <c r="J1399" s="21">
        <f ca="1">IF(ROW()&gt;计算结果!B$18+1,ABS(E1399-OFFSET(E1399,-计算结果!B$18,0,1,1))/SUM(OFFSET(I1399,0,0,-计算结果!B$18,1)),ABS(E1399-OFFSET(E1399,-ROW()+2,0,1,1))/SUM(OFFSET(I1399,0,0,-ROW()+2,1)))</f>
        <v>0.53066202932154605</v>
      </c>
      <c r="K1399" s="21">
        <f ca="1">(计算结果!B$19+计算结果!B$20*'000300'!J1399)^计算结果!B$21</f>
        <v>1.8775958263893915</v>
      </c>
      <c r="L1399" s="21">
        <f t="shared" ca="1" si="107"/>
        <v>3167.455778177768</v>
      </c>
      <c r="M1399" s="31" t="str">
        <f ca="1">IF(ROW()&gt;计算结果!B$22+1,IF(L1399&gt;OFFSET(L1399,-计算结果!B$22,0,1,1),"买",IF(L1399&lt;OFFSET(L1399,-计算结果!B$22,0,1,1),"卖",M1398)),IF(L1399&gt;OFFSET(L1399,-ROW()+1,0,1,1),"买",IF(L1399&lt;OFFSET(L1399,-ROW()+1,0,1,1),"卖",M1398)))</f>
        <v>买</v>
      </c>
      <c r="N1399" s="4" t="str">
        <f t="shared" ca="1" si="108"/>
        <v/>
      </c>
      <c r="O1399" s="3">
        <f ca="1">IF(M1398="买",E1399/E1398-1,0)-IF(N1399=1,计算结果!B$17,0)</f>
        <v>2.9127234144594949E-2</v>
      </c>
      <c r="P1399" s="2">
        <f t="shared" ca="1" si="109"/>
        <v>6.2460250272972004</v>
      </c>
      <c r="Q1399" s="3">
        <f ca="1">1-P1399/MAX(P$2:P1399)</f>
        <v>3.899877636643645E-2</v>
      </c>
    </row>
    <row r="1400" spans="1:17" x14ac:dyDescent="0.15">
      <c r="A1400" s="1">
        <v>40463</v>
      </c>
      <c r="B1400">
        <v>3121.64</v>
      </c>
      <c r="C1400">
        <v>3173.85</v>
      </c>
      <c r="D1400" s="21">
        <v>3106.22</v>
      </c>
      <c r="E1400" s="21">
        <v>3172.73</v>
      </c>
      <c r="F1400" s="42">
        <v>1782.4522239999999</v>
      </c>
      <c r="G1400" s="3">
        <f t="shared" si="105"/>
        <v>1.271346037217902E-2</v>
      </c>
      <c r="H1400" s="3">
        <f>1-E1400/MAX(E$2:E1400)</f>
        <v>0.46016300279044442</v>
      </c>
      <c r="I1400" s="21">
        <f t="shared" si="106"/>
        <v>39.829999999999927</v>
      </c>
      <c r="J1400" s="21">
        <f ca="1">IF(ROW()&gt;计算结果!B$18+1,ABS(E1400-OFFSET(E1400,-计算结果!B$18,0,1,1))/SUM(OFFSET(I1400,0,0,-计算结果!B$18,1)),ABS(E1400-OFFSET(E1400,-ROW()+2,0,1,1))/SUM(OFFSET(I1400,0,0,-ROW()+2,1)))</f>
        <v>0.79039301310043586</v>
      </c>
      <c r="K1400" s="21">
        <f ca="1">(计算结果!B$19+计算结果!B$20*'000300'!J1400)^计算结果!B$21</f>
        <v>2.1113537117903922</v>
      </c>
      <c r="L1400" s="21">
        <f t="shared" ca="1" si="107"/>
        <v>3178.5915259989433</v>
      </c>
      <c r="M1400" s="31" t="str">
        <f ca="1">IF(ROW()&gt;计算结果!B$22+1,IF(L1400&gt;OFFSET(L1400,-计算结果!B$22,0,1,1),"买",IF(L1400&lt;OFFSET(L1400,-计算结果!B$22,0,1,1),"卖",M1399)),IF(L1400&gt;OFFSET(L1400,-ROW()+1,0,1,1),"买",IF(L1400&lt;OFFSET(L1400,-ROW()+1,0,1,1),"卖",M1399)))</f>
        <v>买</v>
      </c>
      <c r="N1400" s="4" t="str">
        <f t="shared" ca="1" si="108"/>
        <v/>
      </c>
      <c r="O1400" s="3">
        <f ca="1">IF(M1399="买",E1400/E1399-1,0)-IF(N1400=1,计算结果!B$17,0)</f>
        <v>1.271346037217902E-2</v>
      </c>
      <c r="P1400" s="2">
        <f t="shared" ca="1" si="109"/>
        <v>6.3254336189653815</v>
      </c>
      <c r="Q1400" s="3">
        <f ca="1">1-P1400/MAX(P$2:P1400)</f>
        <v>2.6781125392155714E-2</v>
      </c>
    </row>
    <row r="1401" spans="1:17" x14ac:dyDescent="0.15">
      <c r="A1401" s="1">
        <v>40464</v>
      </c>
      <c r="B1401">
        <v>3176.89</v>
      </c>
      <c r="C1401">
        <v>3221.65</v>
      </c>
      <c r="D1401" s="21">
        <v>3165.58</v>
      </c>
      <c r="E1401" s="21">
        <v>3217.58</v>
      </c>
      <c r="F1401" s="42">
        <v>1954.44719616</v>
      </c>
      <c r="G1401" s="3">
        <f t="shared" si="105"/>
        <v>1.4136091000494844E-2</v>
      </c>
      <c r="H1401" s="3">
        <f>1-E1401/MAX(E$2:E1401)</f>
        <v>0.45253181787245622</v>
      </c>
      <c r="I1401" s="21">
        <f t="shared" si="106"/>
        <v>44.849999999999909</v>
      </c>
      <c r="J1401" s="21">
        <f ca="1">IF(ROW()&gt;计算结果!B$18+1,ABS(E1401-OFFSET(E1401,-计算结果!B$18,0,1,1))/SUM(OFFSET(I1401,0,0,-计算结果!B$18,1)),ABS(E1401-OFFSET(E1401,-ROW()+2,0,1,1))/SUM(OFFSET(I1401,0,0,-ROW()+2,1)))</f>
        <v>0.81006526732312933</v>
      </c>
      <c r="K1401" s="21">
        <f ca="1">(计算结果!B$19+计算结果!B$20*'000300'!J1401)^计算结果!B$21</f>
        <v>2.1290587405908163</v>
      </c>
      <c r="L1401" s="21">
        <f t="shared" ca="1" si="107"/>
        <v>3261.6002773531909</v>
      </c>
      <c r="M1401" s="31" t="str">
        <f ca="1">IF(ROW()&gt;计算结果!B$22+1,IF(L1401&gt;OFFSET(L1401,-计算结果!B$22,0,1,1),"买",IF(L1401&lt;OFFSET(L1401,-计算结果!B$22,0,1,1),"卖",M1400)),IF(L1401&gt;OFFSET(L1401,-ROW()+1,0,1,1),"买",IF(L1401&lt;OFFSET(L1401,-ROW()+1,0,1,1),"卖",M1400)))</f>
        <v>买</v>
      </c>
      <c r="N1401" s="4" t="str">
        <f t="shared" ca="1" si="108"/>
        <v/>
      </c>
      <c r="O1401" s="3">
        <f ca="1">IF(M1400="买",E1401/E1400-1,0)-IF(N1401=1,计算结果!B$17,0)</f>
        <v>1.4136091000494844E-2</v>
      </c>
      <c r="P1401" s="2">
        <f t="shared" ca="1" si="109"/>
        <v>6.4148505242206655</v>
      </c>
      <c r="Q1401" s="3">
        <f ca="1">1-P1401/MAX(P$2:P1401)</f>
        <v>1.3023614817299967E-2</v>
      </c>
    </row>
    <row r="1402" spans="1:17" x14ac:dyDescent="0.15">
      <c r="A1402" s="1">
        <v>40465</v>
      </c>
      <c r="B1402">
        <v>3245.13</v>
      </c>
      <c r="C1402">
        <v>3286.02</v>
      </c>
      <c r="D1402" s="21">
        <v>3215.03</v>
      </c>
      <c r="E1402" s="21">
        <v>3224.14</v>
      </c>
      <c r="F1402" s="42">
        <v>2276.5445119999999</v>
      </c>
      <c r="G1402" s="3">
        <f t="shared" si="105"/>
        <v>2.0387993460924125E-3</v>
      </c>
      <c r="H1402" s="3">
        <f>1-E1402/MAX(E$2:E1402)</f>
        <v>0.45141564010072821</v>
      </c>
      <c r="I1402" s="21">
        <f t="shared" si="106"/>
        <v>6.5599999999999454</v>
      </c>
      <c r="J1402" s="21">
        <f ca="1">IF(ROW()&gt;计算结果!B$18+1,ABS(E1402-OFFSET(E1402,-计算结果!B$18,0,1,1))/SUM(OFFSET(I1402,0,0,-计算结果!B$18,1)),ABS(E1402-OFFSET(E1402,-ROW()+2,0,1,1))/SUM(OFFSET(I1402,0,0,-ROW()+2,1)))</f>
        <v>0.86097757331799785</v>
      </c>
      <c r="K1402" s="21">
        <f ca="1">(计算结果!B$19+计算结果!B$20*'000300'!J1402)^计算结果!B$21</f>
        <v>2.174879815986198</v>
      </c>
      <c r="L1402" s="21">
        <f t="shared" ca="1" si="107"/>
        <v>3180.1286762364907</v>
      </c>
      <c r="M1402" s="31" t="str">
        <f ca="1">IF(ROW()&gt;计算结果!B$22+1,IF(L1402&gt;OFFSET(L1402,-计算结果!B$22,0,1,1),"买",IF(L1402&lt;OFFSET(L1402,-计算结果!B$22,0,1,1),"卖",M1401)),IF(L1402&gt;OFFSET(L1402,-ROW()+1,0,1,1),"买",IF(L1402&lt;OFFSET(L1402,-ROW()+1,0,1,1),"卖",M1401)))</f>
        <v>买</v>
      </c>
      <c r="N1402" s="4" t="str">
        <f t="shared" ca="1" si="108"/>
        <v/>
      </c>
      <c r="O1402" s="3">
        <f ca="1">IF(M1401="买",E1402/E1401-1,0)-IF(N1402=1,计算结果!B$17,0)</f>
        <v>2.0387993460924125E-3</v>
      </c>
      <c r="P1402" s="2">
        <f t="shared" ca="1" si="109"/>
        <v>6.4279291172747275</v>
      </c>
      <c r="Q1402" s="3">
        <f ca="1">1-P1402/MAX(P$2:P1402)</f>
        <v>1.1011368008580824E-2</v>
      </c>
    </row>
    <row r="1403" spans="1:17" x14ac:dyDescent="0.15">
      <c r="A1403" s="1">
        <v>40466</v>
      </c>
      <c r="B1403">
        <v>3204.72</v>
      </c>
      <c r="C1403">
        <v>3327.68</v>
      </c>
      <c r="D1403" s="21">
        <v>3199.12</v>
      </c>
      <c r="E1403" s="21">
        <v>3327.68</v>
      </c>
      <c r="F1403" s="42">
        <v>2456.1929420800002</v>
      </c>
      <c r="G1403" s="3">
        <f t="shared" si="105"/>
        <v>3.211399008727911E-2</v>
      </c>
      <c r="H1403" s="3">
        <f>1-E1403/MAX(E$2:E1403)</f>
        <v>0.43379840740488673</v>
      </c>
      <c r="I1403" s="21">
        <f t="shared" si="106"/>
        <v>103.53999999999996</v>
      </c>
      <c r="J1403" s="21">
        <f ca="1">IF(ROW()&gt;计算结果!B$18+1,ABS(E1403-OFFSET(E1403,-计算结果!B$18,0,1,1))/SUM(OFFSET(I1403,0,0,-计算结果!B$18,1)),ABS(E1403-OFFSET(E1403,-ROW()+2,0,1,1))/SUM(OFFSET(I1403,0,0,-ROW()+2,1)))</f>
        <v>0.8860998040102509</v>
      </c>
      <c r="K1403" s="21">
        <f ca="1">(计算结果!B$19+计算结果!B$20*'000300'!J1403)^计算结果!B$21</f>
        <v>2.1974898236092257</v>
      </c>
      <c r="L1403" s="21">
        <f t="shared" ca="1" si="107"/>
        <v>3504.3712086668725</v>
      </c>
      <c r="M1403" s="31" t="str">
        <f ca="1">IF(ROW()&gt;计算结果!B$22+1,IF(L1403&gt;OFFSET(L1403,-计算结果!B$22,0,1,1),"买",IF(L1403&lt;OFFSET(L1403,-计算结果!B$22,0,1,1),"卖",M1402)),IF(L1403&gt;OFFSET(L1403,-ROW()+1,0,1,1),"买",IF(L1403&lt;OFFSET(L1403,-ROW()+1,0,1,1),"卖",M1402)))</f>
        <v>买</v>
      </c>
      <c r="N1403" s="4" t="str">
        <f t="shared" ca="1" si="108"/>
        <v/>
      </c>
      <c r="O1403" s="3">
        <f ca="1">IF(M1402="买",E1403/E1402-1,0)-IF(N1403=1,计算结果!B$17,0)</f>
        <v>3.211399008727911E-2</v>
      </c>
      <c r="P1403" s="2">
        <f t="shared" ca="1" si="109"/>
        <v>6.6343555692286209</v>
      </c>
      <c r="Q1403" s="3">
        <f ca="1">1-P1403/MAX(P$2:P1403)</f>
        <v>0</v>
      </c>
    </row>
    <row r="1404" spans="1:17" x14ac:dyDescent="0.15">
      <c r="A1404" s="1">
        <v>40469</v>
      </c>
      <c r="B1404">
        <v>3345.8</v>
      </c>
      <c r="C1404">
        <v>3390.01</v>
      </c>
      <c r="D1404" s="21">
        <v>3288.78</v>
      </c>
      <c r="E1404" s="21">
        <v>3306.16</v>
      </c>
      <c r="F1404" s="42">
        <v>2678.8436377600001</v>
      </c>
      <c r="G1404" s="3">
        <f t="shared" si="105"/>
        <v>-6.4669679776901967E-3</v>
      </c>
      <c r="H1404" s="3">
        <f>1-E1404/MAX(E$2:E1404)</f>
        <v>0.43746001497311648</v>
      </c>
      <c r="I1404" s="21">
        <f t="shared" si="106"/>
        <v>21.519999999999982</v>
      </c>
      <c r="J1404" s="21">
        <f ca="1">IF(ROW()&gt;计算结果!B$18+1,ABS(E1404-OFFSET(E1404,-计算结果!B$18,0,1,1))/SUM(OFFSET(I1404,0,0,-计算结果!B$18,1)),ABS(E1404-OFFSET(E1404,-ROW()+2,0,1,1))/SUM(OFFSET(I1404,0,0,-ROW()+2,1)))</f>
        <v>0.79493073859019747</v>
      </c>
      <c r="K1404" s="21">
        <f ca="1">(计算结果!B$19+计算结果!B$20*'000300'!J1404)^计算结果!B$21</f>
        <v>2.1154376647311777</v>
      </c>
      <c r="L1404" s="21">
        <f t="shared" ca="1" si="107"/>
        <v>3085.0677522810788</v>
      </c>
      <c r="M1404" s="31" t="str">
        <f ca="1">IF(ROW()&gt;计算结果!B$22+1,IF(L1404&gt;OFFSET(L1404,-计算结果!B$22,0,1,1),"买",IF(L1404&lt;OFFSET(L1404,-计算结果!B$22,0,1,1),"卖",M1403)),IF(L1404&gt;OFFSET(L1404,-ROW()+1,0,1,1),"买",IF(L1404&lt;OFFSET(L1404,-ROW()+1,0,1,1),"卖",M1403)))</f>
        <v>买</v>
      </c>
      <c r="N1404" s="4" t="str">
        <f t="shared" ca="1" si="108"/>
        <v/>
      </c>
      <c r="O1404" s="3">
        <f ca="1">IF(M1403="买",E1404/E1403-1,0)-IF(N1404=1,计算结果!B$17,0)</f>
        <v>-6.4669679776901967E-3</v>
      </c>
      <c r="P1404" s="2">
        <f t="shared" ca="1" si="109"/>
        <v>6.5914514042098089</v>
      </c>
      <c r="Q1404" s="3">
        <f ca="1">1-P1404/MAX(P$2:P1404)</f>
        <v>6.4669679776901967E-3</v>
      </c>
    </row>
    <row r="1405" spans="1:17" x14ac:dyDescent="0.15">
      <c r="A1405" s="1">
        <v>40470</v>
      </c>
      <c r="B1405">
        <v>3300.52</v>
      </c>
      <c r="C1405">
        <v>3375.87</v>
      </c>
      <c r="D1405" s="21">
        <v>3280</v>
      </c>
      <c r="E1405" s="21">
        <v>3375.67</v>
      </c>
      <c r="F1405" s="42">
        <v>1654.88918528</v>
      </c>
      <c r="G1405" s="3">
        <f t="shared" si="105"/>
        <v>2.1024390834079476E-2</v>
      </c>
      <c r="H1405" s="3">
        <f>1-E1405/MAX(E$2:E1405)</f>
        <v>0.425632954468114</v>
      </c>
      <c r="I1405" s="21">
        <f t="shared" si="106"/>
        <v>69.510000000000218</v>
      </c>
      <c r="J1405" s="21">
        <f ca="1">IF(ROW()&gt;计算结果!B$18+1,ABS(E1405-OFFSET(E1405,-计算结果!B$18,0,1,1))/SUM(OFFSET(I1405,0,0,-计算结果!B$18,1)),ABS(E1405-OFFSET(E1405,-ROW()+2,0,1,1))/SUM(OFFSET(I1405,0,0,-ROW()+2,1)))</f>
        <v>0.89956363636363679</v>
      </c>
      <c r="K1405" s="21">
        <f ca="1">(计算结果!B$19+计算结果!B$20*'000300'!J1405)^计算结果!B$21</f>
        <v>2.2096072727272729</v>
      </c>
      <c r="L1405" s="21">
        <f t="shared" ca="1" si="107"/>
        <v>3727.1845923116998</v>
      </c>
      <c r="M1405" s="31" t="str">
        <f ca="1">IF(ROW()&gt;计算结果!B$22+1,IF(L1405&gt;OFFSET(L1405,-计算结果!B$22,0,1,1),"买",IF(L1405&lt;OFFSET(L1405,-计算结果!B$22,0,1,1),"卖",M1404)),IF(L1405&gt;OFFSET(L1405,-ROW()+1,0,1,1),"买",IF(L1405&lt;OFFSET(L1405,-ROW()+1,0,1,1),"卖",M1404)))</f>
        <v>买</v>
      </c>
      <c r="N1405" s="4" t="str">
        <f t="shared" ca="1" si="108"/>
        <v/>
      </c>
      <c r="O1405" s="3">
        <f ca="1">IF(M1404="买",E1405/E1404-1,0)-IF(N1405=1,计算结果!B$17,0)</f>
        <v>2.1024390834079476E-2</v>
      </c>
      <c r="P1405" s="2">
        <f t="shared" ca="1" si="109"/>
        <v>6.7300326546957576</v>
      </c>
      <c r="Q1405" s="3">
        <f ca="1">1-P1405/MAX(P$2:P1405)</f>
        <v>0</v>
      </c>
    </row>
    <row r="1406" spans="1:17" x14ac:dyDescent="0.15">
      <c r="A1406" s="1">
        <v>40471</v>
      </c>
      <c r="B1406">
        <v>3304.22</v>
      </c>
      <c r="C1406">
        <v>3439.23</v>
      </c>
      <c r="D1406" s="21">
        <v>3301.01</v>
      </c>
      <c r="E1406" s="21">
        <v>3396.88</v>
      </c>
      <c r="F1406" s="42">
        <v>2353.7205248</v>
      </c>
      <c r="G1406" s="3">
        <f t="shared" si="105"/>
        <v>6.2831971134620357E-3</v>
      </c>
      <c r="H1406" s="3">
        <f>1-E1406/MAX(E$2:E1406)</f>
        <v>0.42202409310556044</v>
      </c>
      <c r="I1406" s="21">
        <f t="shared" si="106"/>
        <v>21.210000000000036</v>
      </c>
      <c r="J1406" s="21">
        <f ca="1">IF(ROW()&gt;计算结果!B$18+1,ABS(E1406-OFFSET(E1406,-计算结果!B$18,0,1,1))/SUM(OFFSET(I1406,0,0,-计算结果!B$18,1)),ABS(E1406-OFFSET(E1406,-ROW()+2,0,1,1))/SUM(OFFSET(I1406,0,0,-ROW()+2,1)))</f>
        <v>0.92383783688131527</v>
      </c>
      <c r="K1406" s="21">
        <f ca="1">(计算结果!B$19+计算结果!B$20*'000300'!J1406)^计算结果!B$21</f>
        <v>2.2314540531931835</v>
      </c>
      <c r="L1406" s="21">
        <f t="shared" ca="1" si="107"/>
        <v>2990.1250710094355</v>
      </c>
      <c r="M1406" s="31" t="str">
        <f ca="1">IF(ROW()&gt;计算结果!B$22+1,IF(L1406&gt;OFFSET(L1406,-计算结果!B$22,0,1,1),"买",IF(L1406&lt;OFFSET(L1406,-计算结果!B$22,0,1,1),"卖",M1405)),IF(L1406&gt;OFFSET(L1406,-ROW()+1,0,1,1),"买",IF(L1406&lt;OFFSET(L1406,-ROW()+1,0,1,1),"卖",M1405)))</f>
        <v>买</v>
      </c>
      <c r="N1406" s="4" t="str">
        <f t="shared" ca="1" si="108"/>
        <v/>
      </c>
      <c r="O1406" s="3">
        <f ca="1">IF(M1405="买",E1406/E1405-1,0)-IF(N1406=1,计算结果!B$17,0)</f>
        <v>6.2831971134620357E-3</v>
      </c>
      <c r="P1406" s="2">
        <f t="shared" ca="1" si="109"/>
        <v>6.772318776445247</v>
      </c>
      <c r="Q1406" s="3">
        <f ca="1">1-P1406/MAX(P$2:P1406)</f>
        <v>0</v>
      </c>
    </row>
    <row r="1407" spans="1:17" x14ac:dyDescent="0.15">
      <c r="A1407" s="1">
        <v>40472</v>
      </c>
      <c r="B1407">
        <v>3404.72</v>
      </c>
      <c r="C1407">
        <v>3418.09</v>
      </c>
      <c r="D1407" s="21">
        <v>3344.96</v>
      </c>
      <c r="E1407" s="21">
        <v>3374.69</v>
      </c>
      <c r="F1407" s="42">
        <v>1753.83707648</v>
      </c>
      <c r="G1407" s="3">
        <f t="shared" si="105"/>
        <v>-6.532465085608008E-3</v>
      </c>
      <c r="H1407" s="3">
        <f>1-E1407/MAX(E$2:E1407)</f>
        <v>0.42579970053767102</v>
      </c>
      <c r="I1407" s="21">
        <f t="shared" si="106"/>
        <v>22.190000000000055</v>
      </c>
      <c r="J1407" s="21">
        <f ca="1">IF(ROW()&gt;计算结果!B$18+1,ABS(E1407-OFFSET(E1407,-计算结果!B$18,0,1,1))/SUM(OFFSET(I1407,0,0,-计算结果!B$18,1)),ABS(E1407-OFFSET(E1407,-ROW()+2,0,1,1))/SUM(OFFSET(I1407,0,0,-ROW()+2,1)))</f>
        <v>0.83397272761803454</v>
      </c>
      <c r="K1407" s="21">
        <f ca="1">(计算结果!B$19+计算结果!B$20*'000300'!J1407)^计算结果!B$21</f>
        <v>2.1505754548562308</v>
      </c>
      <c r="L1407" s="21">
        <f t="shared" ca="1" si="107"/>
        <v>3817.1609680950733</v>
      </c>
      <c r="M1407" s="31" t="str">
        <f ca="1">IF(ROW()&gt;计算结果!B$22+1,IF(L1407&gt;OFFSET(L1407,-计算结果!B$22,0,1,1),"买",IF(L1407&lt;OFFSET(L1407,-计算结果!B$22,0,1,1),"卖",M1406)),IF(L1407&gt;OFFSET(L1407,-ROW()+1,0,1,1),"买",IF(L1407&lt;OFFSET(L1407,-ROW()+1,0,1,1),"卖",M1406)))</f>
        <v>买</v>
      </c>
      <c r="N1407" s="4" t="str">
        <f t="shared" ca="1" si="108"/>
        <v/>
      </c>
      <c r="O1407" s="3">
        <f ca="1">IF(M1406="买",E1407/E1406-1,0)-IF(N1407=1,计算结果!B$17,0)</f>
        <v>-6.532465085608008E-3</v>
      </c>
      <c r="P1407" s="2">
        <f t="shared" ca="1" si="109"/>
        <v>6.7280788404895109</v>
      </c>
      <c r="Q1407" s="3">
        <f ca="1">1-P1407/MAX(P$2:P1407)</f>
        <v>6.532465085608008E-3</v>
      </c>
    </row>
    <row r="1408" spans="1:17" x14ac:dyDescent="0.15">
      <c r="A1408" s="1">
        <v>40473</v>
      </c>
      <c r="B1408">
        <v>3365.6</v>
      </c>
      <c r="C1408">
        <v>3408.49</v>
      </c>
      <c r="D1408" s="21">
        <v>3346.11</v>
      </c>
      <c r="E1408" s="21">
        <v>3378.66</v>
      </c>
      <c r="F1408" s="42">
        <v>1631.5362508799999</v>
      </c>
      <c r="G1408" s="3">
        <f t="shared" si="105"/>
        <v>1.1764043512143552E-3</v>
      </c>
      <c r="H1408" s="3">
        <f>1-E1408/MAX(E$2:E1408)</f>
        <v>0.42512420880691482</v>
      </c>
      <c r="I1408" s="21">
        <f t="shared" si="106"/>
        <v>3.9699999999997999</v>
      </c>
      <c r="J1408" s="21">
        <f ca="1">IF(ROW()&gt;计算结果!B$18+1,ABS(E1408-OFFSET(E1408,-计算结果!B$18,0,1,1))/SUM(OFFSET(I1408,0,0,-计算结果!B$18,1)),ABS(E1408-OFFSET(E1408,-ROW()+2,0,1,1))/SUM(OFFSET(I1408,0,0,-ROW()+2,1)))</f>
        <v>0.79276994192248407</v>
      </c>
      <c r="K1408" s="21">
        <f ca="1">(计算结果!B$19+计算结果!B$20*'000300'!J1408)^计算结果!B$21</f>
        <v>2.1134929477302355</v>
      </c>
      <c r="L1408" s="21">
        <f t="shared" ca="1" si="107"/>
        <v>2890.3922644532549</v>
      </c>
      <c r="M1408" s="31" t="str">
        <f ca="1">IF(ROW()&gt;计算结果!B$22+1,IF(L1408&gt;OFFSET(L1408,-计算结果!B$22,0,1,1),"买",IF(L1408&lt;OFFSET(L1408,-计算结果!B$22,0,1,1),"卖",M1407)),IF(L1408&gt;OFFSET(L1408,-ROW()+1,0,1,1),"买",IF(L1408&lt;OFFSET(L1408,-ROW()+1,0,1,1),"卖",M1407)))</f>
        <v>卖</v>
      </c>
      <c r="N1408" s="4">
        <f t="shared" ca="1" si="108"/>
        <v>1</v>
      </c>
      <c r="O1408" s="3">
        <f ca="1">IF(M1407="买",E1408/E1407-1,0)-IF(N1408=1,计算结果!B$17,0)</f>
        <v>1.1764043512143552E-3</v>
      </c>
      <c r="P1408" s="2">
        <f t="shared" ca="1" si="109"/>
        <v>6.735993781712776</v>
      </c>
      <c r="Q1408" s="3">
        <f ca="1">1-P1408/MAX(P$2:P1408)</f>
        <v>5.3637455547445034E-3</v>
      </c>
    </row>
    <row r="1409" spans="1:17" x14ac:dyDescent="0.15">
      <c r="A1409" s="1">
        <v>40476</v>
      </c>
      <c r="B1409">
        <v>3386.85</v>
      </c>
      <c r="C1409">
        <v>3481.35</v>
      </c>
      <c r="D1409" s="21">
        <v>3366.43</v>
      </c>
      <c r="E1409" s="21">
        <v>3481.08</v>
      </c>
      <c r="F1409" s="42">
        <v>2088.0941056000001</v>
      </c>
      <c r="G1409" s="3">
        <f t="shared" si="105"/>
        <v>3.0313793042211934E-2</v>
      </c>
      <c r="H1409" s="3">
        <f>1-E1409/MAX(E$2:E1409)</f>
        <v>0.40769754304770978</v>
      </c>
      <c r="I1409" s="21">
        <f t="shared" si="106"/>
        <v>102.42000000000007</v>
      </c>
      <c r="J1409" s="21">
        <f ca="1">IF(ROW()&gt;计算结果!B$18+1,ABS(E1409-OFFSET(E1409,-计算结果!B$18,0,1,1))/SUM(OFFSET(I1409,0,0,-计算结果!B$18,1)),ABS(E1409-OFFSET(E1409,-ROW()+2,0,1,1))/SUM(OFFSET(I1409,0,0,-ROW()+2,1)))</f>
        <v>0.79931129476584006</v>
      </c>
      <c r="K1409" s="21">
        <f ca="1">(计算结果!B$19+计算结果!B$20*'000300'!J1409)^计算结果!B$21</f>
        <v>2.1193801652892561</v>
      </c>
      <c r="L1409" s="21">
        <f t="shared" ca="1" si="107"/>
        <v>4142.2841350506515</v>
      </c>
      <c r="M1409" s="31" t="str">
        <f ca="1">IF(ROW()&gt;计算结果!B$22+1,IF(L1409&gt;OFFSET(L1409,-计算结果!B$22,0,1,1),"买",IF(L1409&lt;OFFSET(L1409,-计算结果!B$22,0,1,1),"卖",M1408)),IF(L1409&gt;OFFSET(L1409,-ROW()+1,0,1,1),"买",IF(L1409&lt;OFFSET(L1409,-ROW()+1,0,1,1),"卖",M1408)))</f>
        <v>买</v>
      </c>
      <c r="N1409" s="4">
        <f t="shared" ca="1" si="108"/>
        <v>1</v>
      </c>
      <c r="O1409" s="3">
        <f ca="1">IF(M1408="买",E1409/E1408-1,0)-IF(N1409=1,计算结果!B$17,0)</f>
        <v>0</v>
      </c>
      <c r="P1409" s="2">
        <f t="shared" ca="1" si="109"/>
        <v>6.735993781712776</v>
      </c>
      <c r="Q1409" s="3">
        <f ca="1">1-P1409/MAX(P$2:P1409)</f>
        <v>5.3637455547445034E-3</v>
      </c>
    </row>
    <row r="1410" spans="1:17" x14ac:dyDescent="0.15">
      <c r="A1410" s="1">
        <v>40477</v>
      </c>
      <c r="B1410">
        <v>3491.47</v>
      </c>
      <c r="C1410">
        <v>3499.82</v>
      </c>
      <c r="D1410" s="21">
        <v>3436.46</v>
      </c>
      <c r="E1410" s="21">
        <v>3466.08</v>
      </c>
      <c r="F1410" s="42">
        <v>2052.1646489599998</v>
      </c>
      <c r="G1410" s="3">
        <f t="shared" si="105"/>
        <v>-4.3090075493812385E-3</v>
      </c>
      <c r="H1410" s="3">
        <f>1-E1410/MAX(E$2:E1410)</f>
        <v>0.41024977880623426</v>
      </c>
      <c r="I1410" s="21">
        <f t="shared" si="106"/>
        <v>15</v>
      </c>
      <c r="J1410" s="21">
        <f ca="1">IF(ROW()&gt;计算结果!B$18+1,ABS(E1410-OFFSET(E1410,-计算结果!B$18,0,1,1))/SUM(OFFSET(I1410,0,0,-计算结果!B$18,1)),ABS(E1410-OFFSET(E1410,-ROW()+2,0,1,1))/SUM(OFFSET(I1410,0,0,-ROW()+2,1)))</f>
        <v>0.71414660272171759</v>
      </c>
      <c r="K1410" s="21">
        <f ca="1">(计算结果!B$19+计算结果!B$20*'000300'!J1410)^计算结果!B$21</f>
        <v>2.0427319424495458</v>
      </c>
      <c r="L1410" s="21">
        <f t="shared" ca="1" si="107"/>
        <v>2760.9803487662193</v>
      </c>
      <c r="M1410" s="31" t="str">
        <f ca="1">IF(ROW()&gt;计算结果!B$22+1,IF(L1410&gt;OFFSET(L1410,-计算结果!B$22,0,1,1),"买",IF(L1410&lt;OFFSET(L1410,-计算结果!B$22,0,1,1),"卖",M1409)),IF(L1410&gt;OFFSET(L1410,-ROW()+1,0,1,1),"买",IF(L1410&lt;OFFSET(L1410,-ROW()+1,0,1,1),"卖",M1409)))</f>
        <v>卖</v>
      </c>
      <c r="N1410" s="4">
        <f t="shared" ca="1" si="108"/>
        <v>1</v>
      </c>
      <c r="O1410" s="3">
        <f ca="1">IF(M1409="买",E1410/E1409-1,0)-IF(N1410=1,计算结果!B$17,0)</f>
        <v>-4.3090075493812385E-3</v>
      </c>
      <c r="P1410" s="2">
        <f t="shared" ca="1" si="109"/>
        <v>6.7069683336547907</v>
      </c>
      <c r="Q1410" s="3">
        <f ca="1">1-P1410/MAX(P$2:P1410)</f>
        <v>9.6496406840373972E-3</v>
      </c>
    </row>
    <row r="1411" spans="1:17" x14ac:dyDescent="0.15">
      <c r="A1411" s="1">
        <v>40478</v>
      </c>
      <c r="B1411">
        <v>3451.43</v>
      </c>
      <c r="C1411">
        <v>3490.22</v>
      </c>
      <c r="D1411" s="21">
        <v>3398.09</v>
      </c>
      <c r="E1411" s="21">
        <v>3403.87</v>
      </c>
      <c r="F1411" s="42">
        <v>1770.72553984</v>
      </c>
      <c r="G1411" s="3">
        <f t="shared" ref="G1411:G1474" si="110">E1411/E1410-1</f>
        <v>-1.7948229700410878E-2</v>
      </c>
      <c r="H1411" s="3">
        <f>1-E1411/MAX(E$2:E1411)</f>
        <v>0.42083475124208802</v>
      </c>
      <c r="I1411" s="21">
        <f t="shared" si="106"/>
        <v>62.210000000000036</v>
      </c>
      <c r="J1411" s="21">
        <f ca="1">IF(ROW()&gt;计算结果!B$18+1,ABS(E1411-OFFSET(E1411,-计算结果!B$18,0,1,1))/SUM(OFFSET(I1411,0,0,-计算结果!B$18,1)),ABS(E1411-OFFSET(E1411,-ROW()+2,0,1,1))/SUM(OFFSET(I1411,0,0,-ROW()+2,1)))</f>
        <v>0.43512484525728146</v>
      </c>
      <c r="K1411" s="21">
        <f ca="1">(计算结果!B$19+计算结果!B$20*'000300'!J1411)^计算结果!B$21</f>
        <v>1.7916123607315533</v>
      </c>
      <c r="L1411" s="21">
        <f t="shared" ca="1" si="107"/>
        <v>3912.7893945030582</v>
      </c>
      <c r="M1411" s="31" t="str">
        <f ca="1">IF(ROW()&gt;计算结果!B$22+1,IF(L1411&gt;OFFSET(L1411,-计算结果!B$22,0,1,1),"买",IF(L1411&lt;OFFSET(L1411,-计算结果!B$22,0,1,1),"卖",M1410)),IF(L1411&gt;OFFSET(L1411,-ROW()+1,0,1,1),"买",IF(L1411&lt;OFFSET(L1411,-ROW()+1,0,1,1),"卖",M1410)))</f>
        <v>买</v>
      </c>
      <c r="N1411" s="4">
        <f t="shared" ca="1" si="108"/>
        <v>1</v>
      </c>
      <c r="O1411" s="3">
        <f ca="1">IF(M1410="买",E1411/E1410-1,0)-IF(N1411=1,计算结果!B$17,0)</f>
        <v>0</v>
      </c>
      <c r="P1411" s="2">
        <f t="shared" ca="1" si="109"/>
        <v>6.7069683336547907</v>
      </c>
      <c r="Q1411" s="3">
        <f ca="1">1-P1411/MAX(P$2:P1411)</f>
        <v>9.6496406840373972E-3</v>
      </c>
    </row>
    <row r="1412" spans="1:17" x14ac:dyDescent="0.15">
      <c r="A1412" s="1">
        <v>40479</v>
      </c>
      <c r="B1412">
        <v>3390.43</v>
      </c>
      <c r="C1412">
        <v>3420.89</v>
      </c>
      <c r="D1412" s="21">
        <v>3371.44</v>
      </c>
      <c r="E1412" s="21">
        <v>3397.69</v>
      </c>
      <c r="F1412" s="42">
        <v>1411.3588838400001</v>
      </c>
      <c r="G1412" s="3">
        <f t="shared" si="110"/>
        <v>-1.8155805010179327E-3</v>
      </c>
      <c r="H1412" s="3">
        <f>1-E1412/MAX(E$2:E1412)</f>
        <v>0.42188627237460008</v>
      </c>
      <c r="I1412" s="21">
        <f t="shared" ref="I1412:I1475" si="111">ABS(E1412-E1411)</f>
        <v>6.1799999999998363</v>
      </c>
      <c r="J1412" s="21">
        <f ca="1">IF(ROW()&gt;计算结果!B$18+1,ABS(E1412-OFFSET(E1412,-计算结果!B$18,0,1,1))/SUM(OFFSET(I1412,0,0,-计算结果!B$18,1)),ABS(E1412-OFFSET(E1412,-ROW()+2,0,1,1))/SUM(OFFSET(I1412,0,0,-ROW()+2,1)))</f>
        <v>0.40572764465225059</v>
      </c>
      <c r="K1412" s="21">
        <f ca="1">(计算结果!B$19+计算结果!B$20*'000300'!J1412)^计算结果!B$21</f>
        <v>1.7651548801870254</v>
      </c>
      <c r="L1412" s="21">
        <f t="shared" ref="L1412:L1475" ca="1" si="112">K1412*E1412+(1-K1412)*L1411</f>
        <v>3003.5591845146037</v>
      </c>
      <c r="M1412" s="31" t="str">
        <f ca="1">IF(ROW()&gt;计算结果!B$22+1,IF(L1412&gt;OFFSET(L1412,-计算结果!B$22,0,1,1),"买",IF(L1412&lt;OFFSET(L1412,-计算结果!B$22,0,1,1),"卖",M1411)),IF(L1412&gt;OFFSET(L1412,-ROW()+1,0,1,1),"买",IF(L1412&lt;OFFSET(L1412,-ROW()+1,0,1,1),"卖",M1411)))</f>
        <v>买</v>
      </c>
      <c r="N1412" s="4" t="str">
        <f t="shared" ref="N1412:N1475" ca="1" si="113">IF(M1411&lt;&gt;M1412,1,"")</f>
        <v/>
      </c>
      <c r="O1412" s="3">
        <f ca="1">IF(M1411="买",E1412/E1411-1,0)-IF(N1412=1,计算结果!B$17,0)</f>
        <v>-1.8155805010179327E-3</v>
      </c>
      <c r="P1412" s="2">
        <f t="shared" ref="P1412:P1475" ca="1" si="114">IFERROR(P1411*(1+O1412),P1411)</f>
        <v>6.6947912927272624</v>
      </c>
      <c r="Q1412" s="3">
        <f ca="1">1-P1412/MAX(P$2:P1412)</f>
        <v>1.1447701485587491E-2</v>
      </c>
    </row>
    <row r="1413" spans="1:17" x14ac:dyDescent="0.15">
      <c r="A1413" s="1">
        <v>40480</v>
      </c>
      <c r="B1413">
        <v>3400.26</v>
      </c>
      <c r="C1413">
        <v>3404.6</v>
      </c>
      <c r="D1413" s="21">
        <v>3351.6</v>
      </c>
      <c r="E1413" s="21">
        <v>3379.98</v>
      </c>
      <c r="F1413" s="42">
        <v>1455.28373248</v>
      </c>
      <c r="G1413" s="3">
        <f t="shared" si="110"/>
        <v>-5.2123648714273996E-3</v>
      </c>
      <c r="H1413" s="3">
        <f>1-E1413/MAX(E$2:E1413)</f>
        <v>0.42489961206016469</v>
      </c>
      <c r="I1413" s="21">
        <f t="shared" si="111"/>
        <v>17.710000000000036</v>
      </c>
      <c r="J1413" s="21">
        <f ca="1">IF(ROW()&gt;计算结果!B$18+1,ABS(E1413-OFFSET(E1413,-计算结果!B$18,0,1,1))/SUM(OFFSET(I1413,0,0,-计算结果!B$18,1)),ABS(E1413-OFFSET(E1413,-ROW()+2,0,1,1))/SUM(OFFSET(I1413,0,0,-ROW()+2,1)))</f>
        <v>0.15295975666822698</v>
      </c>
      <c r="K1413" s="21">
        <f ca="1">(计算结果!B$19+计算结果!B$20*'000300'!J1413)^计算结果!B$21</f>
        <v>1.5376637810014042</v>
      </c>
      <c r="L1413" s="21">
        <f t="shared" ca="1" si="112"/>
        <v>3582.3678389015104</v>
      </c>
      <c r="M1413" s="31" t="str">
        <f ca="1">IF(ROW()&gt;计算结果!B$22+1,IF(L1413&gt;OFFSET(L1413,-计算结果!B$22,0,1,1),"买",IF(L1413&lt;OFFSET(L1413,-计算结果!B$22,0,1,1),"卖",M1412)),IF(L1413&gt;OFFSET(L1413,-ROW()+1,0,1,1),"买",IF(L1413&lt;OFFSET(L1413,-ROW()+1,0,1,1),"卖",M1412)))</f>
        <v>买</v>
      </c>
      <c r="N1413" s="4" t="str">
        <f t="shared" ca="1" si="113"/>
        <v/>
      </c>
      <c r="O1413" s="3">
        <f ca="1">IF(M1412="买",E1413/E1412-1,0)-IF(N1413=1,计算结果!B$17,0)</f>
        <v>-5.2123648714273996E-3</v>
      </c>
      <c r="P1413" s="2">
        <f t="shared" ca="1" si="114"/>
        <v>6.6598955977715129</v>
      </c>
      <c r="Q1413" s="3">
        <f ca="1">1-P1413/MAX(P$2:P1413)</f>
        <v>1.6600396759932856E-2</v>
      </c>
    </row>
    <row r="1414" spans="1:17" x14ac:dyDescent="0.15">
      <c r="A1414" s="1">
        <v>40483</v>
      </c>
      <c r="B1414">
        <v>3390.41</v>
      </c>
      <c r="C1414">
        <v>3473</v>
      </c>
      <c r="D1414" s="21">
        <v>3390.41</v>
      </c>
      <c r="E1414" s="21">
        <v>3473</v>
      </c>
      <c r="F1414" s="42">
        <v>1867.2576102400001</v>
      </c>
      <c r="G1414" s="3">
        <f t="shared" si="110"/>
        <v>2.7520872904573501E-2</v>
      </c>
      <c r="H1414" s="3">
        <f>1-E1414/MAX(E$2:E1414)</f>
        <v>0.4090723473763016</v>
      </c>
      <c r="I1414" s="21">
        <f t="shared" si="111"/>
        <v>93.019999999999982</v>
      </c>
      <c r="J1414" s="21">
        <f ca="1">IF(ROW()&gt;计算结果!B$18+1,ABS(E1414-OFFSET(E1414,-计算结果!B$18,0,1,1))/SUM(OFFSET(I1414,0,0,-计算结果!B$18,1)),ABS(E1414-OFFSET(E1414,-ROW()+2,0,1,1))/SUM(OFFSET(I1414,0,0,-ROW()+2,1)))</f>
        <v>0.40356054375695449</v>
      </c>
      <c r="K1414" s="21">
        <f ca="1">(计算结果!B$19+计算结果!B$20*'000300'!J1414)^计算结果!B$21</f>
        <v>1.7632044893812591</v>
      </c>
      <c r="L1414" s="21">
        <f t="shared" ca="1" si="112"/>
        <v>3389.529974356441</v>
      </c>
      <c r="M1414" s="31" t="str">
        <f ca="1">IF(ROW()&gt;计算结果!B$22+1,IF(L1414&gt;OFFSET(L1414,-计算结果!B$22,0,1,1),"买",IF(L1414&lt;OFFSET(L1414,-计算结果!B$22,0,1,1),"卖",M1413)),IF(L1414&gt;OFFSET(L1414,-ROW()+1,0,1,1),"买",IF(L1414&lt;OFFSET(L1414,-ROW()+1,0,1,1),"卖",M1413)))</f>
        <v>买</v>
      </c>
      <c r="N1414" s="4" t="str">
        <f t="shared" ca="1" si="113"/>
        <v/>
      </c>
      <c r="O1414" s="3">
        <f ca="1">IF(M1413="买",E1414/E1413-1,0)-IF(N1414=1,计算结果!B$17,0)</f>
        <v>2.7520872904573501E-2</v>
      </c>
      <c r="P1414" s="2">
        <f t="shared" ca="1" si="114"/>
        <v>6.8431817380755113</v>
      </c>
      <c r="Q1414" s="3">
        <f ca="1">1-P1414/MAX(P$2:P1414)</f>
        <v>0</v>
      </c>
    </row>
    <row r="1415" spans="1:17" x14ac:dyDescent="0.15">
      <c r="A1415" s="1">
        <v>40484</v>
      </c>
      <c r="B1415">
        <v>3484.23</v>
      </c>
      <c r="C1415">
        <v>3522.18</v>
      </c>
      <c r="D1415" s="21">
        <v>3449.72</v>
      </c>
      <c r="E1415" s="21">
        <v>3463.13</v>
      </c>
      <c r="F1415" s="42">
        <v>2339.7623398400001</v>
      </c>
      <c r="G1415" s="3">
        <f t="shared" si="110"/>
        <v>-2.8419234091563439E-3</v>
      </c>
      <c r="H1415" s="3">
        <f>1-E1415/MAX(E$2:E1415)</f>
        <v>0.4107517185054107</v>
      </c>
      <c r="I1415" s="21">
        <f t="shared" si="111"/>
        <v>9.8699999999998909</v>
      </c>
      <c r="J1415" s="21">
        <f ca="1">IF(ROW()&gt;计算结果!B$18+1,ABS(E1415-OFFSET(E1415,-计算结果!B$18,0,1,1))/SUM(OFFSET(I1415,0,0,-计算结果!B$18,1)),ABS(E1415-OFFSET(E1415,-ROW()+2,0,1,1))/SUM(OFFSET(I1415,0,0,-ROW()+2,1)))</f>
        <v>0.24721578382045367</v>
      </c>
      <c r="K1415" s="21">
        <f ca="1">(计算结果!B$19+计算结果!B$20*'000300'!J1415)^计算结果!B$21</f>
        <v>1.6224942054384082</v>
      </c>
      <c r="L1415" s="21">
        <f t="shared" ca="1" si="112"/>
        <v>3508.945589483234</v>
      </c>
      <c r="M1415" s="31" t="str">
        <f ca="1">IF(ROW()&gt;计算结果!B$22+1,IF(L1415&gt;OFFSET(L1415,-计算结果!B$22,0,1,1),"买",IF(L1415&lt;OFFSET(L1415,-计算结果!B$22,0,1,1),"卖",M1414)),IF(L1415&gt;OFFSET(L1415,-ROW()+1,0,1,1),"买",IF(L1415&lt;OFFSET(L1415,-ROW()+1,0,1,1),"卖",M1414)))</f>
        <v>买</v>
      </c>
      <c r="N1415" s="4" t="str">
        <f t="shared" ca="1" si="113"/>
        <v/>
      </c>
      <c r="O1415" s="3">
        <f ca="1">IF(M1414="买",E1415/E1414-1,0)-IF(N1415=1,计算结果!B$17,0)</f>
        <v>-2.8419234091563439E-3</v>
      </c>
      <c r="P1415" s="2">
        <f t="shared" ca="1" si="114"/>
        <v>6.8237339397009631</v>
      </c>
      <c r="Q1415" s="3">
        <f ca="1">1-P1415/MAX(P$2:P1415)</f>
        <v>2.8419234091563439E-3</v>
      </c>
    </row>
    <row r="1416" spans="1:17" x14ac:dyDescent="0.15">
      <c r="A1416" s="1">
        <v>40485</v>
      </c>
      <c r="B1416">
        <v>3462.74</v>
      </c>
      <c r="C1416">
        <v>3474.71</v>
      </c>
      <c r="D1416" s="21">
        <v>3419.08</v>
      </c>
      <c r="E1416" s="21">
        <v>3420.34</v>
      </c>
      <c r="F1416" s="42">
        <v>1788.0332697599999</v>
      </c>
      <c r="G1416" s="3">
        <f t="shared" si="110"/>
        <v>-1.2355874598989902E-2</v>
      </c>
      <c r="H1416" s="3">
        <f>1-E1416/MAX(E$2:E1416)</f>
        <v>0.41803239637922818</v>
      </c>
      <c r="I1416" s="21">
        <f t="shared" si="111"/>
        <v>42.789999999999964</v>
      </c>
      <c r="J1416" s="21">
        <f ca="1">IF(ROW()&gt;计算结果!B$18+1,ABS(E1416-OFFSET(E1416,-计算结果!B$18,0,1,1))/SUM(OFFSET(I1416,0,0,-计算结果!B$18,1)),ABS(E1416-OFFSET(E1416,-ROW()+2,0,1,1))/SUM(OFFSET(I1416,0,0,-ROW()+2,1)))</f>
        <v>6.2500000000000153E-2</v>
      </c>
      <c r="K1416" s="21">
        <f ca="1">(计算结果!B$19+计算结果!B$20*'000300'!J1416)^计算结果!B$21</f>
        <v>1.45625</v>
      </c>
      <c r="L1416" s="21">
        <f t="shared" ca="1" si="112"/>
        <v>3379.9136997982746</v>
      </c>
      <c r="M1416" s="31" t="str">
        <f ca="1">IF(ROW()&gt;计算结果!B$22+1,IF(L1416&gt;OFFSET(L1416,-计算结果!B$22,0,1,1),"买",IF(L1416&lt;OFFSET(L1416,-计算结果!B$22,0,1,1),"卖",M1415)),IF(L1416&gt;OFFSET(L1416,-ROW()+1,0,1,1),"买",IF(L1416&lt;OFFSET(L1416,-ROW()+1,0,1,1),"卖",M1415)))</f>
        <v>买</v>
      </c>
      <c r="N1416" s="4" t="str">
        <f t="shared" ca="1" si="113"/>
        <v/>
      </c>
      <c r="O1416" s="3">
        <f ca="1">IF(M1415="买",E1416/E1415-1,0)-IF(N1416=1,计算结果!B$17,0)</f>
        <v>-1.2355874598989902E-2</v>
      </c>
      <c r="P1416" s="2">
        <f t="shared" ca="1" si="114"/>
        <v>6.7394207388451468</v>
      </c>
      <c r="Q1416" s="3">
        <f ca="1">1-P1416/MAX(P$2:P1416)</f>
        <v>1.5162683558882839E-2</v>
      </c>
    </row>
    <row r="1417" spans="1:17" x14ac:dyDescent="0.15">
      <c r="A1417" s="1">
        <v>40486</v>
      </c>
      <c r="B1417">
        <v>3426.46</v>
      </c>
      <c r="C1417">
        <v>3480.93</v>
      </c>
      <c r="D1417" s="21">
        <v>3419.64</v>
      </c>
      <c r="E1417" s="21">
        <v>3480.5</v>
      </c>
      <c r="F1417" s="42">
        <v>1647.2139366399999</v>
      </c>
      <c r="G1417" s="3">
        <f t="shared" si="110"/>
        <v>1.7588894671289879E-2</v>
      </c>
      <c r="H1417" s="3">
        <f>1-E1417/MAX(E$2:E1417)</f>
        <v>0.40779622949703942</v>
      </c>
      <c r="I1417" s="21">
        <f t="shared" si="111"/>
        <v>60.159999999999854</v>
      </c>
      <c r="J1417" s="21">
        <f ca="1">IF(ROW()&gt;计算结果!B$18+1,ABS(E1417-OFFSET(E1417,-计算结果!B$18,0,1,1))/SUM(OFFSET(I1417,0,0,-计算结果!B$18,1)),ABS(E1417-OFFSET(E1417,-ROW()+2,0,1,1))/SUM(OFFSET(I1417,0,0,-ROW()+2,1)))</f>
        <v>0.25599399995161271</v>
      </c>
      <c r="K1417" s="21">
        <f ca="1">(计算结果!B$19+计算结果!B$20*'000300'!J1417)^计算结果!B$21</f>
        <v>1.6303945999564513</v>
      </c>
      <c r="L1417" s="21">
        <f t="shared" ca="1" si="112"/>
        <v>3543.9090604767666</v>
      </c>
      <c r="M1417" s="31" t="str">
        <f ca="1">IF(ROW()&gt;计算结果!B$22+1,IF(L1417&gt;OFFSET(L1417,-计算结果!B$22,0,1,1),"买",IF(L1417&lt;OFFSET(L1417,-计算结果!B$22,0,1,1),"卖",M1416)),IF(L1417&gt;OFFSET(L1417,-ROW()+1,0,1,1),"买",IF(L1417&lt;OFFSET(L1417,-ROW()+1,0,1,1),"卖",M1416)))</f>
        <v>买</v>
      </c>
      <c r="N1417" s="4" t="str">
        <f t="shared" ca="1" si="113"/>
        <v/>
      </c>
      <c r="O1417" s="3">
        <f ca="1">IF(M1416="买",E1417/E1416-1,0)-IF(N1417=1,计算结果!B$17,0)</f>
        <v>1.7588894671289879E-2</v>
      </c>
      <c r="P1417" s="2">
        <f t="shared" ca="1" si="114"/>
        <v>6.8579597003662007</v>
      </c>
      <c r="Q1417" s="3">
        <f ca="1">1-P1417/MAX(P$2:P1417)</f>
        <v>0</v>
      </c>
    </row>
    <row r="1418" spans="1:17" x14ac:dyDescent="0.15">
      <c r="A1418" s="1">
        <v>40487</v>
      </c>
      <c r="B1418">
        <v>3538.99</v>
      </c>
      <c r="C1418">
        <v>3554.47</v>
      </c>
      <c r="D1418" s="21">
        <v>3498.28</v>
      </c>
      <c r="E1418" s="21">
        <v>3520.8</v>
      </c>
      <c r="F1418" s="42">
        <v>1966.18043392</v>
      </c>
      <c r="G1418" s="3">
        <f t="shared" si="110"/>
        <v>1.1578796149978476E-2</v>
      </c>
      <c r="H1418" s="3">
        <f>1-E1418/MAX(E$2:E1418)</f>
        <v>0.40093922275913696</v>
      </c>
      <c r="I1418" s="21">
        <f t="shared" si="111"/>
        <v>40.300000000000182</v>
      </c>
      <c r="J1418" s="21">
        <f ca="1">IF(ROW()&gt;计算结果!B$18+1,ABS(E1418-OFFSET(E1418,-计算结果!B$18,0,1,1))/SUM(OFFSET(I1418,0,0,-计算结果!B$18,1)),ABS(E1418-OFFSET(E1418,-ROW()+2,0,1,1))/SUM(OFFSET(I1418,0,0,-ROW()+2,1)))</f>
        <v>0.31610550193479603</v>
      </c>
      <c r="K1418" s="21">
        <f ca="1">(计算结果!B$19+计算结果!B$20*'000300'!J1418)^计算结果!B$21</f>
        <v>1.6844949517413164</v>
      </c>
      <c r="L1418" s="21">
        <f t="shared" ca="1" si="112"/>
        <v>3504.9819647641693</v>
      </c>
      <c r="M1418" s="31" t="str">
        <f ca="1">IF(ROW()&gt;计算结果!B$22+1,IF(L1418&gt;OFFSET(L1418,-计算结果!B$22,0,1,1),"买",IF(L1418&lt;OFFSET(L1418,-计算结果!B$22,0,1,1),"卖",M1417)),IF(L1418&gt;OFFSET(L1418,-ROW()+1,0,1,1),"买",IF(L1418&lt;OFFSET(L1418,-ROW()+1,0,1,1),"卖",M1417)))</f>
        <v>买</v>
      </c>
      <c r="N1418" s="4" t="str">
        <f t="shared" ca="1" si="113"/>
        <v/>
      </c>
      <c r="O1418" s="3">
        <f ca="1">IF(M1417="买",E1418/E1417-1,0)-IF(N1418=1,计算结果!B$17,0)</f>
        <v>1.1578796149978476E-2</v>
      </c>
      <c r="P1418" s="2">
        <f t="shared" ca="1" si="114"/>
        <v>6.9373666177415085</v>
      </c>
      <c r="Q1418" s="3">
        <f ca="1">1-P1418/MAX(P$2:P1418)</f>
        <v>0</v>
      </c>
    </row>
    <row r="1419" spans="1:17" x14ac:dyDescent="0.15">
      <c r="A1419" s="1">
        <v>40490</v>
      </c>
      <c r="B1419">
        <v>3534.19</v>
      </c>
      <c r="C1419">
        <v>3549.3</v>
      </c>
      <c r="D1419" s="21">
        <v>3506.38</v>
      </c>
      <c r="E1419" s="21">
        <v>3548.57</v>
      </c>
      <c r="F1419" s="42">
        <v>1740.6758092800001</v>
      </c>
      <c r="G1419" s="3">
        <f t="shared" si="110"/>
        <v>7.8874119518290708E-3</v>
      </c>
      <c r="H1419" s="3">
        <f>1-E1419/MAX(E$2:E1419)</f>
        <v>0.39621418362485528</v>
      </c>
      <c r="I1419" s="21">
        <f t="shared" si="111"/>
        <v>27.769999999999982</v>
      </c>
      <c r="J1419" s="21">
        <f ca="1">IF(ROW()&gt;计算结果!B$18+1,ABS(E1419-OFFSET(E1419,-计算结果!B$18,0,1,1))/SUM(OFFSET(I1419,0,0,-计算结果!B$18,1)),ABS(E1419-OFFSET(E1419,-ROW()+2,0,1,1))/SUM(OFFSET(I1419,0,0,-ROW()+2,1)))</f>
        <v>0.17996853417242281</v>
      </c>
      <c r="K1419" s="21">
        <f ca="1">(计算结果!B$19+计算结果!B$20*'000300'!J1419)^计算结果!B$21</f>
        <v>1.5619716807551804</v>
      </c>
      <c r="L1419" s="21">
        <f t="shared" ca="1" si="112"/>
        <v>3573.0652414222964</v>
      </c>
      <c r="M1419" s="31" t="str">
        <f ca="1">IF(ROW()&gt;计算结果!B$22+1,IF(L1419&gt;OFFSET(L1419,-计算结果!B$22,0,1,1),"买",IF(L1419&lt;OFFSET(L1419,-计算结果!B$22,0,1,1),"卖",M1418)),IF(L1419&gt;OFFSET(L1419,-ROW()+1,0,1,1),"买",IF(L1419&lt;OFFSET(L1419,-ROW()+1,0,1,1),"卖",M1418)))</f>
        <v>买</v>
      </c>
      <c r="N1419" s="4" t="str">
        <f t="shared" ca="1" si="113"/>
        <v/>
      </c>
      <c r="O1419" s="3">
        <f ca="1">IF(M1418="买",E1419/E1418-1,0)-IF(N1419=1,计算结果!B$17,0)</f>
        <v>7.8874119518290708E-3</v>
      </c>
      <c r="P1419" s="2">
        <f t="shared" ca="1" si="114"/>
        <v>6.9920844861165028</v>
      </c>
      <c r="Q1419" s="3">
        <f ca="1">1-P1419/MAX(P$2:P1419)</f>
        <v>0</v>
      </c>
    </row>
    <row r="1420" spans="1:17" x14ac:dyDescent="0.15">
      <c r="A1420" s="1">
        <v>40491</v>
      </c>
      <c r="B1420">
        <v>3547.44</v>
      </c>
      <c r="C1420">
        <v>3547.44</v>
      </c>
      <c r="D1420" s="21">
        <v>3498.62</v>
      </c>
      <c r="E1420" s="21">
        <v>3523.95</v>
      </c>
      <c r="F1420" s="42">
        <v>1701.748736</v>
      </c>
      <c r="G1420" s="3">
        <f t="shared" si="110"/>
        <v>-6.9380060136901012E-3</v>
      </c>
      <c r="H1420" s="3">
        <f>1-E1420/MAX(E$2:E1420)</f>
        <v>0.40040325324984682</v>
      </c>
      <c r="I1420" s="21">
        <f t="shared" si="111"/>
        <v>24.620000000000346</v>
      </c>
      <c r="J1420" s="21">
        <f ca="1">IF(ROW()&gt;计算结果!B$18+1,ABS(E1420-OFFSET(E1420,-计算结果!B$18,0,1,1))/SUM(OFFSET(I1420,0,0,-计算结果!B$18,1)),ABS(E1420-OFFSET(E1420,-ROW()+2,0,1,1))/SUM(OFFSET(I1420,0,0,-ROW()+2,1)))</f>
        <v>0.15045628266125854</v>
      </c>
      <c r="K1420" s="21">
        <f ca="1">(计算结果!B$19+计算结果!B$20*'000300'!J1420)^计算结果!B$21</f>
        <v>1.5354106543951327</v>
      </c>
      <c r="L1420" s="21">
        <f t="shared" ca="1" si="112"/>
        <v>3497.6531764493129</v>
      </c>
      <c r="M1420" s="31" t="str">
        <f ca="1">IF(ROW()&gt;计算结果!B$22+1,IF(L1420&gt;OFFSET(L1420,-计算结果!B$22,0,1,1),"买",IF(L1420&lt;OFFSET(L1420,-计算结果!B$22,0,1,1),"卖",M1419)),IF(L1420&gt;OFFSET(L1420,-ROW()+1,0,1,1),"买",IF(L1420&lt;OFFSET(L1420,-ROW()+1,0,1,1),"卖",M1419)))</f>
        <v>买</v>
      </c>
      <c r="N1420" s="4" t="str">
        <f t="shared" ca="1" si="113"/>
        <v/>
      </c>
      <c r="O1420" s="3">
        <f ca="1">IF(M1419="买",E1420/E1419-1,0)-IF(N1420=1,计算结果!B$17,0)</f>
        <v>-6.9380060136901012E-3</v>
      </c>
      <c r="P1420" s="2">
        <f t="shared" ca="1" si="114"/>
        <v>6.9435733619035975</v>
      </c>
      <c r="Q1420" s="3">
        <f ca="1">1-P1420/MAX(P$2:P1420)</f>
        <v>6.9380060136901012E-3</v>
      </c>
    </row>
    <row r="1421" spans="1:17" x14ac:dyDescent="0.15">
      <c r="A1421" s="1">
        <v>40492</v>
      </c>
      <c r="B1421">
        <v>3507.2</v>
      </c>
      <c r="C1421">
        <v>3508.27</v>
      </c>
      <c r="D1421" s="21">
        <v>3470.97</v>
      </c>
      <c r="E1421" s="21">
        <v>3499.11</v>
      </c>
      <c r="F1421" s="42">
        <v>1765.29784832</v>
      </c>
      <c r="G1421" s="3">
        <f t="shared" si="110"/>
        <v>-7.0489081854168134E-3</v>
      </c>
      <c r="H1421" s="3">
        <f>1-E1421/MAX(E$2:E1421)</f>
        <v>0.40462975566596338</v>
      </c>
      <c r="I1421" s="21">
        <f t="shared" si="111"/>
        <v>24.839999999999691</v>
      </c>
      <c r="J1421" s="21">
        <f ca="1">IF(ROW()&gt;计算结果!B$18+1,ABS(E1421-OFFSET(E1421,-计算结果!B$18,0,1,1))/SUM(OFFSET(I1421,0,0,-计算结果!B$18,1)),ABS(E1421-OFFSET(E1421,-ROW()+2,0,1,1))/SUM(OFFSET(I1421,0,0,-ROW()+2,1)))</f>
        <v>0.27426136036399329</v>
      </c>
      <c r="K1421" s="21">
        <f ca="1">(计算结果!B$19+计算结果!B$20*'000300'!J1421)^计算结果!B$21</f>
        <v>1.6468352243275939</v>
      </c>
      <c r="L1421" s="21">
        <f t="shared" ca="1" si="112"/>
        <v>3500.0523247882147</v>
      </c>
      <c r="M1421" s="31" t="str">
        <f ca="1">IF(ROW()&gt;计算结果!B$22+1,IF(L1421&gt;OFFSET(L1421,-计算结果!B$22,0,1,1),"买",IF(L1421&lt;OFFSET(L1421,-计算结果!B$22,0,1,1),"卖",M1420)),IF(L1421&gt;OFFSET(L1421,-ROW()+1,0,1,1),"买",IF(L1421&lt;OFFSET(L1421,-ROW()+1,0,1,1),"卖",M1420)))</f>
        <v>买</v>
      </c>
      <c r="N1421" s="4" t="str">
        <f t="shared" ca="1" si="113"/>
        <v/>
      </c>
      <c r="O1421" s="3">
        <f ca="1">IF(M1420="买",E1421/E1420-1,0)-IF(N1421=1,计算结果!B$17,0)</f>
        <v>-7.0489081854168134E-3</v>
      </c>
      <c r="P1421" s="2">
        <f t="shared" ca="1" si="114"/>
        <v>6.8946287507968327</v>
      </c>
      <c r="Q1421" s="3">
        <f ca="1">1-P1421/MAX(P$2:P1421)</f>
        <v>1.3938008831726578E-2</v>
      </c>
    </row>
    <row r="1422" spans="1:17" x14ac:dyDescent="0.15">
      <c r="A1422" s="1">
        <v>40493</v>
      </c>
      <c r="B1422">
        <v>3490.74</v>
      </c>
      <c r="C1422">
        <v>3557.99</v>
      </c>
      <c r="D1422" s="21">
        <v>3484.89</v>
      </c>
      <c r="E1422" s="21">
        <v>3509.98</v>
      </c>
      <c r="F1422" s="42">
        <v>2091.2152575999999</v>
      </c>
      <c r="G1422" s="3">
        <f t="shared" si="110"/>
        <v>3.1065042253601849E-3</v>
      </c>
      <c r="H1422" s="3">
        <f>1-E1422/MAX(E$2:E1422)</f>
        <v>0.40278023548628594</v>
      </c>
      <c r="I1422" s="21">
        <f t="shared" si="111"/>
        <v>10.869999999999891</v>
      </c>
      <c r="J1422" s="21">
        <f ca="1">IF(ROW()&gt;计算结果!B$18+1,ABS(E1422-OFFSET(E1422,-计算结果!B$18,0,1,1))/SUM(OFFSET(I1422,0,0,-计算结果!B$18,1)),ABS(E1422-OFFSET(E1422,-ROW()+2,0,1,1))/SUM(OFFSET(I1422,0,0,-ROW()+2,1)))</f>
        <v>0.31905100156272204</v>
      </c>
      <c r="K1422" s="21">
        <f ca="1">(计算结果!B$19+计算结果!B$20*'000300'!J1422)^计算结果!B$21</f>
        <v>1.6871459014064498</v>
      </c>
      <c r="L1422" s="21">
        <f t="shared" ca="1" si="112"/>
        <v>3516.8017613322731</v>
      </c>
      <c r="M1422" s="31" t="str">
        <f ca="1">IF(ROW()&gt;计算结果!B$22+1,IF(L1422&gt;OFFSET(L1422,-计算结果!B$22,0,1,1),"买",IF(L1422&lt;OFFSET(L1422,-计算结果!B$22,0,1,1),"卖",M1421)),IF(L1422&gt;OFFSET(L1422,-ROW()+1,0,1,1),"买",IF(L1422&lt;OFFSET(L1422,-ROW()+1,0,1,1),"卖",M1421)))</f>
        <v>买</v>
      </c>
      <c r="N1422" s="4" t="str">
        <f t="shared" ca="1" si="113"/>
        <v/>
      </c>
      <c r="O1422" s="3">
        <f ca="1">IF(M1421="买",E1422/E1421-1,0)-IF(N1422=1,计算结果!B$17,0)</f>
        <v>3.1065042253601849E-3</v>
      </c>
      <c r="P1422" s="2">
        <f t="shared" ca="1" si="114"/>
        <v>6.9160469441434724</v>
      </c>
      <c r="Q1422" s="3">
        <f ca="1">1-P1422/MAX(P$2:P1422)</f>
        <v>1.0874803089695351E-2</v>
      </c>
    </row>
    <row r="1423" spans="1:17" x14ac:dyDescent="0.15">
      <c r="A1423" s="1">
        <v>40494</v>
      </c>
      <c r="B1423">
        <v>3484.61</v>
      </c>
      <c r="C1423">
        <v>3497.06</v>
      </c>
      <c r="D1423" s="21">
        <v>3284.35</v>
      </c>
      <c r="E1423" s="21">
        <v>3291.83</v>
      </c>
      <c r="F1423" s="42">
        <v>2242.0078592</v>
      </c>
      <c r="G1423" s="3">
        <f t="shared" si="110"/>
        <v>-6.2151351289750911E-2</v>
      </c>
      <c r="H1423" s="3">
        <f>1-E1423/MAX(E$2:E1423)</f>
        <v>0.43989825086776013</v>
      </c>
      <c r="I1423" s="21">
        <f t="shared" si="111"/>
        <v>218.15000000000009</v>
      </c>
      <c r="J1423" s="21">
        <f ca="1">IF(ROW()&gt;计算结果!B$18+1,ABS(E1423-OFFSET(E1423,-计算结果!B$18,0,1,1))/SUM(OFFSET(I1423,0,0,-计算结果!B$18,1)),ABS(E1423-OFFSET(E1423,-ROW()+2,0,1,1))/SUM(OFFSET(I1423,0,0,-ROW()+2,1)))</f>
        <v>0.15957928275312752</v>
      </c>
      <c r="K1423" s="21">
        <f ca="1">(计算结果!B$19+计算结果!B$20*'000300'!J1423)^计算结果!B$21</f>
        <v>1.5436213544778146</v>
      </c>
      <c r="L1423" s="21">
        <f t="shared" ca="1" si="112"/>
        <v>3169.5305463852901</v>
      </c>
      <c r="M1423" s="31" t="str">
        <f ca="1">IF(ROW()&gt;计算结果!B$22+1,IF(L1423&gt;OFFSET(L1423,-计算结果!B$22,0,1,1),"买",IF(L1423&lt;OFFSET(L1423,-计算结果!B$22,0,1,1),"卖",M1422)),IF(L1423&gt;OFFSET(L1423,-ROW()+1,0,1,1),"买",IF(L1423&lt;OFFSET(L1423,-ROW()+1,0,1,1),"卖",M1422)))</f>
        <v>卖</v>
      </c>
      <c r="N1423" s="4">
        <f t="shared" ca="1" si="113"/>
        <v>1</v>
      </c>
      <c r="O1423" s="3">
        <f ca="1">IF(M1422="买",E1423/E1422-1,0)-IF(N1423=1,计算结果!B$17,0)</f>
        <v>-6.2151351289750911E-2</v>
      </c>
      <c r="P1423" s="2">
        <f t="shared" ca="1" si="114"/>
        <v>6.4862052809816033</v>
      </c>
      <c r="Q1423" s="3">
        <f ca="1">1-P1423/MAX(P$2:P1423)</f>
        <v>7.2350270672411732E-2</v>
      </c>
    </row>
    <row r="1424" spans="1:17" x14ac:dyDescent="0.15">
      <c r="A1424" s="1">
        <v>40497</v>
      </c>
      <c r="B1424">
        <v>3298.74</v>
      </c>
      <c r="C1424">
        <v>3319.98</v>
      </c>
      <c r="D1424" s="21">
        <v>3241.76</v>
      </c>
      <c r="E1424" s="21">
        <v>3314.89</v>
      </c>
      <c r="F1424" s="42">
        <v>1444.9295360000001</v>
      </c>
      <c r="G1424" s="3">
        <f t="shared" si="110"/>
        <v>7.0052220193630443E-3</v>
      </c>
      <c r="H1424" s="3">
        <f>1-E1424/MAX(E$2:E1424)</f>
        <v>0.43597461376165525</v>
      </c>
      <c r="I1424" s="21">
        <f t="shared" si="111"/>
        <v>23.059999999999945</v>
      </c>
      <c r="J1424" s="21">
        <f ca="1">IF(ROW()&gt;计算结果!B$18+1,ABS(E1424-OFFSET(E1424,-计算结果!B$18,0,1,1))/SUM(OFFSET(I1424,0,0,-计算结果!B$18,1)),ABS(E1424-OFFSET(E1424,-ROW()+2,0,1,1))/SUM(OFFSET(I1424,0,0,-ROW()+2,1)))</f>
        <v>0.3277366664593831</v>
      </c>
      <c r="K1424" s="21">
        <f ca="1">(计算结果!B$19+计算结果!B$20*'000300'!J1424)^计算结果!B$21</f>
        <v>1.6949629998134448</v>
      </c>
      <c r="L1424" s="21">
        <f t="shared" ca="1" si="112"/>
        <v>3415.9094419353219</v>
      </c>
      <c r="M1424" s="31" t="str">
        <f ca="1">IF(ROW()&gt;计算结果!B$22+1,IF(L1424&gt;OFFSET(L1424,-计算结果!B$22,0,1,1),"买",IF(L1424&lt;OFFSET(L1424,-计算结果!B$22,0,1,1),"卖",M1423)),IF(L1424&gt;OFFSET(L1424,-ROW()+1,0,1,1),"买",IF(L1424&lt;OFFSET(L1424,-ROW()+1,0,1,1),"卖",M1423)))</f>
        <v>买</v>
      </c>
      <c r="N1424" s="4">
        <f t="shared" ca="1" si="113"/>
        <v>1</v>
      </c>
      <c r="O1424" s="3">
        <f ca="1">IF(M1423="买",E1424/E1423-1,0)-IF(N1424=1,计算结果!B$17,0)</f>
        <v>0</v>
      </c>
      <c r="P1424" s="2">
        <f t="shared" ca="1" si="114"/>
        <v>6.4862052809816033</v>
      </c>
      <c r="Q1424" s="3">
        <f ca="1">1-P1424/MAX(P$2:P1424)</f>
        <v>7.2350270672411732E-2</v>
      </c>
    </row>
    <row r="1425" spans="1:17" x14ac:dyDescent="0.15">
      <c r="A1425" s="1">
        <v>40498</v>
      </c>
      <c r="B1425">
        <v>3311.62</v>
      </c>
      <c r="C1425">
        <v>3311.62</v>
      </c>
      <c r="D1425" s="21">
        <v>3155.48</v>
      </c>
      <c r="E1425" s="21">
        <v>3169.54</v>
      </c>
      <c r="F1425" s="42">
        <v>1542.78117376</v>
      </c>
      <c r="G1425" s="3">
        <f t="shared" si="110"/>
        <v>-4.3847608819598816E-2</v>
      </c>
      <c r="H1425" s="3">
        <f>1-E1425/MAX(E$2:E1425)</f>
        <v>0.46070577826175729</v>
      </c>
      <c r="I1425" s="21">
        <f t="shared" si="111"/>
        <v>145.34999999999991</v>
      </c>
      <c r="J1425" s="21">
        <f ca="1">IF(ROW()&gt;计算结果!B$18+1,ABS(E1425-OFFSET(E1425,-计算结果!B$18,0,1,1))/SUM(OFFSET(I1425,0,0,-计算结果!B$18,1)),ABS(E1425-OFFSET(E1425,-ROW()+2,0,1,1))/SUM(OFFSET(I1425,0,0,-ROW()+2,1)))</f>
        <v>0.47513391917916886</v>
      </c>
      <c r="K1425" s="21">
        <f ca="1">(计算结果!B$19+计算结果!B$20*'000300'!J1425)^计算结果!B$21</f>
        <v>1.827620527261252</v>
      </c>
      <c r="L1425" s="21">
        <f t="shared" ca="1" si="112"/>
        <v>2965.6395925644288</v>
      </c>
      <c r="M1425" s="31" t="str">
        <f ca="1">IF(ROW()&gt;计算结果!B$22+1,IF(L1425&gt;OFFSET(L1425,-计算结果!B$22,0,1,1),"买",IF(L1425&lt;OFFSET(L1425,-计算结果!B$22,0,1,1),"卖",M1424)),IF(L1425&gt;OFFSET(L1425,-ROW()+1,0,1,1),"买",IF(L1425&lt;OFFSET(L1425,-ROW()+1,0,1,1),"卖",M1424)))</f>
        <v>卖</v>
      </c>
      <c r="N1425" s="4">
        <f t="shared" ca="1" si="113"/>
        <v>1</v>
      </c>
      <c r="O1425" s="3">
        <f ca="1">IF(M1424="买",E1425/E1424-1,0)-IF(N1425=1,计算结果!B$17,0)</f>
        <v>-4.3847608819598816E-2</v>
      </c>
      <c r="P1425" s="2">
        <f t="shared" ca="1" si="114"/>
        <v>6.2018006890975057</v>
      </c>
      <c r="Q1425" s="3">
        <f ca="1">1-P1425/MAX(P$2:P1425)</f>
        <v>0.11302549312557453</v>
      </c>
    </row>
    <row r="1426" spans="1:17" x14ac:dyDescent="0.15">
      <c r="A1426" s="1">
        <v>40499</v>
      </c>
      <c r="B1426">
        <v>3124.11</v>
      </c>
      <c r="C1426">
        <v>3168.93</v>
      </c>
      <c r="D1426" s="21">
        <v>3087.51</v>
      </c>
      <c r="E1426" s="21">
        <v>3103.91</v>
      </c>
      <c r="F1426" s="42">
        <v>1189.81230592</v>
      </c>
      <c r="G1426" s="3">
        <f t="shared" si="110"/>
        <v>-2.0706474756589266E-2</v>
      </c>
      <c r="H1426" s="3">
        <f>1-E1426/MAX(E$2:E1426)</f>
        <v>0.47187266045055465</v>
      </c>
      <c r="I1426" s="21">
        <f t="shared" si="111"/>
        <v>65.630000000000109</v>
      </c>
      <c r="J1426" s="21">
        <f ca="1">IF(ROW()&gt;计算结果!B$18+1,ABS(E1426-OFFSET(E1426,-计算结果!B$18,0,1,1))/SUM(OFFSET(I1426,0,0,-计算结果!B$18,1)),ABS(E1426-OFFSET(E1426,-ROW()+2,0,1,1))/SUM(OFFSET(I1426,0,0,-ROW()+2,1)))</f>
        <v>0.49384315255559935</v>
      </c>
      <c r="K1426" s="21">
        <f ca="1">(计算结果!B$19+计算结果!B$20*'000300'!J1426)^计算结果!B$21</f>
        <v>1.8444588373000395</v>
      </c>
      <c r="L1426" s="21">
        <f t="shared" ca="1" si="112"/>
        <v>3220.6736674960453</v>
      </c>
      <c r="M1426" s="31" t="str">
        <f ca="1">IF(ROW()&gt;计算结果!B$22+1,IF(L1426&gt;OFFSET(L1426,-计算结果!B$22,0,1,1),"买",IF(L1426&lt;OFFSET(L1426,-计算结果!B$22,0,1,1),"卖",M1425)),IF(L1426&gt;OFFSET(L1426,-ROW()+1,0,1,1),"买",IF(L1426&lt;OFFSET(L1426,-ROW()+1,0,1,1),"卖",M1425)))</f>
        <v>买</v>
      </c>
      <c r="N1426" s="4">
        <f t="shared" ca="1" si="113"/>
        <v>1</v>
      </c>
      <c r="O1426" s="3">
        <f ca="1">IF(M1425="买",E1426/E1425-1,0)-IF(N1426=1,计算结果!B$17,0)</f>
        <v>0</v>
      </c>
      <c r="P1426" s="2">
        <f t="shared" ca="1" si="114"/>
        <v>6.2018006890975057</v>
      </c>
      <c r="Q1426" s="3">
        <f ca="1">1-P1426/MAX(P$2:P1426)</f>
        <v>0.11302549312557453</v>
      </c>
    </row>
    <row r="1427" spans="1:17" x14ac:dyDescent="0.15">
      <c r="A1427" s="1">
        <v>40500</v>
      </c>
      <c r="B1427">
        <v>3134.94</v>
      </c>
      <c r="C1427">
        <v>3158.63</v>
      </c>
      <c r="D1427" s="21">
        <v>3097.39</v>
      </c>
      <c r="E1427" s="21">
        <v>3147.96</v>
      </c>
      <c r="F1427" s="42">
        <v>944.76115967999999</v>
      </c>
      <c r="G1427" s="3">
        <f t="shared" si="110"/>
        <v>1.4191777467774669E-2</v>
      </c>
      <c r="H1427" s="3">
        <f>1-E1427/MAX(E$2:E1427)</f>
        <v>0.4643775947730211</v>
      </c>
      <c r="I1427" s="21">
        <f t="shared" si="111"/>
        <v>44.050000000000182</v>
      </c>
      <c r="J1427" s="21">
        <f ca="1">IF(ROW()&gt;计算结果!B$18+1,ABS(E1427-OFFSET(E1427,-计算结果!B$18,0,1,1))/SUM(OFFSET(I1427,0,0,-计算结果!B$18,1)),ABS(E1427-OFFSET(E1427,-ROW()+2,0,1,1))/SUM(OFFSET(I1427,0,0,-ROW()+2,1)))</f>
        <v>0.53237064549180291</v>
      </c>
      <c r="K1427" s="21">
        <f ca="1">(计算结果!B$19+计算结果!B$20*'000300'!J1427)^计算结果!B$21</f>
        <v>1.8791335809426226</v>
      </c>
      <c r="L1427" s="21">
        <f t="shared" ca="1" si="112"/>
        <v>3084.0349731107303</v>
      </c>
      <c r="M1427" s="31" t="str">
        <f ca="1">IF(ROW()&gt;计算结果!B$22+1,IF(L1427&gt;OFFSET(L1427,-计算结果!B$22,0,1,1),"买",IF(L1427&lt;OFFSET(L1427,-计算结果!B$22,0,1,1),"卖",M1426)),IF(L1427&gt;OFFSET(L1427,-ROW()+1,0,1,1),"买",IF(L1427&lt;OFFSET(L1427,-ROW()+1,0,1,1),"卖",M1426)))</f>
        <v>卖</v>
      </c>
      <c r="N1427" s="4">
        <f t="shared" ca="1" si="113"/>
        <v>1</v>
      </c>
      <c r="O1427" s="3">
        <f ca="1">IF(M1426="买",E1427/E1426-1,0)-IF(N1427=1,计算结果!B$17,0)</f>
        <v>1.4191777467774669E-2</v>
      </c>
      <c r="P1427" s="2">
        <f t="shared" ca="1" si="114"/>
        <v>6.2898152643766689</v>
      </c>
      <c r="Q1427" s="3">
        <f ca="1">1-P1427/MAX(P$2:P1427)</f>
        <v>0.10043774830442354</v>
      </c>
    </row>
    <row r="1428" spans="1:17" x14ac:dyDescent="0.15">
      <c r="A1428" s="1">
        <v>40501</v>
      </c>
      <c r="B1428">
        <v>3168.17</v>
      </c>
      <c r="C1428">
        <v>3178.85</v>
      </c>
      <c r="D1428" s="21">
        <v>3076.21</v>
      </c>
      <c r="E1428" s="21">
        <v>3178.85</v>
      </c>
      <c r="F1428" s="42">
        <v>1146.7297587200001</v>
      </c>
      <c r="G1428" s="3">
        <f t="shared" si="110"/>
        <v>9.8127041004332227E-3</v>
      </c>
      <c r="H1428" s="3">
        <f>1-E1428/MAX(E$2:E1428)</f>
        <v>0.45912169060096641</v>
      </c>
      <c r="I1428" s="21">
        <f t="shared" si="111"/>
        <v>30.889999999999873</v>
      </c>
      <c r="J1428" s="21">
        <f ca="1">IF(ROW()&gt;计算结果!B$18+1,ABS(E1428-OFFSET(E1428,-计算结果!B$18,0,1,1))/SUM(OFFSET(I1428,0,0,-计算结果!B$18,1)),ABS(E1428-OFFSET(E1428,-ROW()+2,0,1,1))/SUM(OFFSET(I1428,0,0,-ROW()+2,1)))</f>
        <v>0.5558083968597114</v>
      </c>
      <c r="K1428" s="21">
        <f ca="1">(计算结果!B$19+计算结果!B$20*'000300'!J1428)^计算结果!B$21</f>
        <v>1.9002275571737401</v>
      </c>
      <c r="L1428" s="21">
        <f t="shared" ca="1" si="112"/>
        <v>3264.2051000398892</v>
      </c>
      <c r="M1428" s="31" t="str">
        <f ca="1">IF(ROW()&gt;计算结果!B$22+1,IF(L1428&gt;OFFSET(L1428,-计算结果!B$22,0,1,1),"买",IF(L1428&lt;OFFSET(L1428,-计算结果!B$22,0,1,1),"卖",M1427)),IF(L1428&gt;OFFSET(L1428,-ROW()+1,0,1,1),"买",IF(L1428&lt;OFFSET(L1428,-ROW()+1,0,1,1),"卖",M1427)))</f>
        <v>买</v>
      </c>
      <c r="N1428" s="4">
        <f t="shared" ca="1" si="113"/>
        <v>1</v>
      </c>
      <c r="O1428" s="3">
        <f ca="1">IF(M1427="买",E1428/E1427-1,0)-IF(N1428=1,计算结果!B$17,0)</f>
        <v>0</v>
      </c>
      <c r="P1428" s="2">
        <f t="shared" ca="1" si="114"/>
        <v>6.2898152643766689</v>
      </c>
      <c r="Q1428" s="3">
        <f ca="1">1-P1428/MAX(P$2:P1428)</f>
        <v>0.10043774830442354</v>
      </c>
    </row>
    <row r="1429" spans="1:17" x14ac:dyDescent="0.15">
      <c r="A1429" s="1">
        <v>40504</v>
      </c>
      <c r="B1429">
        <v>3148.22</v>
      </c>
      <c r="C1429">
        <v>3200.47</v>
      </c>
      <c r="D1429" s="21">
        <v>3137.75</v>
      </c>
      <c r="E1429" s="21">
        <v>3171.94</v>
      </c>
      <c r="F1429" s="42">
        <v>1143.0297599999999</v>
      </c>
      <c r="G1429" s="3">
        <f t="shared" si="110"/>
        <v>-2.1737420765370885E-3</v>
      </c>
      <c r="H1429" s="3">
        <f>1-E1429/MAX(E$2:E1429)</f>
        <v>0.46029742054039335</v>
      </c>
      <c r="I1429" s="21">
        <f t="shared" si="111"/>
        <v>6.9099999999998545</v>
      </c>
      <c r="J1429" s="21">
        <f ca="1">IF(ROW()&gt;计算结果!B$18+1,ABS(E1429-OFFSET(E1429,-计算结果!B$18,0,1,1))/SUM(OFFSET(I1429,0,0,-计算结果!B$18,1)),ABS(E1429-OFFSET(E1429,-ROW()+2,0,1,1))/SUM(OFFSET(I1429,0,0,-ROW()+2,1)))</f>
        <v>0.63366253343876744</v>
      </c>
      <c r="K1429" s="21">
        <f ca="1">(计算结果!B$19+计算结果!B$20*'000300'!J1429)^计算结果!B$21</f>
        <v>1.9702962800948907</v>
      </c>
      <c r="L1429" s="21">
        <f t="shared" ca="1" si="112"/>
        <v>3082.415516648713</v>
      </c>
      <c r="M1429" s="31" t="str">
        <f ca="1">IF(ROW()&gt;计算结果!B$22+1,IF(L1429&gt;OFFSET(L1429,-计算结果!B$22,0,1,1),"买",IF(L1429&lt;OFFSET(L1429,-计算结果!B$22,0,1,1),"卖",M1428)),IF(L1429&gt;OFFSET(L1429,-ROW()+1,0,1,1),"买",IF(L1429&lt;OFFSET(L1429,-ROW()+1,0,1,1),"卖",M1428)))</f>
        <v>卖</v>
      </c>
      <c r="N1429" s="4">
        <f t="shared" ca="1" si="113"/>
        <v>1</v>
      </c>
      <c r="O1429" s="3">
        <f ca="1">IF(M1428="买",E1429/E1428-1,0)-IF(N1429=1,计算结果!B$17,0)</f>
        <v>-2.1737420765370885E-3</v>
      </c>
      <c r="P1429" s="2">
        <f t="shared" ca="1" si="114"/>
        <v>6.2761428282828478</v>
      </c>
      <c r="Q1429" s="3">
        <f ca="1">1-P1429/MAX(P$2:P1429)</f>
        <v>0.10239316462139869</v>
      </c>
    </row>
    <row r="1430" spans="1:17" x14ac:dyDescent="0.15">
      <c r="A1430" s="1">
        <v>40505</v>
      </c>
      <c r="B1430">
        <v>3156.48</v>
      </c>
      <c r="C1430">
        <v>3156.48</v>
      </c>
      <c r="D1430" s="21">
        <v>3061.62</v>
      </c>
      <c r="E1430" s="21">
        <v>3107.18</v>
      </c>
      <c r="F1430" s="42">
        <v>1052.81462272</v>
      </c>
      <c r="G1430" s="3">
        <f t="shared" si="110"/>
        <v>-2.0416527424856779E-2</v>
      </c>
      <c r="H1430" s="3">
        <f>1-E1430/MAX(E$2:E1430)</f>
        <v>0.47131627305519641</v>
      </c>
      <c r="I1430" s="21">
        <f t="shared" si="111"/>
        <v>64.760000000000218</v>
      </c>
      <c r="J1430" s="21">
        <f ca="1">IF(ROW()&gt;计算结果!B$18+1,ABS(E1430-OFFSET(E1430,-计算结果!B$18,0,1,1))/SUM(OFFSET(I1430,0,0,-计算结果!B$18,1)),ABS(E1430-OFFSET(E1430,-ROW()+2,0,1,1))/SUM(OFFSET(I1430,0,0,-ROW()+2,1)))</f>
        <v>0.65683755969173085</v>
      </c>
      <c r="K1430" s="21">
        <f ca="1">(计算结果!B$19+计算结果!B$20*'000300'!J1430)^计算结果!B$21</f>
        <v>1.9911538037225576</v>
      </c>
      <c r="L1430" s="21">
        <f t="shared" ca="1" si="112"/>
        <v>3131.7254118708515</v>
      </c>
      <c r="M1430" s="31" t="str">
        <f ca="1">IF(ROW()&gt;计算结果!B$22+1,IF(L1430&gt;OFFSET(L1430,-计算结果!B$22,0,1,1),"买",IF(L1430&lt;OFFSET(L1430,-计算结果!B$22,0,1,1),"卖",M1429)),IF(L1430&gt;OFFSET(L1430,-ROW()+1,0,1,1),"买",IF(L1430&lt;OFFSET(L1430,-ROW()+1,0,1,1),"卖",M1429)))</f>
        <v>买</v>
      </c>
      <c r="N1430" s="4">
        <f t="shared" ca="1" si="113"/>
        <v>1</v>
      </c>
      <c r="O1430" s="3">
        <f ca="1">IF(M1429="买",E1430/E1429-1,0)-IF(N1430=1,计算结果!B$17,0)</f>
        <v>0</v>
      </c>
      <c r="P1430" s="2">
        <f t="shared" ca="1" si="114"/>
        <v>6.2761428282828478</v>
      </c>
      <c r="Q1430" s="3">
        <f ca="1">1-P1430/MAX(P$2:P1430)</f>
        <v>0.10239316462139869</v>
      </c>
    </row>
    <row r="1431" spans="1:17" x14ac:dyDescent="0.15">
      <c r="A1431" s="1">
        <v>40506</v>
      </c>
      <c r="B1431">
        <v>3088.99</v>
      </c>
      <c r="C1431">
        <v>3177.41</v>
      </c>
      <c r="D1431" s="21">
        <v>3088.99</v>
      </c>
      <c r="E1431" s="21">
        <v>3177.04</v>
      </c>
      <c r="F1431" s="42">
        <v>1076.88443904</v>
      </c>
      <c r="G1431" s="3">
        <f t="shared" si="110"/>
        <v>2.2483409393726728E-2</v>
      </c>
      <c r="H1431" s="3">
        <f>1-E1431/MAX(E$2:E1431)</f>
        <v>0.45942966038249511</v>
      </c>
      <c r="I1431" s="21">
        <f t="shared" si="111"/>
        <v>69.860000000000127</v>
      </c>
      <c r="J1431" s="21">
        <f ca="1">IF(ROW()&gt;计算结果!B$18+1,ABS(E1431-OFFSET(E1431,-计算结果!B$18,0,1,1))/SUM(OFFSET(I1431,0,0,-计算结果!B$18,1)),ABS(E1431-OFFSET(E1431,-ROW()+2,0,1,1))/SUM(OFFSET(I1431,0,0,-ROW()+2,1)))</f>
        <v>0.47395994290171156</v>
      </c>
      <c r="K1431" s="21">
        <f ca="1">(计算结果!B$19+计算结果!B$20*'000300'!J1431)^计算结果!B$21</f>
        <v>1.8265639486115404</v>
      </c>
      <c r="L1431" s="21">
        <f t="shared" ca="1" si="112"/>
        <v>3214.4954048937348</v>
      </c>
      <c r="M1431" s="31" t="str">
        <f ca="1">IF(ROW()&gt;计算结果!B$22+1,IF(L1431&gt;OFFSET(L1431,-计算结果!B$22,0,1,1),"买",IF(L1431&lt;OFFSET(L1431,-计算结果!B$22,0,1,1),"卖",M1430)),IF(L1431&gt;OFFSET(L1431,-ROW()+1,0,1,1),"买",IF(L1431&lt;OFFSET(L1431,-ROW()+1,0,1,1),"卖",M1430)))</f>
        <v>卖</v>
      </c>
      <c r="N1431" s="4">
        <f t="shared" ca="1" si="113"/>
        <v>1</v>
      </c>
      <c r="O1431" s="3">
        <f ca="1">IF(M1430="买",E1431/E1430-1,0)-IF(N1431=1,计算结果!B$17,0)</f>
        <v>2.2483409393726728E-2</v>
      </c>
      <c r="P1431" s="2">
        <f t="shared" ca="1" si="114"/>
        <v>6.4172519169046334</v>
      </c>
      <c r="Q1431" s="3">
        <f ca="1">1-P1431/MAX(P$2:P1431)</f>
        <v>8.221190266697409E-2</v>
      </c>
    </row>
    <row r="1432" spans="1:17" x14ac:dyDescent="0.15">
      <c r="A1432" s="1">
        <v>40507</v>
      </c>
      <c r="B1432">
        <v>3197.97</v>
      </c>
      <c r="C1432">
        <v>3227.05</v>
      </c>
      <c r="D1432" s="21">
        <v>3172.28</v>
      </c>
      <c r="E1432" s="21">
        <v>3223.48</v>
      </c>
      <c r="F1432" s="42">
        <v>1169.4829568</v>
      </c>
      <c r="G1432" s="3">
        <f t="shared" si="110"/>
        <v>1.4617379699342736E-2</v>
      </c>
      <c r="H1432" s="3">
        <f>1-E1432/MAX(E$2:E1432)</f>
        <v>0.45152793847410333</v>
      </c>
      <c r="I1432" s="21">
        <f t="shared" si="111"/>
        <v>46.440000000000055</v>
      </c>
      <c r="J1432" s="21">
        <f ca="1">IF(ROW()&gt;计算结果!B$18+1,ABS(E1432-OFFSET(E1432,-计算结果!B$18,0,1,1))/SUM(OFFSET(I1432,0,0,-计算结果!B$18,1)),ABS(E1432-OFFSET(E1432,-ROW()+2,0,1,1))/SUM(OFFSET(I1432,0,0,-ROW()+2,1)))</f>
        <v>0.40064326667598915</v>
      </c>
      <c r="K1432" s="21">
        <f ca="1">(计算结果!B$19+计算结果!B$20*'000300'!J1432)^计算结果!B$21</f>
        <v>1.7605789400083902</v>
      </c>
      <c r="L1432" s="21">
        <f t="shared" ca="1" si="112"/>
        <v>3230.3134938223275</v>
      </c>
      <c r="M1432" s="31" t="str">
        <f ca="1">IF(ROW()&gt;计算结果!B$22+1,IF(L1432&gt;OFFSET(L1432,-计算结果!B$22,0,1,1),"买",IF(L1432&lt;OFFSET(L1432,-计算结果!B$22,0,1,1),"卖",M1431)),IF(L1432&gt;OFFSET(L1432,-ROW()+1,0,1,1),"买",IF(L1432&lt;OFFSET(L1432,-ROW()+1,0,1,1),"卖",M1431)))</f>
        <v>买</v>
      </c>
      <c r="N1432" s="4">
        <f t="shared" ca="1" si="113"/>
        <v>1</v>
      </c>
      <c r="O1432" s="3">
        <f ca="1">IF(M1431="买",E1432/E1431-1,0)-IF(N1432=1,计算结果!B$17,0)</f>
        <v>0</v>
      </c>
      <c r="P1432" s="2">
        <f t="shared" ca="1" si="114"/>
        <v>6.4172519169046334</v>
      </c>
      <c r="Q1432" s="3">
        <f ca="1">1-P1432/MAX(P$2:P1432)</f>
        <v>8.221190266697409E-2</v>
      </c>
    </row>
    <row r="1433" spans="1:17" x14ac:dyDescent="0.15">
      <c r="A1433" s="1">
        <v>40508</v>
      </c>
      <c r="B1433">
        <v>3214.13</v>
      </c>
      <c r="C1433">
        <v>3224.52</v>
      </c>
      <c r="D1433" s="21">
        <v>3170.36</v>
      </c>
      <c r="E1433" s="21">
        <v>3194.85</v>
      </c>
      <c r="F1433" s="42">
        <v>962.26369536000004</v>
      </c>
      <c r="G1433" s="3">
        <f t="shared" si="110"/>
        <v>-8.8817054859965383E-3</v>
      </c>
      <c r="H1433" s="3">
        <f>1-E1433/MAX(E$2:E1433)</f>
        <v>0.45639930579187371</v>
      </c>
      <c r="I1433" s="21">
        <f t="shared" si="111"/>
        <v>28.630000000000109</v>
      </c>
      <c r="J1433" s="21">
        <f ca="1">IF(ROW()&gt;计算结果!B$18+1,ABS(E1433-OFFSET(E1433,-计算结果!B$18,0,1,1))/SUM(OFFSET(I1433,0,0,-计算结果!B$18,1)),ABS(E1433-OFFSET(E1433,-ROW()+2,0,1,1))/SUM(OFFSET(I1433,0,0,-ROW()+2,1)))</f>
        <v>0.18451995890254566</v>
      </c>
      <c r="K1433" s="21">
        <f ca="1">(计算结果!B$19+计算结果!B$20*'000300'!J1433)^计算结果!B$21</f>
        <v>1.5660679630122911</v>
      </c>
      <c r="L1433" s="21">
        <f t="shared" ca="1" si="112"/>
        <v>3174.7752522906967</v>
      </c>
      <c r="M1433" s="31" t="str">
        <f ca="1">IF(ROW()&gt;计算结果!B$22+1,IF(L1433&gt;OFFSET(L1433,-计算结果!B$22,0,1,1),"买",IF(L1433&lt;OFFSET(L1433,-计算结果!B$22,0,1,1),"卖",M1432)),IF(L1433&gt;OFFSET(L1433,-ROW()+1,0,1,1),"买",IF(L1433&lt;OFFSET(L1433,-ROW()+1,0,1,1),"卖",M1432)))</f>
        <v>卖</v>
      </c>
      <c r="N1433" s="4">
        <f t="shared" ca="1" si="113"/>
        <v>1</v>
      </c>
      <c r="O1433" s="3">
        <f ca="1">IF(M1432="买",E1433/E1432-1,0)-IF(N1433=1,计算结果!B$17,0)</f>
        <v>-8.8817054859965383E-3</v>
      </c>
      <c r="P1433" s="2">
        <f t="shared" ca="1" si="114"/>
        <v>6.3602557753492395</v>
      </c>
      <c r="Q1433" s="3">
        <f ca="1">1-P1433/MAX(P$2:P1433)</f>
        <v>9.0363426246039213E-2</v>
      </c>
    </row>
    <row r="1434" spans="1:17" x14ac:dyDescent="0.15">
      <c r="A1434" s="1">
        <v>40511</v>
      </c>
      <c r="B1434">
        <v>3183.54</v>
      </c>
      <c r="C1434">
        <v>3206.76</v>
      </c>
      <c r="D1434" s="21">
        <v>3159.46</v>
      </c>
      <c r="E1434" s="21">
        <v>3190.05</v>
      </c>
      <c r="F1434" s="42">
        <v>887.99076351999997</v>
      </c>
      <c r="G1434" s="3">
        <f t="shared" si="110"/>
        <v>-1.5024179538944971E-3</v>
      </c>
      <c r="H1434" s="3">
        <f>1-E1434/MAX(E$2:E1434)</f>
        <v>0.45721602123460148</v>
      </c>
      <c r="I1434" s="21">
        <f t="shared" si="111"/>
        <v>4.7999999999997272</v>
      </c>
      <c r="J1434" s="21">
        <f ca="1">IF(ROW()&gt;计算结果!B$18+1,ABS(E1434-OFFSET(E1434,-计算结果!B$18,0,1,1))/SUM(OFFSET(I1434,0,0,-计算结果!B$18,1)),ABS(E1434-OFFSET(E1434,-ROW()+2,0,1,1))/SUM(OFFSET(I1434,0,0,-ROW()+2,1)))</f>
        <v>0.24607742647638503</v>
      </c>
      <c r="K1434" s="21">
        <f ca="1">(计算结果!B$19+计算结果!B$20*'000300'!J1434)^计算结果!B$21</f>
        <v>1.6214696838287463</v>
      </c>
      <c r="L1434" s="21">
        <f t="shared" ca="1" si="112"/>
        <v>3199.5427926294642</v>
      </c>
      <c r="M1434" s="31" t="str">
        <f ca="1">IF(ROW()&gt;计算结果!B$22+1,IF(L1434&gt;OFFSET(L1434,-计算结果!B$22,0,1,1),"买",IF(L1434&lt;OFFSET(L1434,-计算结果!B$22,0,1,1),"卖",M1433)),IF(L1434&gt;OFFSET(L1434,-ROW()+1,0,1,1),"买",IF(L1434&lt;OFFSET(L1434,-ROW()+1,0,1,1),"卖",M1433)))</f>
        <v>卖</v>
      </c>
      <c r="N1434" s="4" t="str">
        <f t="shared" ca="1" si="113"/>
        <v/>
      </c>
      <c r="O1434" s="3">
        <f ca="1">IF(M1433="买",E1434/E1433-1,0)-IF(N1434=1,计算结果!B$17,0)</f>
        <v>0</v>
      </c>
      <c r="P1434" s="2">
        <f t="shared" ca="1" si="114"/>
        <v>6.3602557753492395</v>
      </c>
      <c r="Q1434" s="3">
        <f ca="1">1-P1434/MAX(P$2:P1434)</f>
        <v>9.0363426246039213E-2</v>
      </c>
    </row>
    <row r="1435" spans="1:17" x14ac:dyDescent="0.15">
      <c r="A1435" s="1">
        <v>40512</v>
      </c>
      <c r="B1435">
        <v>3187.53</v>
      </c>
      <c r="C1435">
        <v>3205.78</v>
      </c>
      <c r="D1435" s="21">
        <v>3060.44</v>
      </c>
      <c r="E1435" s="21">
        <v>3136.99</v>
      </c>
      <c r="F1435" s="42">
        <v>1205.72329984</v>
      </c>
      <c r="G1435" s="3">
        <f t="shared" si="110"/>
        <v>-1.66329681352958E-2</v>
      </c>
      <c r="H1435" s="3">
        <f>1-E1435/MAX(E$2:E1435)</f>
        <v>0.46624412985775543</v>
      </c>
      <c r="I1435" s="21">
        <f t="shared" si="111"/>
        <v>53.0600000000004</v>
      </c>
      <c r="J1435" s="21">
        <f ca="1">IF(ROW()&gt;计算结果!B$18+1,ABS(E1435-OFFSET(E1435,-计算结果!B$18,0,1,1))/SUM(OFFSET(I1435,0,0,-计算结果!B$18,1)),ABS(E1435-OFFSET(E1435,-ROW()+2,0,1,1))/SUM(OFFSET(I1435,0,0,-ROW()+2,1)))</f>
        <v>7.8428065441052769E-2</v>
      </c>
      <c r="K1435" s="21">
        <f ca="1">(计算结果!B$19+计算结果!B$20*'000300'!J1435)^计算结果!B$21</f>
        <v>1.4705852588969475</v>
      </c>
      <c r="L1435" s="21">
        <f t="shared" ca="1" si="112"/>
        <v>3107.5535778857366</v>
      </c>
      <c r="M1435" s="31" t="str">
        <f ca="1">IF(ROW()&gt;计算结果!B$22+1,IF(L1435&gt;OFFSET(L1435,-计算结果!B$22,0,1,1),"买",IF(L1435&lt;OFFSET(L1435,-计算结果!B$22,0,1,1),"卖",M1434)),IF(L1435&gt;OFFSET(L1435,-ROW()+1,0,1,1),"买",IF(L1435&lt;OFFSET(L1435,-ROW()+1,0,1,1),"卖",M1434)))</f>
        <v>卖</v>
      </c>
      <c r="N1435" s="4" t="str">
        <f t="shared" ca="1" si="113"/>
        <v/>
      </c>
      <c r="O1435" s="3">
        <f ca="1">IF(M1434="买",E1435/E1434-1,0)-IF(N1435=1,计算结果!B$17,0)</f>
        <v>0</v>
      </c>
      <c r="P1435" s="2">
        <f t="shared" ca="1" si="114"/>
        <v>6.3602557753492395</v>
      </c>
      <c r="Q1435" s="3">
        <f ca="1">1-P1435/MAX(P$2:P1435)</f>
        <v>9.0363426246039213E-2</v>
      </c>
    </row>
    <row r="1436" spans="1:17" x14ac:dyDescent="0.15">
      <c r="A1436" s="1">
        <v>40513</v>
      </c>
      <c r="B1436">
        <v>3127.26</v>
      </c>
      <c r="C1436">
        <v>3150.44</v>
      </c>
      <c r="D1436" s="21">
        <v>3111.65</v>
      </c>
      <c r="E1436" s="21">
        <v>3136.02</v>
      </c>
      <c r="F1436" s="42">
        <v>694.72575487999995</v>
      </c>
      <c r="G1436" s="3">
        <f t="shared" si="110"/>
        <v>-3.0921360922409047E-4</v>
      </c>
      <c r="H1436" s="3">
        <f>1-E1436/MAX(E$2:E1436)</f>
        <v>0.46640917443680663</v>
      </c>
      <c r="I1436" s="21">
        <f t="shared" si="111"/>
        <v>0.96999999999979991</v>
      </c>
      <c r="J1436" s="21">
        <f ca="1">IF(ROW()&gt;计算结果!B$18+1,ABS(E1436-OFFSET(E1436,-计算结果!B$18,0,1,1))/SUM(OFFSET(I1436,0,0,-计算结果!B$18,1)),ABS(E1436-OFFSET(E1436,-ROW()+2,0,1,1))/SUM(OFFSET(I1436,0,0,-ROW()+2,1)))</f>
        <v>9.1645974255787008E-2</v>
      </c>
      <c r="K1436" s="21">
        <f ca="1">(计算结果!B$19+计算结果!B$20*'000300'!J1436)^计算结果!B$21</f>
        <v>1.4824813768302083</v>
      </c>
      <c r="L1436" s="21">
        <f t="shared" ca="1" si="112"/>
        <v>3149.7545185351196</v>
      </c>
      <c r="M1436" s="31" t="str">
        <f ca="1">IF(ROW()&gt;计算结果!B$22+1,IF(L1436&gt;OFFSET(L1436,-计算结果!B$22,0,1,1),"买",IF(L1436&lt;OFFSET(L1436,-计算结果!B$22,0,1,1),"卖",M1435)),IF(L1436&gt;OFFSET(L1436,-ROW()+1,0,1,1),"买",IF(L1436&lt;OFFSET(L1436,-ROW()+1,0,1,1),"卖",M1435)))</f>
        <v>卖</v>
      </c>
      <c r="N1436" s="4" t="str">
        <f t="shared" ca="1" si="113"/>
        <v/>
      </c>
      <c r="O1436" s="3">
        <f ca="1">IF(M1435="买",E1436/E1435-1,0)-IF(N1436=1,计算结果!B$17,0)</f>
        <v>0</v>
      </c>
      <c r="P1436" s="2">
        <f t="shared" ca="1" si="114"/>
        <v>6.3602557753492395</v>
      </c>
      <c r="Q1436" s="3">
        <f ca="1">1-P1436/MAX(P$2:P1436)</f>
        <v>9.0363426246039213E-2</v>
      </c>
    </row>
    <row r="1437" spans="1:17" x14ac:dyDescent="0.15">
      <c r="A1437" s="1">
        <v>40514</v>
      </c>
      <c r="B1437">
        <v>3185.76</v>
      </c>
      <c r="C1437">
        <v>3194.23</v>
      </c>
      <c r="D1437" s="21">
        <v>3154.32</v>
      </c>
      <c r="E1437" s="21">
        <v>3155.06</v>
      </c>
      <c r="F1437" s="42">
        <v>897.64274176000004</v>
      </c>
      <c r="G1437" s="3">
        <f t="shared" si="110"/>
        <v>6.0713898508300002E-3</v>
      </c>
      <c r="H1437" s="3">
        <f>1-E1437/MAX(E$2:E1437)</f>
        <v>0.46316953651398629</v>
      </c>
      <c r="I1437" s="21">
        <f t="shared" si="111"/>
        <v>19.039999999999964</v>
      </c>
      <c r="J1437" s="21">
        <f ca="1">IF(ROW()&gt;计算结果!B$18+1,ABS(E1437-OFFSET(E1437,-计算结果!B$18,0,1,1))/SUM(OFFSET(I1437,0,0,-计算结果!B$18,1)),ABS(E1437-OFFSET(E1437,-ROW()+2,0,1,1))/SUM(OFFSET(I1437,0,0,-ROW()+2,1)))</f>
        <v>2.1821981804769814E-2</v>
      </c>
      <c r="K1437" s="21">
        <f ca="1">(计算结果!B$19+计算结果!B$20*'000300'!J1437)^计算结果!B$21</f>
        <v>1.4196397836242927</v>
      </c>
      <c r="L1437" s="21">
        <f t="shared" ca="1" si="112"/>
        <v>3157.286391093945</v>
      </c>
      <c r="M1437" s="31" t="str">
        <f ca="1">IF(ROW()&gt;计算结果!B$22+1,IF(L1437&gt;OFFSET(L1437,-计算结果!B$22,0,1,1),"买",IF(L1437&lt;OFFSET(L1437,-计算结果!B$22,0,1,1),"卖",M1436)),IF(L1437&gt;OFFSET(L1437,-ROW()+1,0,1,1),"买",IF(L1437&lt;OFFSET(L1437,-ROW()+1,0,1,1),"卖",M1436)))</f>
        <v>卖</v>
      </c>
      <c r="N1437" s="4" t="str">
        <f t="shared" ca="1" si="113"/>
        <v/>
      </c>
      <c r="O1437" s="3">
        <f ca="1">IF(M1436="买",E1437/E1436-1,0)-IF(N1437=1,计算结果!B$17,0)</f>
        <v>0</v>
      </c>
      <c r="P1437" s="2">
        <f t="shared" ca="1" si="114"/>
        <v>6.3602557753492395</v>
      </c>
      <c r="Q1437" s="3">
        <f ca="1">1-P1437/MAX(P$2:P1437)</f>
        <v>9.0363426246039213E-2</v>
      </c>
    </row>
    <row r="1438" spans="1:17" x14ac:dyDescent="0.15">
      <c r="A1438" s="1">
        <v>40515</v>
      </c>
      <c r="B1438">
        <v>3161.93</v>
      </c>
      <c r="C1438">
        <v>3171.38</v>
      </c>
      <c r="D1438" s="21">
        <v>3134.42</v>
      </c>
      <c r="E1438" s="21">
        <v>3158.16</v>
      </c>
      <c r="F1438" s="42">
        <v>713.87340800000004</v>
      </c>
      <c r="G1438" s="3">
        <f t="shared" si="110"/>
        <v>9.8254866785407735E-4</v>
      </c>
      <c r="H1438" s="3">
        <f>1-E1438/MAX(E$2:E1438)</f>
        <v>0.46264207445722449</v>
      </c>
      <c r="I1438" s="21">
        <f t="shared" si="111"/>
        <v>3.0999999999999091</v>
      </c>
      <c r="J1438" s="21">
        <f ca="1">IF(ROW()&gt;计算结果!B$18+1,ABS(E1438-OFFSET(E1438,-计算结果!B$18,0,1,1))/SUM(OFFSET(I1438,0,0,-计算结果!B$18,1)),ABS(E1438-OFFSET(E1438,-ROW()+2,0,1,1))/SUM(OFFSET(I1438,0,0,-ROW()+2,1)))</f>
        <v>6.9529858520684357E-2</v>
      </c>
      <c r="K1438" s="21">
        <f ca="1">(计算结果!B$19+计算结果!B$20*'000300'!J1438)^计算结果!B$21</f>
        <v>1.4625768726686159</v>
      </c>
      <c r="L1438" s="21">
        <f t="shared" ca="1" si="112"/>
        <v>3158.5641112756985</v>
      </c>
      <c r="M1438" s="31" t="str">
        <f ca="1">IF(ROW()&gt;计算结果!B$22+1,IF(L1438&gt;OFFSET(L1438,-计算结果!B$22,0,1,1),"买",IF(L1438&lt;OFFSET(L1438,-计算结果!B$22,0,1,1),"卖",M1437)),IF(L1438&gt;OFFSET(L1438,-ROW()+1,0,1,1),"买",IF(L1438&lt;OFFSET(L1438,-ROW()+1,0,1,1),"卖",M1437)))</f>
        <v>卖</v>
      </c>
      <c r="N1438" s="4" t="str">
        <f t="shared" ca="1" si="113"/>
        <v/>
      </c>
      <c r="O1438" s="3">
        <f ca="1">IF(M1437="买",E1438/E1437-1,0)-IF(N1438=1,计算结果!B$17,0)</f>
        <v>0</v>
      </c>
      <c r="P1438" s="2">
        <f t="shared" ca="1" si="114"/>
        <v>6.3602557753492395</v>
      </c>
      <c r="Q1438" s="3">
        <f ca="1">1-P1438/MAX(P$2:P1438)</f>
        <v>9.0363426246039213E-2</v>
      </c>
    </row>
    <row r="1439" spans="1:17" x14ac:dyDescent="0.15">
      <c r="A1439" s="1">
        <v>40518</v>
      </c>
      <c r="B1439">
        <v>3168.88</v>
      </c>
      <c r="C1439">
        <v>3185.33</v>
      </c>
      <c r="D1439" s="21">
        <v>3140.55</v>
      </c>
      <c r="E1439" s="21">
        <v>3165.57</v>
      </c>
      <c r="F1439" s="42">
        <v>800.43204607999996</v>
      </c>
      <c r="G1439" s="3">
        <f t="shared" si="110"/>
        <v>2.3463029105557087E-3</v>
      </c>
      <c r="H1439" s="3">
        <f>1-E1439/MAX(E$2:E1439)</f>
        <v>0.46138126999251339</v>
      </c>
      <c r="I1439" s="21">
        <f t="shared" si="111"/>
        <v>7.4100000000003092</v>
      </c>
      <c r="J1439" s="21">
        <f ca="1">IF(ROW()&gt;计算结果!B$18+1,ABS(E1439-OFFSET(E1439,-计算结果!B$18,0,1,1))/SUM(OFFSET(I1439,0,0,-计算结果!B$18,1)),ABS(E1439-OFFSET(E1439,-ROW()+2,0,1,1))/SUM(OFFSET(I1439,0,0,-ROW()+2,1)))</f>
        <v>2.1370818935149052E-2</v>
      </c>
      <c r="K1439" s="21">
        <f ca="1">(计算结果!B$19+计算结果!B$20*'000300'!J1439)^计算结果!B$21</f>
        <v>1.4192337370416341</v>
      </c>
      <c r="L1439" s="21">
        <f t="shared" ca="1" si="112"/>
        <v>3168.5071049111871</v>
      </c>
      <c r="M1439" s="31" t="str">
        <f ca="1">IF(ROW()&gt;计算结果!B$22+1,IF(L1439&gt;OFFSET(L1439,-计算结果!B$22,0,1,1),"买",IF(L1439&lt;OFFSET(L1439,-计算结果!B$22,0,1,1),"卖",M1438)),IF(L1439&gt;OFFSET(L1439,-ROW()+1,0,1,1),"买",IF(L1439&lt;OFFSET(L1439,-ROW()+1,0,1,1),"卖",M1438)))</f>
        <v>卖</v>
      </c>
      <c r="N1439" s="4" t="str">
        <f t="shared" ca="1" si="113"/>
        <v/>
      </c>
      <c r="O1439" s="3">
        <f ca="1">IF(M1438="买",E1439/E1438-1,0)-IF(N1439=1,计算结果!B$17,0)</f>
        <v>0</v>
      </c>
      <c r="P1439" s="2">
        <f t="shared" ca="1" si="114"/>
        <v>6.3602557753492395</v>
      </c>
      <c r="Q1439" s="3">
        <f ca="1">1-P1439/MAX(P$2:P1439)</f>
        <v>9.0363426246039213E-2</v>
      </c>
    </row>
    <row r="1440" spans="1:17" x14ac:dyDescent="0.15">
      <c r="A1440" s="1">
        <v>40519</v>
      </c>
      <c r="B1440">
        <v>3152.73</v>
      </c>
      <c r="C1440">
        <v>3214.69</v>
      </c>
      <c r="D1440" s="21">
        <v>3112.22</v>
      </c>
      <c r="E1440" s="21">
        <v>3200.34</v>
      </c>
      <c r="F1440" s="42">
        <v>855.48294143999999</v>
      </c>
      <c r="G1440" s="3">
        <f t="shared" si="110"/>
        <v>1.0983803864706765E-2</v>
      </c>
      <c r="H1440" s="3">
        <f>1-E1440/MAX(E$2:E1440)</f>
        <v>0.45546518750425369</v>
      </c>
      <c r="I1440" s="21">
        <f t="shared" si="111"/>
        <v>34.769999999999982</v>
      </c>
      <c r="J1440" s="21">
        <f ca="1">IF(ROW()&gt;计算结果!B$18+1,ABS(E1440-OFFSET(E1440,-计算结果!B$18,0,1,1))/SUM(OFFSET(I1440,0,0,-计算结果!B$18,1)),ABS(E1440-OFFSET(E1440,-ROW()+2,0,1,1))/SUM(OFFSET(I1440,0,0,-ROW()+2,1)))</f>
        <v>0.34750820650552139</v>
      </c>
      <c r="K1440" s="21">
        <f ca="1">(计算结果!B$19+计算结果!B$20*'000300'!J1440)^计算结果!B$21</f>
        <v>1.7127573858549692</v>
      </c>
      <c r="L1440" s="21">
        <f t="shared" ca="1" si="112"/>
        <v>3223.0291310876978</v>
      </c>
      <c r="M1440" s="31" t="str">
        <f ca="1">IF(ROW()&gt;计算结果!B$22+1,IF(L1440&gt;OFFSET(L1440,-计算结果!B$22,0,1,1),"买",IF(L1440&lt;OFFSET(L1440,-计算结果!B$22,0,1,1),"卖",M1439)),IF(L1440&gt;OFFSET(L1440,-ROW()+1,0,1,1),"买",IF(L1440&lt;OFFSET(L1440,-ROW()+1,0,1,1),"卖",M1439)))</f>
        <v>卖</v>
      </c>
      <c r="N1440" s="4" t="str">
        <f t="shared" ca="1" si="113"/>
        <v/>
      </c>
      <c r="O1440" s="3">
        <f ca="1">IF(M1439="买",E1440/E1439-1,0)-IF(N1440=1,计算结果!B$17,0)</f>
        <v>0</v>
      </c>
      <c r="P1440" s="2">
        <f t="shared" ca="1" si="114"/>
        <v>6.3602557753492395</v>
      </c>
      <c r="Q1440" s="3">
        <f ca="1">1-P1440/MAX(P$2:P1440)</f>
        <v>9.0363426246039213E-2</v>
      </c>
    </row>
    <row r="1441" spans="1:17" x14ac:dyDescent="0.15">
      <c r="A1441" s="1">
        <v>40520</v>
      </c>
      <c r="B1441">
        <v>3194.9</v>
      </c>
      <c r="C1441">
        <v>3215.28</v>
      </c>
      <c r="D1441" s="21">
        <v>3166.77</v>
      </c>
      <c r="E1441" s="21">
        <v>3171.88</v>
      </c>
      <c r="F1441" s="42">
        <v>870.56105472000002</v>
      </c>
      <c r="G1441" s="3">
        <f t="shared" si="110"/>
        <v>-8.8928051394538965E-3</v>
      </c>
      <c r="H1441" s="3">
        <f>1-E1441/MAX(E$2:E1441)</f>
        <v>0.46030762948342741</v>
      </c>
      <c r="I1441" s="21">
        <f t="shared" si="111"/>
        <v>28.460000000000036</v>
      </c>
      <c r="J1441" s="21">
        <f ca="1">IF(ROW()&gt;计算结果!B$18+1,ABS(E1441-OFFSET(E1441,-计算结果!B$18,0,1,1))/SUM(OFFSET(I1441,0,0,-计算结果!B$18,1)),ABS(E1441-OFFSET(E1441,-ROW()+2,0,1,1))/SUM(OFFSET(I1441,0,0,-ROW()+2,1)))</f>
        <v>2.2763366860772224E-2</v>
      </c>
      <c r="K1441" s="21">
        <f ca="1">(计算结果!B$19+计算结果!B$20*'000300'!J1441)^计算结果!B$21</f>
        <v>1.420487030174695</v>
      </c>
      <c r="L1441" s="21">
        <f t="shared" ca="1" si="112"/>
        <v>3150.3724537729177</v>
      </c>
      <c r="M1441" s="31" t="str">
        <f ca="1">IF(ROW()&gt;计算结果!B$22+1,IF(L1441&gt;OFFSET(L1441,-计算结果!B$22,0,1,1),"买",IF(L1441&lt;OFFSET(L1441,-计算结果!B$22,0,1,1),"卖",M1440)),IF(L1441&gt;OFFSET(L1441,-ROW()+1,0,1,1),"买",IF(L1441&lt;OFFSET(L1441,-ROW()+1,0,1,1),"卖",M1440)))</f>
        <v>卖</v>
      </c>
      <c r="N1441" s="4" t="str">
        <f t="shared" ca="1" si="113"/>
        <v/>
      </c>
      <c r="O1441" s="3">
        <f ca="1">IF(M1440="买",E1441/E1440-1,0)-IF(N1441=1,计算结果!B$17,0)</f>
        <v>0</v>
      </c>
      <c r="P1441" s="2">
        <f t="shared" ca="1" si="114"/>
        <v>6.3602557753492395</v>
      </c>
      <c r="Q1441" s="3">
        <f ca="1">1-P1441/MAX(P$2:P1441)</f>
        <v>9.0363426246039213E-2</v>
      </c>
    </row>
    <row r="1442" spans="1:17" x14ac:dyDescent="0.15">
      <c r="A1442" s="1">
        <v>40521</v>
      </c>
      <c r="B1442">
        <v>3156</v>
      </c>
      <c r="C1442">
        <v>3175.05</v>
      </c>
      <c r="D1442" s="21">
        <v>3122.2</v>
      </c>
      <c r="E1442" s="21">
        <v>3123.37</v>
      </c>
      <c r="F1442" s="42">
        <v>831.59040000000005</v>
      </c>
      <c r="G1442" s="3">
        <f t="shared" si="110"/>
        <v>-1.5293768995043977E-2</v>
      </c>
      <c r="H1442" s="3">
        <f>1-E1442/MAX(E$2:E1442)</f>
        <v>0.46856155992649562</v>
      </c>
      <c r="I1442" s="21">
        <f t="shared" si="111"/>
        <v>48.510000000000218</v>
      </c>
      <c r="J1442" s="21">
        <f ca="1">IF(ROW()&gt;计算结果!B$18+1,ABS(E1442-OFFSET(E1442,-计算结果!B$18,0,1,1))/SUM(OFFSET(I1442,0,0,-计算结果!B$18,1)),ABS(E1442-OFFSET(E1442,-ROW()+2,0,1,1))/SUM(OFFSET(I1442,0,0,-ROW()+2,1)))</f>
        <v>0.43763934426229478</v>
      </c>
      <c r="K1442" s="21">
        <f ca="1">(计算结果!B$19+计算结果!B$20*'000300'!J1442)^计算结果!B$21</f>
        <v>1.7938754098360652</v>
      </c>
      <c r="L1442" s="21">
        <f t="shared" ca="1" si="112"/>
        <v>3101.9334159444452</v>
      </c>
      <c r="M1442" s="31" t="str">
        <f ca="1">IF(ROW()&gt;计算结果!B$22+1,IF(L1442&gt;OFFSET(L1442,-计算结果!B$22,0,1,1),"买",IF(L1442&lt;OFFSET(L1442,-计算结果!B$22,0,1,1),"卖",M1441)),IF(L1442&gt;OFFSET(L1442,-ROW()+1,0,1,1),"买",IF(L1442&lt;OFFSET(L1442,-ROW()+1,0,1,1),"卖",M1441)))</f>
        <v>卖</v>
      </c>
      <c r="N1442" s="4" t="str">
        <f t="shared" ca="1" si="113"/>
        <v/>
      </c>
      <c r="O1442" s="3">
        <f ca="1">IF(M1441="买",E1442/E1441-1,0)-IF(N1442=1,计算结果!B$17,0)</f>
        <v>0</v>
      </c>
      <c r="P1442" s="2">
        <f t="shared" ca="1" si="114"/>
        <v>6.3602557753492395</v>
      </c>
      <c r="Q1442" s="3">
        <f ca="1">1-P1442/MAX(P$2:P1442)</f>
        <v>9.0363426246039213E-2</v>
      </c>
    </row>
    <row r="1443" spans="1:17" x14ac:dyDescent="0.15">
      <c r="A1443" s="1">
        <v>40522</v>
      </c>
      <c r="B1443">
        <v>3107.38</v>
      </c>
      <c r="C1443">
        <v>3172.16</v>
      </c>
      <c r="D1443" s="21">
        <v>3101.08</v>
      </c>
      <c r="E1443" s="21">
        <v>3161.98</v>
      </c>
      <c r="F1443" s="42">
        <v>780.69121024000003</v>
      </c>
      <c r="G1443" s="3">
        <f t="shared" si="110"/>
        <v>1.236164783551108E-2</v>
      </c>
      <c r="H1443" s="3">
        <f>1-E1443/MAX(E$2:E1443)</f>
        <v>0.46199210508405364</v>
      </c>
      <c r="I1443" s="21">
        <f t="shared" si="111"/>
        <v>38.610000000000127</v>
      </c>
      <c r="J1443" s="21">
        <f ca="1">IF(ROW()&gt;计算结果!B$18+1,ABS(E1443-OFFSET(E1443,-计算结果!B$18,0,1,1))/SUM(OFFSET(I1443,0,0,-计算结果!B$18,1)),ABS(E1443-OFFSET(E1443,-ROW()+2,0,1,1))/SUM(OFFSET(I1443,0,0,-ROW()+2,1)))</f>
        <v>0.13768692665354093</v>
      </c>
      <c r="K1443" s="21">
        <f ca="1">(计算结果!B$19+计算结果!B$20*'000300'!J1443)^计算结果!B$21</f>
        <v>1.5239182339881867</v>
      </c>
      <c r="L1443" s="21">
        <f t="shared" ca="1" si="112"/>
        <v>3193.43950027541</v>
      </c>
      <c r="M1443" s="31" t="str">
        <f ca="1">IF(ROW()&gt;计算结果!B$22+1,IF(L1443&gt;OFFSET(L1443,-计算结果!B$22,0,1,1),"买",IF(L1443&lt;OFFSET(L1443,-计算结果!B$22,0,1,1),"卖",M1442)),IF(L1443&gt;OFFSET(L1443,-ROW()+1,0,1,1),"买",IF(L1443&lt;OFFSET(L1443,-ROW()+1,0,1,1),"卖",M1442)))</f>
        <v>买</v>
      </c>
      <c r="N1443" s="4">
        <f t="shared" ca="1" si="113"/>
        <v>1</v>
      </c>
      <c r="O1443" s="3">
        <f ca="1">IF(M1442="买",E1443/E1442-1,0)-IF(N1443=1,计算结果!B$17,0)</f>
        <v>0</v>
      </c>
      <c r="P1443" s="2">
        <f t="shared" ca="1" si="114"/>
        <v>6.3602557753492395</v>
      </c>
      <c r="Q1443" s="3">
        <f ca="1">1-P1443/MAX(P$2:P1443)</f>
        <v>9.0363426246039213E-2</v>
      </c>
    </row>
    <row r="1444" spans="1:17" x14ac:dyDescent="0.15">
      <c r="A1444" s="1">
        <v>40525</v>
      </c>
      <c r="B1444">
        <v>3176.33</v>
      </c>
      <c r="C1444">
        <v>3261.34</v>
      </c>
      <c r="D1444" s="21">
        <v>3173.56</v>
      </c>
      <c r="E1444" s="21">
        <v>3261.06</v>
      </c>
      <c r="F1444" s="42">
        <v>1320.88356864</v>
      </c>
      <c r="G1444" s="3">
        <f t="shared" si="110"/>
        <v>3.1334796551527822E-2</v>
      </c>
      <c r="H1444" s="3">
        <f>1-E1444/MAX(E$2:E1444)</f>
        <v>0.44513373715374671</v>
      </c>
      <c r="I1444" s="21">
        <f t="shared" si="111"/>
        <v>99.079999999999927</v>
      </c>
      <c r="J1444" s="21">
        <f ca="1">IF(ROW()&gt;计算结果!B$18+1,ABS(E1444-OFFSET(E1444,-计算结果!B$18,0,1,1))/SUM(OFFSET(I1444,0,0,-计算结果!B$18,1)),ABS(E1444-OFFSET(E1444,-ROW()+2,0,1,1))/SUM(OFFSET(I1444,0,0,-ROW()+2,1)))</f>
        <v>0.21323683973454136</v>
      </c>
      <c r="K1444" s="21">
        <f ca="1">(计算结果!B$19+计算结果!B$20*'000300'!J1444)^计算结果!B$21</f>
        <v>1.5919131557610871</v>
      </c>
      <c r="L1444" s="21">
        <f t="shared" ca="1" si="112"/>
        <v>3301.0854633861236</v>
      </c>
      <c r="M1444" s="31" t="str">
        <f ca="1">IF(ROW()&gt;计算结果!B$22+1,IF(L1444&gt;OFFSET(L1444,-计算结果!B$22,0,1,1),"买",IF(L1444&lt;OFFSET(L1444,-计算结果!B$22,0,1,1),"卖",M1443)),IF(L1444&gt;OFFSET(L1444,-ROW()+1,0,1,1),"买",IF(L1444&lt;OFFSET(L1444,-ROW()+1,0,1,1),"卖",M1443)))</f>
        <v>卖</v>
      </c>
      <c r="N1444" s="4">
        <f t="shared" ca="1" si="113"/>
        <v>1</v>
      </c>
      <c r="O1444" s="3">
        <f ca="1">IF(M1443="买",E1444/E1443-1,0)-IF(N1444=1,计算结果!B$17,0)</f>
        <v>3.1334796551527822E-2</v>
      </c>
      <c r="P1444" s="2">
        <f t="shared" ca="1" si="114"/>
        <v>6.5595530960854873</v>
      </c>
      <c r="Q1444" s="3">
        <f ca="1">1-P1444/MAX(P$2:P1444)</f>
        <v>6.1860149271630083E-2</v>
      </c>
    </row>
    <row r="1445" spans="1:17" x14ac:dyDescent="0.15">
      <c r="A1445" s="1">
        <v>40526</v>
      </c>
      <c r="B1445">
        <v>3270.2</v>
      </c>
      <c r="C1445">
        <v>3279.36</v>
      </c>
      <c r="D1445" s="21">
        <v>3254.18</v>
      </c>
      <c r="E1445" s="21">
        <v>3269.47</v>
      </c>
      <c r="F1445" s="42">
        <v>1149.2873830399999</v>
      </c>
      <c r="G1445" s="3">
        <f t="shared" si="110"/>
        <v>2.5789160579687831E-3</v>
      </c>
      <c r="H1445" s="3">
        <f>1-E1445/MAX(E$2:E1445)</f>
        <v>0.44370278363846727</v>
      </c>
      <c r="I1445" s="21">
        <f t="shared" si="111"/>
        <v>8.4099999999998545</v>
      </c>
      <c r="J1445" s="21">
        <f ca="1">IF(ROW()&gt;计算结果!B$18+1,ABS(E1445-OFFSET(E1445,-计算结果!B$18,0,1,1))/SUM(OFFSET(I1445,0,0,-计算结果!B$18,1)),ABS(E1445-OFFSET(E1445,-ROW()+2,0,1,1))/SUM(OFFSET(I1445,0,0,-ROW()+2,1)))</f>
        <v>0.45942571785268399</v>
      </c>
      <c r="K1445" s="21">
        <f ca="1">(计算结果!B$19+计算结果!B$20*'000300'!J1445)^计算结果!B$21</f>
        <v>1.8134831460674155</v>
      </c>
      <c r="L1445" s="21">
        <f t="shared" ca="1" si="112"/>
        <v>3243.7513533802762</v>
      </c>
      <c r="M1445" s="31" t="str">
        <f ca="1">IF(ROW()&gt;计算结果!B$22+1,IF(L1445&gt;OFFSET(L1445,-计算结果!B$22,0,1,1),"买",IF(L1445&lt;OFFSET(L1445,-计算结果!B$22,0,1,1),"卖",M1444)),IF(L1445&gt;OFFSET(L1445,-ROW()+1,0,1,1),"买",IF(L1445&lt;OFFSET(L1445,-ROW()+1,0,1,1),"卖",M1444)))</f>
        <v>买</v>
      </c>
      <c r="N1445" s="4">
        <f t="shared" ca="1" si="113"/>
        <v>1</v>
      </c>
      <c r="O1445" s="3">
        <f ca="1">IF(M1444="买",E1445/E1444-1,0)-IF(N1445=1,计算结果!B$17,0)</f>
        <v>0</v>
      </c>
      <c r="P1445" s="2">
        <f t="shared" ca="1" si="114"/>
        <v>6.5595530960854873</v>
      </c>
      <c r="Q1445" s="3">
        <f ca="1">1-P1445/MAX(P$2:P1445)</f>
        <v>6.1860149271630083E-2</v>
      </c>
    </row>
    <row r="1446" spans="1:17" x14ac:dyDescent="0.15">
      <c r="A1446" s="1">
        <v>40527</v>
      </c>
      <c r="B1446">
        <v>3270.78</v>
      </c>
      <c r="C1446">
        <v>3282.77</v>
      </c>
      <c r="D1446" s="21">
        <v>3242.52</v>
      </c>
      <c r="E1446" s="21">
        <v>3247.64</v>
      </c>
      <c r="F1446" s="42">
        <v>1047.9317811200001</v>
      </c>
      <c r="G1446" s="3">
        <f t="shared" si="110"/>
        <v>-6.676923171033855E-3</v>
      </c>
      <c r="H1446" s="3">
        <f>1-E1446/MAX(E$2:E1446)</f>
        <v>0.44741713741237321</v>
      </c>
      <c r="I1446" s="21">
        <f t="shared" si="111"/>
        <v>21.829999999999927</v>
      </c>
      <c r="J1446" s="21">
        <f ca="1">IF(ROW()&gt;计算结果!B$18+1,ABS(E1446-OFFSET(E1446,-计算结果!B$18,0,1,1))/SUM(OFFSET(I1446,0,0,-计算结果!B$18,1)),ABS(E1446-OFFSET(E1446,-ROW()+2,0,1,1))/SUM(OFFSET(I1446,0,0,-ROW()+2,1)))</f>
        <v>0.36097277019597634</v>
      </c>
      <c r="K1446" s="21">
        <f ca="1">(计算结果!B$19+计算结果!B$20*'000300'!J1446)^计算结果!B$21</f>
        <v>1.7248754931763786</v>
      </c>
      <c r="L1446" s="21">
        <f t="shared" ca="1" si="112"/>
        <v>3250.4587846362601</v>
      </c>
      <c r="M1446" s="31" t="str">
        <f ca="1">IF(ROW()&gt;计算结果!B$22+1,IF(L1446&gt;OFFSET(L1446,-计算结果!B$22,0,1,1),"买",IF(L1446&lt;OFFSET(L1446,-计算结果!B$22,0,1,1),"卖",M1445)),IF(L1446&gt;OFFSET(L1446,-ROW()+1,0,1,1),"买",IF(L1446&lt;OFFSET(L1446,-ROW()+1,0,1,1),"卖",M1445)))</f>
        <v>买</v>
      </c>
      <c r="N1446" s="4" t="str">
        <f t="shared" ca="1" si="113"/>
        <v/>
      </c>
      <c r="O1446" s="3">
        <f ca="1">IF(M1445="买",E1446/E1445-1,0)-IF(N1446=1,计算结果!B$17,0)</f>
        <v>-6.676923171033855E-3</v>
      </c>
      <c r="P1446" s="2">
        <f t="shared" ca="1" si="114"/>
        <v>6.5157554640266069</v>
      </c>
      <c r="Q1446" s="3">
        <f ca="1">1-P1446/MAX(P$2:P1446)</f>
        <v>6.8124036978628566E-2</v>
      </c>
    </row>
    <row r="1447" spans="1:17" x14ac:dyDescent="0.15">
      <c r="A1447" s="1">
        <v>40528</v>
      </c>
      <c r="B1447">
        <v>3246.01</v>
      </c>
      <c r="C1447">
        <v>3258.39</v>
      </c>
      <c r="D1447" s="21">
        <v>3224.12</v>
      </c>
      <c r="E1447" s="21">
        <v>3230.67</v>
      </c>
      <c r="F1447" s="42">
        <v>792.62375936000001</v>
      </c>
      <c r="G1447" s="3">
        <f t="shared" si="110"/>
        <v>-5.225332857090037E-3</v>
      </c>
      <c r="H1447" s="3">
        <f>1-E1447/MAX(E$2:E1447)</f>
        <v>0.45030456680051723</v>
      </c>
      <c r="I1447" s="21">
        <f t="shared" si="111"/>
        <v>16.9699999999998</v>
      </c>
      <c r="J1447" s="21">
        <f ca="1">IF(ROW()&gt;计算结果!B$18+1,ABS(E1447-OFFSET(E1447,-计算结果!B$18,0,1,1))/SUM(OFFSET(I1447,0,0,-计算结果!B$18,1)),ABS(E1447-OFFSET(E1447,-ROW()+2,0,1,1))/SUM(OFFSET(I1447,0,0,-ROW()+2,1)))</f>
        <v>0.24616636822399512</v>
      </c>
      <c r="K1447" s="21">
        <f ca="1">(计算结果!B$19+计算结果!B$20*'000300'!J1447)^计算结果!B$21</f>
        <v>1.6215497314015956</v>
      </c>
      <c r="L1447" s="21">
        <f t="shared" ca="1" si="112"/>
        <v>3218.3702862245682</v>
      </c>
      <c r="M1447" s="31" t="str">
        <f ca="1">IF(ROW()&gt;计算结果!B$22+1,IF(L1447&gt;OFFSET(L1447,-计算结果!B$22,0,1,1),"买",IF(L1447&lt;OFFSET(L1447,-计算结果!B$22,0,1,1),"卖",M1446)),IF(L1447&gt;OFFSET(L1447,-ROW()+1,0,1,1),"买",IF(L1447&lt;OFFSET(L1447,-ROW()+1,0,1,1),"卖",M1446)))</f>
        <v>买</v>
      </c>
      <c r="N1447" s="4" t="str">
        <f t="shared" ca="1" si="113"/>
        <v/>
      </c>
      <c r="O1447" s="3">
        <f ca="1">IF(M1446="买",E1447/E1446-1,0)-IF(N1447=1,计算结果!B$17,0)</f>
        <v>-5.225332857090037E-3</v>
      </c>
      <c r="P1447" s="2">
        <f t="shared" ca="1" si="114"/>
        <v>6.4817084729116647</v>
      </c>
      <c r="Q1447" s="3">
        <f ca="1">1-P1447/MAX(P$2:P1447)</f>
        <v>7.2993399066936582E-2</v>
      </c>
    </row>
    <row r="1448" spans="1:17" x14ac:dyDescent="0.15">
      <c r="A1448" s="1">
        <v>40529</v>
      </c>
      <c r="B1448">
        <v>3229.3</v>
      </c>
      <c r="C1448">
        <v>3232.84</v>
      </c>
      <c r="D1448" s="21">
        <v>3212.58</v>
      </c>
      <c r="E1448" s="21">
        <v>3225.66</v>
      </c>
      <c r="F1448" s="42">
        <v>656.9725952</v>
      </c>
      <c r="G1448" s="3">
        <f t="shared" si="110"/>
        <v>-1.5507619162589137E-3</v>
      </c>
      <c r="H1448" s="3">
        <f>1-E1448/MAX(E$2:E1448)</f>
        <v>0.45115701354386439</v>
      </c>
      <c r="I1448" s="21">
        <f t="shared" si="111"/>
        <v>5.0100000000002183</v>
      </c>
      <c r="J1448" s="21">
        <f ca="1">IF(ROW()&gt;计算结果!B$18+1,ABS(E1448-OFFSET(E1448,-计算结果!B$18,0,1,1))/SUM(OFFSET(I1448,0,0,-计算结果!B$18,1)),ABS(E1448-OFFSET(E1448,-ROW()+2,0,1,1))/SUM(OFFSET(I1448,0,0,-ROW()+2,1)))</f>
        <v>0.21840419336051223</v>
      </c>
      <c r="K1448" s="21">
        <f ca="1">(计算结果!B$19+计算结果!B$20*'000300'!J1448)^计算结果!B$21</f>
        <v>1.5965637740244609</v>
      </c>
      <c r="L1448" s="21">
        <f t="shared" ca="1" si="112"/>
        <v>3230.0087791614296</v>
      </c>
      <c r="M1448" s="31" t="str">
        <f ca="1">IF(ROW()&gt;计算结果!B$22+1,IF(L1448&gt;OFFSET(L1448,-计算结果!B$22,0,1,1),"买",IF(L1448&lt;OFFSET(L1448,-计算结果!B$22,0,1,1),"卖",M1447)),IF(L1448&gt;OFFSET(L1448,-ROW()+1,0,1,1),"买",IF(L1448&lt;OFFSET(L1448,-ROW()+1,0,1,1),"卖",M1447)))</f>
        <v>卖</v>
      </c>
      <c r="N1448" s="4">
        <f t="shared" ca="1" si="113"/>
        <v>1</v>
      </c>
      <c r="O1448" s="3">
        <f ca="1">IF(M1447="买",E1448/E1447-1,0)-IF(N1448=1,计算结果!B$17,0)</f>
        <v>-1.5507619162589137E-3</v>
      </c>
      <c r="P1448" s="2">
        <f t="shared" ca="1" si="114"/>
        <v>6.4716568862595807</v>
      </c>
      <c r="Q1448" s="3">
        <f ca="1">1-P1448/MAX(P$2:P1448)</f>
        <v>7.4430965599784238E-2</v>
      </c>
    </row>
    <row r="1449" spans="1:17" x14ac:dyDescent="0.15">
      <c r="A1449" s="1">
        <v>40532</v>
      </c>
      <c r="B1449">
        <v>3239.02</v>
      </c>
      <c r="C1449">
        <v>3249.76</v>
      </c>
      <c r="D1449" s="21">
        <v>3118</v>
      </c>
      <c r="E1449" s="21">
        <v>3178.66</v>
      </c>
      <c r="F1449" s="42">
        <v>1075.2197427200001</v>
      </c>
      <c r="G1449" s="3">
        <f t="shared" si="110"/>
        <v>-1.4570661508032434E-2</v>
      </c>
      <c r="H1449" s="3">
        <f>1-E1449/MAX(E$2:E1449)</f>
        <v>0.45915401892057439</v>
      </c>
      <c r="I1449" s="21">
        <f t="shared" si="111"/>
        <v>47</v>
      </c>
      <c r="J1449" s="21">
        <f ca="1">IF(ROW()&gt;计算结果!B$18+1,ABS(E1449-OFFSET(E1449,-计算结果!B$18,0,1,1))/SUM(OFFSET(I1449,0,0,-计算结果!B$18,1)),ABS(E1449-OFFSET(E1449,-ROW()+2,0,1,1))/SUM(OFFSET(I1449,0,0,-ROW()+2,1)))</f>
        <v>3.7544815717767639E-2</v>
      </c>
      <c r="K1449" s="21">
        <f ca="1">(计算结果!B$19+计算结果!B$20*'000300'!J1449)^计算结果!B$21</f>
        <v>1.4337903341459908</v>
      </c>
      <c r="L1449" s="21">
        <f t="shared" ca="1" si="112"/>
        <v>3156.3853959295739</v>
      </c>
      <c r="M1449" s="31" t="str">
        <f ca="1">IF(ROW()&gt;计算结果!B$22+1,IF(L1449&gt;OFFSET(L1449,-计算结果!B$22,0,1,1),"买",IF(L1449&lt;OFFSET(L1449,-计算结果!B$22,0,1,1),"卖",M1448)),IF(L1449&gt;OFFSET(L1449,-ROW()+1,0,1,1),"买",IF(L1449&lt;OFFSET(L1449,-ROW()+1,0,1,1),"卖",M1448)))</f>
        <v>买</v>
      </c>
      <c r="N1449" s="4">
        <f t="shared" ca="1" si="113"/>
        <v>1</v>
      </c>
      <c r="O1449" s="3">
        <f ca="1">IF(M1448="买",E1449/E1448-1,0)-IF(N1449=1,计算结果!B$17,0)</f>
        <v>0</v>
      </c>
      <c r="P1449" s="2">
        <f t="shared" ca="1" si="114"/>
        <v>6.4716568862595807</v>
      </c>
      <c r="Q1449" s="3">
        <f ca="1">1-P1449/MAX(P$2:P1449)</f>
        <v>7.4430965599784238E-2</v>
      </c>
    </row>
    <row r="1450" spans="1:17" x14ac:dyDescent="0.15">
      <c r="A1450" s="1">
        <v>40533</v>
      </c>
      <c r="B1450">
        <v>3184.7</v>
      </c>
      <c r="C1450">
        <v>3251.55</v>
      </c>
      <c r="D1450" s="21">
        <v>3168.89</v>
      </c>
      <c r="E1450" s="21">
        <v>3249.51</v>
      </c>
      <c r="F1450" s="42">
        <v>1124.6167654400001</v>
      </c>
      <c r="G1450" s="3">
        <f t="shared" si="110"/>
        <v>2.2289266546280606E-2</v>
      </c>
      <c r="H1450" s="3">
        <f>1-E1450/MAX(E$2:E1450)</f>
        <v>0.44709895868781047</v>
      </c>
      <c r="I1450" s="21">
        <f t="shared" si="111"/>
        <v>70.850000000000364</v>
      </c>
      <c r="J1450" s="21">
        <f ca="1">IF(ROW()&gt;计算结果!B$18+1,ABS(E1450-OFFSET(E1450,-计算结果!B$18,0,1,1))/SUM(OFFSET(I1450,0,0,-计算结果!B$18,1)),ABS(E1450-OFFSET(E1450,-ROW()+2,0,1,1))/SUM(OFFSET(I1450,0,0,-ROW()+2,1)))</f>
        <v>0.12780391443349884</v>
      </c>
      <c r="K1450" s="21">
        <f ca="1">(计算结果!B$19+计算结果!B$20*'000300'!J1450)^计算结果!B$21</f>
        <v>1.5150235229901488</v>
      </c>
      <c r="L1450" s="21">
        <f t="shared" ca="1" si="112"/>
        <v>3297.4713616654135</v>
      </c>
      <c r="M1450" s="31" t="str">
        <f ca="1">IF(ROW()&gt;计算结果!B$22+1,IF(L1450&gt;OFFSET(L1450,-计算结果!B$22,0,1,1),"买",IF(L1450&lt;OFFSET(L1450,-计算结果!B$22,0,1,1),"卖",M1449)),IF(L1450&gt;OFFSET(L1450,-ROW()+1,0,1,1),"买",IF(L1450&lt;OFFSET(L1450,-ROW()+1,0,1,1),"卖",M1449)))</f>
        <v>买</v>
      </c>
      <c r="N1450" s="4" t="str">
        <f t="shared" ca="1" si="113"/>
        <v/>
      </c>
      <c r="O1450" s="3">
        <f ca="1">IF(M1449="买",E1450/E1449-1,0)-IF(N1450=1,计算结果!B$17,0)</f>
        <v>2.2289266546280606E-2</v>
      </c>
      <c r="P1450" s="2">
        <f t="shared" ca="1" si="114"/>
        <v>6.6159053715934926</v>
      </c>
      <c r="Q1450" s="3">
        <f ca="1">1-P1450/MAX(P$2:P1450)</f>
        <v>5.3800710685054209E-2</v>
      </c>
    </row>
    <row r="1451" spans="1:17" x14ac:dyDescent="0.15">
      <c r="A1451" s="1">
        <v>40534</v>
      </c>
      <c r="B1451">
        <v>3253.82</v>
      </c>
      <c r="C1451">
        <v>3263.45</v>
      </c>
      <c r="D1451" s="21">
        <v>3201.67</v>
      </c>
      <c r="E1451" s="21">
        <v>3215.45</v>
      </c>
      <c r="F1451" s="42">
        <v>983.09029887999998</v>
      </c>
      <c r="G1451" s="3">
        <f t="shared" si="110"/>
        <v>-1.0481580299799176E-2</v>
      </c>
      <c r="H1451" s="3">
        <f>1-E1451/MAX(E$2:E1451)</f>
        <v>0.45289423535016671</v>
      </c>
      <c r="I1451" s="21">
        <f t="shared" si="111"/>
        <v>34.0600000000004</v>
      </c>
      <c r="J1451" s="21">
        <f ca="1">IF(ROW()&gt;计算结果!B$18+1,ABS(E1451-OFFSET(E1451,-计算结果!B$18,0,1,1))/SUM(OFFSET(I1451,0,0,-计算结果!B$18,1)),ABS(E1451-OFFSET(E1451,-ROW()+2,0,1,1))/SUM(OFFSET(I1451,0,0,-ROW()+2,1)))</f>
        <v>0.11162349806573826</v>
      </c>
      <c r="K1451" s="21">
        <f ca="1">(计算结果!B$19+计算结果!B$20*'000300'!J1451)^计算结果!B$21</f>
        <v>1.5004611482591643</v>
      </c>
      <c r="L1451" s="21">
        <f t="shared" ca="1" si="112"/>
        <v>3174.4014951591466</v>
      </c>
      <c r="M1451" s="31" t="str">
        <f ca="1">IF(ROW()&gt;计算结果!B$22+1,IF(L1451&gt;OFFSET(L1451,-计算结果!B$22,0,1,1),"买",IF(L1451&lt;OFFSET(L1451,-计算结果!B$22,0,1,1),"卖",M1450)),IF(L1451&gt;OFFSET(L1451,-ROW()+1,0,1,1),"买",IF(L1451&lt;OFFSET(L1451,-ROW()+1,0,1,1),"卖",M1450)))</f>
        <v>卖</v>
      </c>
      <c r="N1451" s="4">
        <f t="shared" ca="1" si="113"/>
        <v>1</v>
      </c>
      <c r="O1451" s="3">
        <f ca="1">IF(M1450="买",E1451/E1450-1,0)-IF(N1451=1,计算结果!B$17,0)</f>
        <v>-1.0481580299799176E-2</v>
      </c>
      <c r="P1451" s="2">
        <f t="shared" ca="1" si="114"/>
        <v>6.5465602281852631</v>
      </c>
      <c r="Q1451" s="3">
        <f ca="1">1-P1451/MAX(P$2:P1451)</f>
        <v>6.3718374515621679E-2</v>
      </c>
    </row>
    <row r="1452" spans="1:17" x14ac:dyDescent="0.15">
      <c r="A1452" s="1">
        <v>40535</v>
      </c>
      <c r="B1452">
        <v>3210.67</v>
      </c>
      <c r="C1452">
        <v>3237.64</v>
      </c>
      <c r="D1452" s="21">
        <v>3183.15</v>
      </c>
      <c r="E1452" s="21">
        <v>3188.61</v>
      </c>
      <c r="F1452" s="42">
        <v>844.30479360000004</v>
      </c>
      <c r="G1452" s="3">
        <f t="shared" si="110"/>
        <v>-8.3471986813664634E-3</v>
      </c>
      <c r="H1452" s="3">
        <f>1-E1452/MAX(E$2:E1452)</f>
        <v>0.45746103586741982</v>
      </c>
      <c r="I1452" s="21">
        <f t="shared" si="111"/>
        <v>26.839999999999691</v>
      </c>
      <c r="J1452" s="21">
        <f ca="1">IF(ROW()&gt;计算结果!B$18+1,ABS(E1452-OFFSET(E1452,-计算结果!B$18,0,1,1))/SUM(OFFSET(I1452,0,0,-计算结果!B$18,1)),ABS(E1452-OFFSET(E1452,-ROW()+2,0,1,1))/SUM(OFFSET(I1452,0,0,-ROW()+2,1)))</f>
        <v>0.17696522541094825</v>
      </c>
      <c r="K1452" s="21">
        <f ca="1">(计算结果!B$19+计算结果!B$20*'000300'!J1452)^计算结果!B$21</f>
        <v>1.5592687028698533</v>
      </c>
      <c r="L1452" s="21">
        <f t="shared" ca="1" si="112"/>
        <v>3196.5563720720638</v>
      </c>
      <c r="M1452" s="31" t="str">
        <f ca="1">IF(ROW()&gt;计算结果!B$22+1,IF(L1452&gt;OFFSET(L1452,-计算结果!B$22,0,1,1),"买",IF(L1452&lt;OFFSET(L1452,-计算结果!B$22,0,1,1),"卖",M1451)),IF(L1452&gt;OFFSET(L1452,-ROW()+1,0,1,1),"买",IF(L1452&lt;OFFSET(L1452,-ROW()+1,0,1,1),"卖",M1451)))</f>
        <v>卖</v>
      </c>
      <c r="N1452" s="4" t="str">
        <f t="shared" ca="1" si="113"/>
        <v/>
      </c>
      <c r="O1452" s="3">
        <f ca="1">IF(M1451="买",E1452/E1451-1,0)-IF(N1452=1,计算结果!B$17,0)</f>
        <v>0</v>
      </c>
      <c r="P1452" s="2">
        <f t="shared" ca="1" si="114"/>
        <v>6.5465602281852631</v>
      </c>
      <c r="Q1452" s="3">
        <f ca="1">1-P1452/MAX(P$2:P1452)</f>
        <v>6.3718374515621679E-2</v>
      </c>
    </row>
    <row r="1453" spans="1:17" x14ac:dyDescent="0.15">
      <c r="A1453" s="1">
        <v>40536</v>
      </c>
      <c r="B1453">
        <v>3170.64</v>
      </c>
      <c r="C1453">
        <v>3187.72</v>
      </c>
      <c r="D1453" s="21">
        <v>3139.45</v>
      </c>
      <c r="E1453" s="21">
        <v>3162.96</v>
      </c>
      <c r="F1453" s="42">
        <v>729.89138944000001</v>
      </c>
      <c r="G1453" s="3">
        <f t="shared" si="110"/>
        <v>-8.0442575291428398E-3</v>
      </c>
      <c r="H1453" s="3">
        <f>1-E1453/MAX(E$2:E1453)</f>
        <v>0.46182535901449673</v>
      </c>
      <c r="I1453" s="21">
        <f t="shared" si="111"/>
        <v>25.650000000000091</v>
      </c>
      <c r="J1453" s="21">
        <f ca="1">IF(ROW()&gt;计算结果!B$18+1,ABS(E1453-OFFSET(E1453,-计算结果!B$18,0,1,1))/SUM(OFFSET(I1453,0,0,-计算结果!B$18,1)),ABS(E1453-OFFSET(E1453,-ROW()+2,0,1,1))/SUM(OFFSET(I1453,0,0,-ROW()+2,1)))</f>
        <v>2.7551307281417415E-3</v>
      </c>
      <c r="K1453" s="21">
        <f ca="1">(计算结果!B$19+计算结果!B$20*'000300'!J1453)^计算结果!B$21</f>
        <v>1.4024796176553276</v>
      </c>
      <c r="L1453" s="21">
        <f t="shared" ca="1" si="112"/>
        <v>3149.4381450138299</v>
      </c>
      <c r="M1453" s="31" t="str">
        <f ca="1">IF(ROW()&gt;计算结果!B$22+1,IF(L1453&gt;OFFSET(L1453,-计算结果!B$22,0,1,1),"买",IF(L1453&lt;OFFSET(L1453,-计算结果!B$22,0,1,1),"卖",M1452)),IF(L1453&gt;OFFSET(L1453,-ROW()+1,0,1,1),"买",IF(L1453&lt;OFFSET(L1453,-ROW()+1,0,1,1),"卖",M1452)))</f>
        <v>卖</v>
      </c>
      <c r="N1453" s="4" t="str">
        <f t="shared" ca="1" si="113"/>
        <v/>
      </c>
      <c r="O1453" s="3">
        <f ca="1">IF(M1452="买",E1453/E1452-1,0)-IF(N1453=1,计算结果!B$17,0)</f>
        <v>0</v>
      </c>
      <c r="P1453" s="2">
        <f t="shared" ca="1" si="114"/>
        <v>6.5465602281852631</v>
      </c>
      <c r="Q1453" s="3">
        <f ca="1">1-P1453/MAX(P$2:P1453)</f>
        <v>6.3718374515621679E-2</v>
      </c>
    </row>
    <row r="1454" spans="1:17" x14ac:dyDescent="0.15">
      <c r="A1454" s="1">
        <v>40539</v>
      </c>
      <c r="B1454">
        <v>3176.11</v>
      </c>
      <c r="C1454">
        <v>3219.66</v>
      </c>
      <c r="D1454" s="21">
        <v>3092.26</v>
      </c>
      <c r="E1454" s="21">
        <v>3099.71</v>
      </c>
      <c r="F1454" s="42">
        <v>998.55474688000004</v>
      </c>
      <c r="G1454" s="3">
        <f t="shared" si="110"/>
        <v>-1.999709133216987E-2</v>
      </c>
      <c r="H1454" s="3">
        <f>1-E1454/MAX(E$2:E1454)</f>
        <v>0.47258728646294157</v>
      </c>
      <c r="I1454" s="21">
        <f t="shared" si="111"/>
        <v>63.25</v>
      </c>
      <c r="J1454" s="21">
        <f ca="1">IF(ROW()&gt;计算结果!B$18+1,ABS(E1454-OFFSET(E1454,-计算结果!B$18,0,1,1))/SUM(OFFSET(I1454,0,0,-计算结果!B$18,1)),ABS(E1454-OFFSET(E1454,-ROW()+2,0,1,1))/SUM(OFFSET(I1454,0,0,-ROW()+2,1)))</f>
        <v>0.50442367211679662</v>
      </c>
      <c r="K1454" s="21">
        <f ca="1">(计算结果!B$19+计算结果!B$20*'000300'!J1454)^计算结果!B$21</f>
        <v>1.8539813049051168</v>
      </c>
      <c r="L1454" s="21">
        <f t="shared" ca="1" si="112"/>
        <v>3057.2430938305788</v>
      </c>
      <c r="M1454" s="31" t="str">
        <f ca="1">IF(ROW()&gt;计算结果!B$22+1,IF(L1454&gt;OFFSET(L1454,-计算结果!B$22,0,1,1),"买",IF(L1454&lt;OFFSET(L1454,-计算结果!B$22,0,1,1),"卖",M1453)),IF(L1454&gt;OFFSET(L1454,-ROW()+1,0,1,1),"买",IF(L1454&lt;OFFSET(L1454,-ROW()+1,0,1,1),"卖",M1453)))</f>
        <v>卖</v>
      </c>
      <c r="N1454" s="4" t="str">
        <f t="shared" ca="1" si="113"/>
        <v/>
      </c>
      <c r="O1454" s="3">
        <f ca="1">IF(M1453="买",E1454/E1453-1,0)-IF(N1454=1,计算结果!B$17,0)</f>
        <v>0</v>
      </c>
      <c r="P1454" s="2">
        <f t="shared" ca="1" si="114"/>
        <v>6.5465602281852631</v>
      </c>
      <c r="Q1454" s="3">
        <f ca="1">1-P1454/MAX(P$2:P1454)</f>
        <v>6.3718374515621679E-2</v>
      </c>
    </row>
    <row r="1455" spans="1:17" x14ac:dyDescent="0.15">
      <c r="A1455" s="1">
        <v>40540</v>
      </c>
      <c r="B1455">
        <v>3084.82</v>
      </c>
      <c r="C1455">
        <v>3095.36</v>
      </c>
      <c r="D1455" s="21">
        <v>3041.33</v>
      </c>
      <c r="E1455" s="21">
        <v>3044.93</v>
      </c>
      <c r="F1455" s="42">
        <v>748.43955200000005</v>
      </c>
      <c r="G1455" s="3">
        <f t="shared" si="110"/>
        <v>-1.7672620987124632E-2</v>
      </c>
      <c r="H1455" s="3">
        <f>1-E1455/MAX(E$2:E1455)</f>
        <v>0.48190805145307292</v>
      </c>
      <c r="I1455" s="21">
        <f t="shared" si="111"/>
        <v>54.7800000000002</v>
      </c>
      <c r="J1455" s="21">
        <f ca="1">IF(ROW()&gt;计算结果!B$18+1,ABS(E1455-OFFSET(E1455,-计算结果!B$18,0,1,1))/SUM(OFFSET(I1455,0,0,-计算结果!B$18,1)),ABS(E1455-OFFSET(E1455,-ROW()+2,0,1,1))/SUM(OFFSET(I1455,0,0,-ROW()+2,1)))</f>
        <v>0.61309523809523681</v>
      </c>
      <c r="K1455" s="21">
        <f ca="1">(计算结果!B$19+计算结果!B$20*'000300'!J1455)^计算结果!B$21</f>
        <v>1.9517857142857129</v>
      </c>
      <c r="L1455" s="21">
        <f t="shared" ca="1" si="112"/>
        <v>3033.2105731933952</v>
      </c>
      <c r="M1455" s="31" t="str">
        <f ca="1">IF(ROW()&gt;计算结果!B$22+1,IF(L1455&gt;OFFSET(L1455,-计算结果!B$22,0,1,1),"买",IF(L1455&lt;OFFSET(L1455,-计算结果!B$22,0,1,1),"卖",M1454)),IF(L1455&gt;OFFSET(L1455,-ROW()+1,0,1,1),"买",IF(L1455&lt;OFFSET(L1455,-ROW()+1,0,1,1),"卖",M1454)))</f>
        <v>卖</v>
      </c>
      <c r="N1455" s="4" t="str">
        <f t="shared" ca="1" si="113"/>
        <v/>
      </c>
      <c r="O1455" s="3">
        <f ca="1">IF(M1454="买",E1455/E1454-1,0)-IF(N1455=1,计算结果!B$17,0)</f>
        <v>0</v>
      </c>
      <c r="P1455" s="2">
        <f t="shared" ca="1" si="114"/>
        <v>6.5465602281852631</v>
      </c>
      <c r="Q1455" s="3">
        <f ca="1">1-P1455/MAX(P$2:P1455)</f>
        <v>6.3718374515621679E-2</v>
      </c>
    </row>
    <row r="1456" spans="1:17" x14ac:dyDescent="0.15">
      <c r="A1456" s="1">
        <v>40541</v>
      </c>
      <c r="B1456">
        <v>3049.93</v>
      </c>
      <c r="C1456">
        <v>3062.56</v>
      </c>
      <c r="D1456" s="21">
        <v>3025.22</v>
      </c>
      <c r="E1456" s="21">
        <v>3061.83</v>
      </c>
      <c r="F1456" s="42">
        <v>601.34776832</v>
      </c>
      <c r="G1456" s="3">
        <f t="shared" si="110"/>
        <v>5.5502096928337075E-3</v>
      </c>
      <c r="H1456" s="3">
        <f>1-E1456/MAX(E$2:E1456)</f>
        <v>0.47903253249846867</v>
      </c>
      <c r="I1456" s="21">
        <f t="shared" si="111"/>
        <v>16.900000000000091</v>
      </c>
      <c r="J1456" s="21">
        <f ca="1">IF(ROW()&gt;计算结果!B$18+1,ABS(E1456-OFFSET(E1456,-计算结果!B$18,0,1,1))/SUM(OFFSET(I1456,0,0,-计算结果!B$18,1)),ABS(E1456-OFFSET(E1456,-ROW()+2,0,1,1))/SUM(OFFSET(I1456,0,0,-ROW()+2,1)))</f>
        <v>0.51426752650078744</v>
      </c>
      <c r="K1456" s="21">
        <f ca="1">(计算结果!B$19+计算结果!B$20*'000300'!J1456)^计算结果!B$21</f>
        <v>1.8628407738507087</v>
      </c>
      <c r="L1456" s="21">
        <f t="shared" ca="1" si="112"/>
        <v>3086.5240083729745</v>
      </c>
      <c r="M1456" s="31" t="str">
        <f ca="1">IF(ROW()&gt;计算结果!B$22+1,IF(L1456&gt;OFFSET(L1456,-计算结果!B$22,0,1,1),"买",IF(L1456&lt;OFFSET(L1456,-计算结果!B$22,0,1,1),"卖",M1455)),IF(L1456&gt;OFFSET(L1456,-ROW()+1,0,1,1),"买",IF(L1456&lt;OFFSET(L1456,-ROW()+1,0,1,1),"卖",M1455)))</f>
        <v>卖</v>
      </c>
      <c r="N1456" s="4" t="str">
        <f t="shared" ca="1" si="113"/>
        <v/>
      </c>
      <c r="O1456" s="3">
        <f ca="1">IF(M1455="买",E1456/E1455-1,0)-IF(N1456=1,计算结果!B$17,0)</f>
        <v>0</v>
      </c>
      <c r="P1456" s="2">
        <f t="shared" ca="1" si="114"/>
        <v>6.5465602281852631</v>
      </c>
      <c r="Q1456" s="3">
        <f ca="1">1-P1456/MAX(P$2:P1456)</f>
        <v>6.3718374515621679E-2</v>
      </c>
    </row>
    <row r="1457" spans="1:17" x14ac:dyDescent="0.15">
      <c r="A1457" s="1">
        <v>40542</v>
      </c>
      <c r="B1457">
        <v>3063.05</v>
      </c>
      <c r="C1457">
        <v>3079.91</v>
      </c>
      <c r="D1457" s="21">
        <v>3027.9</v>
      </c>
      <c r="E1457" s="21">
        <v>3064.1</v>
      </c>
      <c r="F1457" s="42">
        <v>702.84279807999997</v>
      </c>
      <c r="G1457" s="3">
        <f t="shared" si="110"/>
        <v>7.4138668704670785E-4</v>
      </c>
      <c r="H1457" s="3">
        <f>1-E1457/MAX(E$2:E1457)</f>
        <v>0.47864629415367865</v>
      </c>
      <c r="I1457" s="21">
        <f t="shared" si="111"/>
        <v>2.2699999999999818</v>
      </c>
      <c r="J1457" s="21">
        <f ca="1">IF(ROW()&gt;计算结果!B$18+1,ABS(E1457-OFFSET(E1457,-计算结果!B$18,0,1,1))/SUM(OFFSET(I1457,0,0,-计算结果!B$18,1)),ABS(E1457-OFFSET(E1457,-ROW()+2,0,1,1))/SUM(OFFSET(I1457,0,0,-ROW()+2,1)))</f>
        <v>0.48056893915351451</v>
      </c>
      <c r="K1457" s="21">
        <f ca="1">(计算结果!B$19+计算结果!B$20*'000300'!J1457)^计算结果!B$21</f>
        <v>1.8325120452381629</v>
      </c>
      <c r="L1457" s="21">
        <f t="shared" ca="1" si="112"/>
        <v>3045.4317429269768</v>
      </c>
      <c r="M1457" s="31" t="str">
        <f ca="1">IF(ROW()&gt;计算结果!B$22+1,IF(L1457&gt;OFFSET(L1457,-计算结果!B$22,0,1,1),"买",IF(L1457&lt;OFFSET(L1457,-计算结果!B$22,0,1,1),"卖",M1456)),IF(L1457&gt;OFFSET(L1457,-ROW()+1,0,1,1),"买",IF(L1457&lt;OFFSET(L1457,-ROW()+1,0,1,1),"卖",M1456)))</f>
        <v>卖</v>
      </c>
      <c r="N1457" s="4" t="str">
        <f t="shared" ca="1" si="113"/>
        <v/>
      </c>
      <c r="O1457" s="3">
        <f ca="1">IF(M1456="买",E1457/E1456-1,0)-IF(N1457=1,计算结果!B$17,0)</f>
        <v>0</v>
      </c>
      <c r="P1457" s="2">
        <f t="shared" ca="1" si="114"/>
        <v>6.5465602281852631</v>
      </c>
      <c r="Q1457" s="3">
        <f ca="1">1-P1457/MAX(P$2:P1457)</f>
        <v>6.3718374515621679E-2</v>
      </c>
    </row>
    <row r="1458" spans="1:17" x14ac:dyDescent="0.15">
      <c r="A1458" s="1">
        <v>40543</v>
      </c>
      <c r="B1458">
        <v>3069.05</v>
      </c>
      <c r="C1458">
        <v>3129.45</v>
      </c>
      <c r="D1458" s="21">
        <v>3067.11</v>
      </c>
      <c r="E1458" s="21">
        <v>3128.26</v>
      </c>
      <c r="F1458" s="42">
        <v>905.45897472000001</v>
      </c>
      <c r="G1458" s="3">
        <f t="shared" si="110"/>
        <v>2.093926438432181E-2</v>
      </c>
      <c r="H1458" s="3">
        <f>1-E1458/MAX(E$2:E1458)</f>
        <v>0.46772953106921655</v>
      </c>
      <c r="I1458" s="21">
        <f t="shared" si="111"/>
        <v>64.160000000000309</v>
      </c>
      <c r="J1458" s="21">
        <f ca="1">IF(ROW()&gt;计算结果!B$18+1,ABS(E1458-OFFSET(E1458,-计算结果!B$18,0,1,1))/SUM(OFFSET(I1458,0,0,-计算结果!B$18,1)),ABS(E1458-OFFSET(E1458,-ROW()+2,0,1,1))/SUM(OFFSET(I1458,0,0,-ROW()+2,1)))</f>
        <v>0.24004337539432019</v>
      </c>
      <c r="K1458" s="21">
        <f ca="1">(计算结果!B$19+计算结果!B$20*'000300'!J1458)^计算结果!B$21</f>
        <v>1.6160390378548881</v>
      </c>
      <c r="L1458" s="21">
        <f t="shared" ca="1" si="112"/>
        <v>3179.2854397944629</v>
      </c>
      <c r="M1458" s="31" t="str">
        <f ca="1">IF(ROW()&gt;计算结果!B$22+1,IF(L1458&gt;OFFSET(L1458,-计算结果!B$22,0,1,1),"买",IF(L1458&lt;OFFSET(L1458,-计算结果!B$22,0,1,1),"卖",M1457)),IF(L1458&gt;OFFSET(L1458,-ROW()+1,0,1,1),"买",IF(L1458&lt;OFFSET(L1458,-ROW()+1,0,1,1),"卖",M1457)))</f>
        <v>买</v>
      </c>
      <c r="N1458" s="4">
        <f t="shared" ca="1" si="113"/>
        <v>1</v>
      </c>
      <c r="O1458" s="3">
        <f ca="1">IF(M1457="买",E1458/E1457-1,0)-IF(N1458=1,计算结果!B$17,0)</f>
        <v>0</v>
      </c>
      <c r="P1458" s="2">
        <f t="shared" ca="1" si="114"/>
        <v>6.5465602281852631</v>
      </c>
      <c r="Q1458" s="3">
        <f ca="1">1-P1458/MAX(P$2:P1458)</f>
        <v>6.3718374515621679E-2</v>
      </c>
    </row>
    <row r="1459" spans="1:17" x14ac:dyDescent="0.15">
      <c r="A1459" s="1">
        <v>40547</v>
      </c>
      <c r="B1459">
        <v>3155.56</v>
      </c>
      <c r="C1459">
        <v>3194.36</v>
      </c>
      <c r="D1459" s="21">
        <v>3143.6</v>
      </c>
      <c r="E1459" s="21">
        <v>3189.68</v>
      </c>
      <c r="F1459" s="42">
        <v>1291.5961855999999</v>
      </c>
      <c r="G1459" s="3">
        <f t="shared" si="110"/>
        <v>1.9633917896849873E-2</v>
      </c>
      <c r="H1459" s="3">
        <f>1-E1459/MAX(E$2:E1459)</f>
        <v>0.45727897638331183</v>
      </c>
      <c r="I1459" s="21">
        <f t="shared" si="111"/>
        <v>61.419999999999618</v>
      </c>
      <c r="J1459" s="21">
        <f ca="1">IF(ROW()&gt;计算结果!B$18+1,ABS(E1459-OFFSET(E1459,-计算结果!B$18,0,1,1))/SUM(OFFSET(I1459,0,0,-计算结果!B$18,1)),ABS(E1459-OFFSET(E1459,-ROW()+2,0,1,1))/SUM(OFFSET(I1459,0,0,-ROW()+2,1)))</f>
        <v>2.6226855157313444E-2</v>
      </c>
      <c r="K1459" s="21">
        <f ca="1">(计算结果!B$19+计算结果!B$20*'000300'!J1459)^计算结果!B$21</f>
        <v>1.423604169641582</v>
      </c>
      <c r="L1459" s="21">
        <f t="shared" ca="1" si="112"/>
        <v>3194.0831790446555</v>
      </c>
      <c r="M1459" s="31" t="str">
        <f ca="1">IF(ROW()&gt;计算结果!B$22+1,IF(L1459&gt;OFFSET(L1459,-计算结果!B$22,0,1,1),"买",IF(L1459&lt;OFFSET(L1459,-计算结果!B$22,0,1,1),"卖",M1458)),IF(L1459&gt;OFFSET(L1459,-ROW()+1,0,1,1),"买",IF(L1459&lt;OFFSET(L1459,-ROW()+1,0,1,1),"卖",M1458)))</f>
        <v>买</v>
      </c>
      <c r="N1459" s="4" t="str">
        <f t="shared" ca="1" si="113"/>
        <v/>
      </c>
      <c r="O1459" s="3">
        <f ca="1">IF(M1458="买",E1459/E1458-1,0)-IF(N1459=1,计算结果!B$17,0)</f>
        <v>1.9633917896849873E-2</v>
      </c>
      <c r="P1459" s="2">
        <f t="shared" ca="1" si="114"/>
        <v>6.6750948542122357</v>
      </c>
      <c r="Q1459" s="3">
        <f ca="1">1-P1459/MAX(P$2:P1459)</f>
        <v>4.5335497952532222E-2</v>
      </c>
    </row>
    <row r="1460" spans="1:17" x14ac:dyDescent="0.15">
      <c r="A1460" s="1">
        <v>40548</v>
      </c>
      <c r="B1460">
        <v>3170.18</v>
      </c>
      <c r="C1460">
        <v>3193.78</v>
      </c>
      <c r="D1460" s="21">
        <v>3158.87</v>
      </c>
      <c r="E1460" s="21">
        <v>3175.66</v>
      </c>
      <c r="F1460" s="42">
        <v>1169.4321663999999</v>
      </c>
      <c r="G1460" s="3">
        <f t="shared" si="110"/>
        <v>-4.3954252464196708E-3</v>
      </c>
      <c r="H1460" s="3">
        <f>1-E1460/MAX(E$2:E1460)</f>
        <v>0.45966446607227929</v>
      </c>
      <c r="I1460" s="21">
        <f t="shared" si="111"/>
        <v>14.019999999999982</v>
      </c>
      <c r="J1460" s="21">
        <f ca="1">IF(ROW()&gt;计算结果!B$18+1,ABS(E1460-OFFSET(E1460,-计算结果!B$18,0,1,1))/SUM(OFFSET(I1460,0,0,-计算结果!B$18,1)),ABS(E1460-OFFSET(E1460,-ROW()+2,0,1,1))/SUM(OFFSET(I1460,0,0,-ROW()+2,1)))</f>
        <v>0.20324755745149384</v>
      </c>
      <c r="K1460" s="21">
        <f ca="1">(计算结果!B$19+计算结果!B$20*'000300'!J1460)^计算结果!B$21</f>
        <v>1.5829228017063444</v>
      </c>
      <c r="L1460" s="21">
        <f t="shared" ca="1" si="112"/>
        <v>3164.920708854951</v>
      </c>
      <c r="M1460" s="31" t="str">
        <f ca="1">IF(ROW()&gt;计算结果!B$22+1,IF(L1460&gt;OFFSET(L1460,-计算结果!B$22,0,1,1),"买",IF(L1460&lt;OFFSET(L1460,-计算结果!B$22,0,1,1),"卖",M1459)),IF(L1460&gt;OFFSET(L1460,-ROW()+1,0,1,1),"买",IF(L1460&lt;OFFSET(L1460,-ROW()+1,0,1,1),"卖",M1459)))</f>
        <v>卖</v>
      </c>
      <c r="N1460" s="4">
        <f t="shared" ca="1" si="113"/>
        <v>1</v>
      </c>
      <c r="O1460" s="3">
        <f ca="1">IF(M1459="买",E1460/E1459-1,0)-IF(N1460=1,计算结果!B$17,0)</f>
        <v>-4.3954252464196708E-3</v>
      </c>
      <c r="P1460" s="2">
        <f t="shared" ca="1" si="114"/>
        <v>6.6457549737677848</v>
      </c>
      <c r="Q1460" s="3">
        <f ca="1">1-P1460/MAX(P$2:P1460)</f>
        <v>4.9531654406692383E-2</v>
      </c>
    </row>
    <row r="1461" spans="1:17" x14ac:dyDescent="0.15">
      <c r="A1461" s="1">
        <v>40549</v>
      </c>
      <c r="B1461">
        <v>3177.83</v>
      </c>
      <c r="C1461">
        <v>3198.05</v>
      </c>
      <c r="D1461" s="21">
        <v>3152.57</v>
      </c>
      <c r="E1461" s="21">
        <v>3159.64</v>
      </c>
      <c r="F1461" s="42">
        <v>915.68447488000004</v>
      </c>
      <c r="G1461" s="3">
        <f t="shared" si="110"/>
        <v>-5.0446206457870346E-3</v>
      </c>
      <c r="H1461" s="3">
        <f>1-E1461/MAX(E$2:E1461)</f>
        <v>0.46239025386238342</v>
      </c>
      <c r="I1461" s="21">
        <f t="shared" si="111"/>
        <v>16.019999999999982</v>
      </c>
      <c r="J1461" s="21">
        <f ca="1">IF(ROW()&gt;计算结果!B$18+1,ABS(E1461-OFFSET(E1461,-计算结果!B$18,0,1,1))/SUM(OFFSET(I1461,0,0,-计算结果!B$18,1)),ABS(E1461-OFFSET(E1461,-ROW()+2,0,1,1))/SUM(OFFSET(I1461,0,0,-ROW()+2,1)))</f>
        <v>0.16162288957748097</v>
      </c>
      <c r="K1461" s="21">
        <f ca="1">(计算结果!B$19+计算结果!B$20*'000300'!J1461)^计算结果!B$21</f>
        <v>1.5454606006197329</v>
      </c>
      <c r="L1461" s="21">
        <f t="shared" ca="1" si="112"/>
        <v>3156.75958137628</v>
      </c>
      <c r="M1461" s="31" t="str">
        <f ca="1">IF(ROW()&gt;计算结果!B$22+1,IF(L1461&gt;OFFSET(L1461,-计算结果!B$22,0,1,1),"买",IF(L1461&lt;OFFSET(L1461,-计算结果!B$22,0,1,1),"卖",M1460)),IF(L1461&gt;OFFSET(L1461,-ROW()+1,0,1,1),"买",IF(L1461&lt;OFFSET(L1461,-ROW()+1,0,1,1),"卖",M1460)))</f>
        <v>买</v>
      </c>
      <c r="N1461" s="4">
        <f t="shared" ca="1" si="113"/>
        <v>1</v>
      </c>
      <c r="O1461" s="3">
        <f ca="1">IF(M1460="买",E1461/E1460-1,0)-IF(N1461=1,计算结果!B$17,0)</f>
        <v>0</v>
      </c>
      <c r="P1461" s="2">
        <f t="shared" ca="1" si="114"/>
        <v>6.6457549737677848</v>
      </c>
      <c r="Q1461" s="3">
        <f ca="1">1-P1461/MAX(P$2:P1461)</f>
        <v>4.9531654406692383E-2</v>
      </c>
    </row>
    <row r="1462" spans="1:17" x14ac:dyDescent="0.15">
      <c r="A1462" s="1">
        <v>40550</v>
      </c>
      <c r="B1462">
        <v>3156.36</v>
      </c>
      <c r="C1462">
        <v>3209.9</v>
      </c>
      <c r="D1462" s="21">
        <v>3141.13</v>
      </c>
      <c r="E1462" s="21">
        <v>3166.62</v>
      </c>
      <c r="F1462" s="42">
        <v>1136.5125324799999</v>
      </c>
      <c r="G1462" s="3">
        <f t="shared" si="110"/>
        <v>2.2091124305301246E-3</v>
      </c>
      <c r="H1462" s="3">
        <f>1-E1462/MAX(E$2:E1462)</f>
        <v>0.46120261348941671</v>
      </c>
      <c r="I1462" s="21">
        <f t="shared" si="111"/>
        <v>6.9800000000000182</v>
      </c>
      <c r="J1462" s="21">
        <f ca="1">IF(ROW()&gt;计算结果!B$18+1,ABS(E1462-OFFSET(E1462,-计算结果!B$18,0,1,1))/SUM(OFFSET(I1462,0,0,-计算结果!B$18,1)),ABS(E1462-OFFSET(E1462,-ROW()+2,0,1,1))/SUM(OFFSET(I1462,0,0,-ROW()+2,1)))</f>
        <v>6.7567982793056439E-2</v>
      </c>
      <c r="K1462" s="21">
        <f ca="1">(计算结果!B$19+计算结果!B$20*'000300'!J1462)^计算结果!B$21</f>
        <v>1.4608111845137508</v>
      </c>
      <c r="L1462" s="21">
        <f t="shared" ca="1" si="112"/>
        <v>3171.1637911857979</v>
      </c>
      <c r="M1462" s="31" t="str">
        <f ca="1">IF(ROW()&gt;计算结果!B$22+1,IF(L1462&gt;OFFSET(L1462,-计算结果!B$22,0,1,1),"买",IF(L1462&lt;OFFSET(L1462,-计算结果!B$22,0,1,1),"卖",M1461)),IF(L1462&gt;OFFSET(L1462,-ROW()+1,0,1,1),"买",IF(L1462&lt;OFFSET(L1462,-ROW()+1,0,1,1),"卖",M1461)))</f>
        <v>买</v>
      </c>
      <c r="N1462" s="4" t="str">
        <f t="shared" ca="1" si="113"/>
        <v/>
      </c>
      <c r="O1462" s="3">
        <f ca="1">IF(M1461="买",E1462/E1461-1,0)-IF(N1462=1,计算结果!B$17,0)</f>
        <v>2.2091124305301246E-3</v>
      </c>
      <c r="P1462" s="2">
        <f t="shared" ca="1" si="114"/>
        <v>6.6604361936905923</v>
      </c>
      <c r="Q1462" s="3">
        <f ca="1">1-P1462/MAX(P$2:P1462)</f>
        <v>4.7431962969616825E-2</v>
      </c>
    </row>
    <row r="1463" spans="1:17" x14ac:dyDescent="0.15">
      <c r="A1463" s="1">
        <v>40553</v>
      </c>
      <c r="B1463">
        <v>3162.08</v>
      </c>
      <c r="C1463">
        <v>3182.78</v>
      </c>
      <c r="D1463" s="21">
        <v>3102.43</v>
      </c>
      <c r="E1463" s="21">
        <v>3108.19</v>
      </c>
      <c r="F1463" s="42">
        <v>879.92885248000005</v>
      </c>
      <c r="G1463" s="3">
        <f t="shared" si="110"/>
        <v>-1.845185086938117E-2</v>
      </c>
      <c r="H1463" s="3">
        <f>1-E1463/MAX(E$2:E1463)</f>
        <v>0.47114442251412236</v>
      </c>
      <c r="I1463" s="21">
        <f t="shared" si="111"/>
        <v>58.429999999999836</v>
      </c>
      <c r="J1463" s="21">
        <f ca="1">IF(ROW()&gt;计算结果!B$18+1,ABS(E1463-OFFSET(E1463,-计算结果!B$18,0,1,1))/SUM(OFFSET(I1463,0,0,-计算结果!B$18,1)),ABS(E1463-OFFSET(E1463,-ROW()+2,0,1,1))/SUM(OFFSET(I1463,0,0,-ROW()+2,1)))</f>
        <v>0.1528906010105239</v>
      </c>
      <c r="K1463" s="21">
        <f ca="1">(计算结果!B$19+计算结果!B$20*'000300'!J1463)^计算结果!B$21</f>
        <v>1.5376015409094714</v>
      </c>
      <c r="L1463" s="21">
        <f t="shared" ca="1" si="112"/>
        <v>3074.3351928216034</v>
      </c>
      <c r="M1463" s="31" t="str">
        <f ca="1">IF(ROW()&gt;计算结果!B$22+1,IF(L1463&gt;OFFSET(L1463,-计算结果!B$22,0,1,1),"买",IF(L1463&lt;OFFSET(L1463,-计算结果!B$22,0,1,1),"卖",M1462)),IF(L1463&gt;OFFSET(L1463,-ROW()+1,0,1,1),"买",IF(L1463&lt;OFFSET(L1463,-ROW()+1,0,1,1),"卖",M1462)))</f>
        <v>卖</v>
      </c>
      <c r="N1463" s="4">
        <f t="shared" ca="1" si="113"/>
        <v>1</v>
      </c>
      <c r="O1463" s="3">
        <f ca="1">IF(M1462="买",E1463/E1462-1,0)-IF(N1463=1,计算结果!B$17,0)</f>
        <v>-1.845185086938117E-2</v>
      </c>
      <c r="P1463" s="2">
        <f t="shared" ca="1" si="114"/>
        <v>6.5375388183195851</v>
      </c>
      <c r="Q1463" s="3">
        <f ca="1">1-P1463/MAX(P$2:P1463)</f>
        <v>6.5008606331840579E-2</v>
      </c>
    </row>
    <row r="1464" spans="1:17" x14ac:dyDescent="0.15">
      <c r="A1464" s="1">
        <v>40554</v>
      </c>
      <c r="B1464">
        <v>3096.25</v>
      </c>
      <c r="C1464">
        <v>3131.29</v>
      </c>
      <c r="D1464" s="21">
        <v>3084.51</v>
      </c>
      <c r="E1464" s="21">
        <v>3124.92</v>
      </c>
      <c r="F1464" s="42">
        <v>748.32445440000004</v>
      </c>
      <c r="G1464" s="3">
        <f t="shared" si="110"/>
        <v>5.3825538335816603E-3</v>
      </c>
      <c r="H1464" s="3">
        <f>1-E1464/MAX(E$2:E1464)</f>
        <v>0.46829782889811467</v>
      </c>
      <c r="I1464" s="21">
        <f t="shared" si="111"/>
        <v>16.730000000000018</v>
      </c>
      <c r="J1464" s="21">
        <f ca="1">IF(ROW()&gt;计算结果!B$18+1,ABS(E1464-OFFSET(E1464,-计算结果!B$18,0,1,1))/SUM(OFFSET(I1464,0,0,-计算结果!B$18,1)),ABS(E1464-OFFSET(E1464,-ROW()+2,0,1,1))/SUM(OFFSET(I1464,0,0,-ROW()+2,1)))</f>
        <v>8.0876455679959047E-2</v>
      </c>
      <c r="K1464" s="21">
        <f ca="1">(计算结果!B$19+计算结果!B$20*'000300'!J1464)^计算结果!B$21</f>
        <v>1.4727888101119631</v>
      </c>
      <c r="L1464" s="21">
        <f t="shared" ca="1" si="112"/>
        <v>3148.8359307956171</v>
      </c>
      <c r="M1464" s="31" t="str">
        <f ca="1">IF(ROW()&gt;计算结果!B$22+1,IF(L1464&gt;OFFSET(L1464,-计算结果!B$22,0,1,1),"买",IF(L1464&lt;OFFSET(L1464,-计算结果!B$22,0,1,1),"卖",M1463)),IF(L1464&gt;OFFSET(L1464,-ROW()+1,0,1,1),"买",IF(L1464&lt;OFFSET(L1464,-ROW()+1,0,1,1),"卖",M1463)))</f>
        <v>卖</v>
      </c>
      <c r="N1464" s="4" t="str">
        <f t="shared" ca="1" si="113"/>
        <v/>
      </c>
      <c r="O1464" s="3">
        <f ca="1">IF(M1463="买",E1464/E1463-1,0)-IF(N1464=1,计算结果!B$17,0)</f>
        <v>0</v>
      </c>
      <c r="P1464" s="2">
        <f t="shared" ca="1" si="114"/>
        <v>6.5375388183195851</v>
      </c>
      <c r="Q1464" s="3">
        <f ca="1">1-P1464/MAX(P$2:P1464)</f>
        <v>6.5008606331840579E-2</v>
      </c>
    </row>
    <row r="1465" spans="1:17" x14ac:dyDescent="0.15">
      <c r="A1465" s="1">
        <v>40555</v>
      </c>
      <c r="B1465">
        <v>3135.18</v>
      </c>
      <c r="C1465">
        <v>3153.43</v>
      </c>
      <c r="D1465" s="21">
        <v>3099.41</v>
      </c>
      <c r="E1465" s="21">
        <v>3142.34</v>
      </c>
      <c r="F1465" s="42">
        <v>715.51418367999997</v>
      </c>
      <c r="G1465" s="3">
        <f t="shared" si="110"/>
        <v>5.5745427082933841E-3</v>
      </c>
      <c r="H1465" s="3">
        <f>1-E1465/MAX(E$2:E1465)</f>
        <v>0.46533383243721493</v>
      </c>
      <c r="I1465" s="21">
        <f t="shared" si="111"/>
        <v>17.420000000000073</v>
      </c>
      <c r="J1465" s="21">
        <f ca="1">IF(ROW()&gt;计算结果!B$18+1,ABS(E1465-OFFSET(E1465,-计算结果!B$18,0,1,1))/SUM(OFFSET(I1465,0,0,-计算结果!B$18,1)),ABS(E1465-OFFSET(E1465,-ROW()+2,0,1,1))/SUM(OFFSET(I1465,0,0,-ROW()+2,1)))</f>
        <v>0.35505740841990285</v>
      </c>
      <c r="K1465" s="21">
        <f ca="1">(计算结果!B$19+计算结果!B$20*'000300'!J1465)^计算结果!B$21</f>
        <v>1.7195516675779126</v>
      </c>
      <c r="L1465" s="21">
        <f t="shared" ca="1" si="112"/>
        <v>3137.6658421635429</v>
      </c>
      <c r="M1465" s="31" t="str">
        <f ca="1">IF(ROW()&gt;计算结果!B$22+1,IF(L1465&gt;OFFSET(L1465,-计算结果!B$22,0,1,1),"买",IF(L1465&lt;OFFSET(L1465,-计算结果!B$22,0,1,1),"卖",M1464)),IF(L1465&gt;OFFSET(L1465,-ROW()+1,0,1,1),"买",IF(L1465&lt;OFFSET(L1465,-ROW()+1,0,1,1),"卖",M1464)))</f>
        <v>卖</v>
      </c>
      <c r="N1465" s="4" t="str">
        <f t="shared" ca="1" si="113"/>
        <v/>
      </c>
      <c r="O1465" s="3">
        <f ca="1">IF(M1464="买",E1465/E1464-1,0)-IF(N1465=1,计算结果!B$17,0)</f>
        <v>0</v>
      </c>
      <c r="P1465" s="2">
        <f t="shared" ca="1" si="114"/>
        <v>6.5375388183195851</v>
      </c>
      <c r="Q1465" s="3">
        <f ca="1">1-P1465/MAX(P$2:P1465)</f>
        <v>6.5008606331840579E-2</v>
      </c>
    </row>
    <row r="1466" spans="1:17" x14ac:dyDescent="0.15">
      <c r="A1466" s="1">
        <v>40556</v>
      </c>
      <c r="B1466">
        <v>3153.99</v>
      </c>
      <c r="C1466">
        <v>3157.04</v>
      </c>
      <c r="D1466" s="21">
        <v>3127.16</v>
      </c>
      <c r="E1466" s="21">
        <v>3141.28</v>
      </c>
      <c r="F1466" s="42">
        <v>669.25785087999998</v>
      </c>
      <c r="G1466" s="3">
        <f t="shared" si="110"/>
        <v>-3.373282331001759E-4</v>
      </c>
      <c r="H1466" s="3">
        <f>1-E1466/MAX(E$2:E1466)</f>
        <v>0.46551419043081732</v>
      </c>
      <c r="I1466" s="21">
        <f t="shared" si="111"/>
        <v>1.0599999999999454</v>
      </c>
      <c r="J1466" s="21">
        <f ca="1">IF(ROW()&gt;计算结果!B$18+1,ABS(E1466-OFFSET(E1466,-计算结果!B$18,0,1,1))/SUM(OFFSET(I1466,0,0,-计算结果!B$18,1)),ABS(E1466-OFFSET(E1466,-ROW()+2,0,1,1))/SUM(OFFSET(I1466,0,0,-ROW()+2,1)))</f>
        <v>0.30733820741944351</v>
      </c>
      <c r="K1466" s="21">
        <f ca="1">(计算结果!B$19+计算结果!B$20*'000300'!J1466)^计算结果!B$21</f>
        <v>1.6766043866774991</v>
      </c>
      <c r="L1466" s="21">
        <f t="shared" ca="1" si="112"/>
        <v>3143.7253550462915</v>
      </c>
      <c r="M1466" s="31" t="str">
        <f ca="1">IF(ROW()&gt;计算结果!B$22+1,IF(L1466&gt;OFFSET(L1466,-计算结果!B$22,0,1,1),"买",IF(L1466&lt;OFFSET(L1466,-计算结果!B$22,0,1,1),"卖",M1465)),IF(L1466&gt;OFFSET(L1466,-ROW()+1,0,1,1),"买",IF(L1466&lt;OFFSET(L1466,-ROW()+1,0,1,1),"卖",M1465)))</f>
        <v>卖</v>
      </c>
      <c r="N1466" s="4" t="str">
        <f t="shared" ca="1" si="113"/>
        <v/>
      </c>
      <c r="O1466" s="3">
        <f ca="1">IF(M1465="买",E1466/E1465-1,0)-IF(N1466=1,计算结果!B$17,0)</f>
        <v>0</v>
      </c>
      <c r="P1466" s="2">
        <f t="shared" ca="1" si="114"/>
        <v>6.5375388183195851</v>
      </c>
      <c r="Q1466" s="3">
        <f ca="1">1-P1466/MAX(P$2:P1466)</f>
        <v>6.5008606331840579E-2</v>
      </c>
    </row>
    <row r="1467" spans="1:17" x14ac:dyDescent="0.15">
      <c r="A1467" s="1">
        <v>40557</v>
      </c>
      <c r="B1467">
        <v>3129.67</v>
      </c>
      <c r="C1467">
        <v>3129.67</v>
      </c>
      <c r="D1467" s="21">
        <v>3083.51</v>
      </c>
      <c r="E1467" s="21">
        <v>3091.86</v>
      </c>
      <c r="F1467" s="42">
        <v>710.12098047999996</v>
      </c>
      <c r="G1467" s="3">
        <f t="shared" si="110"/>
        <v>-1.5732440279121906E-2</v>
      </c>
      <c r="H1467" s="3">
        <f>1-E1467/MAX(E$2:E1467)</f>
        <v>0.47392295650990268</v>
      </c>
      <c r="I1467" s="21">
        <f t="shared" si="111"/>
        <v>49.420000000000073</v>
      </c>
      <c r="J1467" s="21">
        <f ca="1">IF(ROW()&gt;计算结果!B$18+1,ABS(E1467-OFFSET(E1467,-计算结果!B$18,0,1,1))/SUM(OFFSET(I1467,0,0,-计算结果!B$18,1)),ABS(E1467-OFFSET(E1467,-ROW()+2,0,1,1))/SUM(OFFSET(I1467,0,0,-ROW()+2,1)))</f>
        <v>9.0819865209710887E-2</v>
      </c>
      <c r="K1467" s="21">
        <f ca="1">(计算结果!B$19+计算结果!B$20*'000300'!J1467)^计算结果!B$21</f>
        <v>1.4817378786887396</v>
      </c>
      <c r="L1467" s="21">
        <f t="shared" ca="1" si="112"/>
        <v>3066.8744938825612</v>
      </c>
      <c r="M1467" s="31" t="str">
        <f ca="1">IF(ROW()&gt;计算结果!B$22+1,IF(L1467&gt;OFFSET(L1467,-计算结果!B$22,0,1,1),"买",IF(L1467&lt;OFFSET(L1467,-计算结果!B$22,0,1,1),"卖",M1466)),IF(L1467&gt;OFFSET(L1467,-ROW()+1,0,1,1),"买",IF(L1467&lt;OFFSET(L1467,-ROW()+1,0,1,1),"卖",M1466)))</f>
        <v>卖</v>
      </c>
      <c r="N1467" s="4" t="str">
        <f t="shared" ca="1" si="113"/>
        <v/>
      </c>
      <c r="O1467" s="3">
        <f ca="1">IF(M1466="买",E1467/E1466-1,0)-IF(N1467=1,计算结果!B$17,0)</f>
        <v>0</v>
      </c>
      <c r="P1467" s="2">
        <f t="shared" ca="1" si="114"/>
        <v>6.5375388183195851</v>
      </c>
      <c r="Q1467" s="3">
        <f ca="1">1-P1467/MAX(P$2:P1467)</f>
        <v>6.5008606331840579E-2</v>
      </c>
    </row>
    <row r="1468" spans="1:17" x14ac:dyDescent="0.15">
      <c r="A1468" s="1">
        <v>40560</v>
      </c>
      <c r="B1468">
        <v>3067.43</v>
      </c>
      <c r="C1468">
        <v>3078.88</v>
      </c>
      <c r="D1468" s="21">
        <v>2968.61</v>
      </c>
      <c r="E1468" s="21">
        <v>2974.35</v>
      </c>
      <c r="F1468" s="42">
        <v>854.54118912000001</v>
      </c>
      <c r="G1468" s="3">
        <f t="shared" si="110"/>
        <v>-3.8006248665851672E-2</v>
      </c>
      <c r="H1468" s="3">
        <f>1-E1468/MAX(E$2:E1468)</f>
        <v>0.49391717144218339</v>
      </c>
      <c r="I1468" s="21">
        <f t="shared" si="111"/>
        <v>117.51000000000022</v>
      </c>
      <c r="J1468" s="21">
        <f ca="1">IF(ROW()&gt;计算结果!B$18+1,ABS(E1468-OFFSET(E1468,-计算结果!B$18,0,1,1))/SUM(OFFSET(I1468,0,0,-计算结果!B$18,1)),ABS(E1468-OFFSET(E1468,-ROW()+2,0,1,1))/SUM(OFFSET(I1468,0,0,-ROW()+2,1)))</f>
        <v>0.42870672126124737</v>
      </c>
      <c r="K1468" s="21">
        <f ca="1">(计算结果!B$19+计算结果!B$20*'000300'!J1468)^计算结果!B$21</f>
        <v>1.7858360491351226</v>
      </c>
      <c r="L1468" s="21">
        <f t="shared" ca="1" si="112"/>
        <v>2901.6409172791014</v>
      </c>
      <c r="M1468" s="31" t="str">
        <f ca="1">IF(ROW()&gt;计算结果!B$22+1,IF(L1468&gt;OFFSET(L1468,-计算结果!B$22,0,1,1),"买",IF(L1468&lt;OFFSET(L1468,-计算结果!B$22,0,1,1),"卖",M1467)),IF(L1468&gt;OFFSET(L1468,-ROW()+1,0,1,1),"买",IF(L1468&lt;OFFSET(L1468,-ROW()+1,0,1,1),"卖",M1467)))</f>
        <v>卖</v>
      </c>
      <c r="N1468" s="4" t="str">
        <f t="shared" ca="1" si="113"/>
        <v/>
      </c>
      <c r="O1468" s="3">
        <f ca="1">IF(M1467="买",E1468/E1467-1,0)-IF(N1468=1,计算结果!B$17,0)</f>
        <v>0</v>
      </c>
      <c r="P1468" s="2">
        <f t="shared" ca="1" si="114"/>
        <v>6.5375388183195851</v>
      </c>
      <c r="Q1468" s="3">
        <f ca="1">1-P1468/MAX(P$2:P1468)</f>
        <v>6.5008606331840579E-2</v>
      </c>
    </row>
    <row r="1469" spans="1:17" x14ac:dyDescent="0.15">
      <c r="A1469" s="1">
        <v>40561</v>
      </c>
      <c r="B1469">
        <v>2965.42</v>
      </c>
      <c r="C1469">
        <v>2984.47</v>
      </c>
      <c r="D1469" s="21">
        <v>2947.6</v>
      </c>
      <c r="E1469" s="21">
        <v>2977.65</v>
      </c>
      <c r="F1469" s="42">
        <v>546.52416000000005</v>
      </c>
      <c r="G1469" s="3">
        <f t="shared" si="110"/>
        <v>1.1094861062082018E-3</v>
      </c>
      <c r="H1469" s="3">
        <f>1-E1469/MAX(E$2:E1469)</f>
        <v>0.4933556795753079</v>
      </c>
      <c r="I1469" s="21">
        <f t="shared" si="111"/>
        <v>3.3000000000001819</v>
      </c>
      <c r="J1469" s="21">
        <f ca="1">IF(ROW()&gt;计算结果!B$18+1,ABS(E1469-OFFSET(E1469,-计算结果!B$18,0,1,1))/SUM(OFFSET(I1469,0,0,-计算结果!B$18,1)),ABS(E1469-OFFSET(E1469,-ROW()+2,0,1,1))/SUM(OFFSET(I1469,0,0,-ROW()+2,1)))</f>
        <v>0.70467612748844932</v>
      </c>
      <c r="K1469" s="21">
        <f ca="1">(计算结果!B$19+计算结果!B$20*'000300'!J1469)^计算结果!B$21</f>
        <v>2.0342085147396043</v>
      </c>
      <c r="L1469" s="21">
        <f t="shared" ca="1" si="112"/>
        <v>3056.2592405475007</v>
      </c>
      <c r="M1469" s="31" t="str">
        <f ca="1">IF(ROW()&gt;计算结果!B$22+1,IF(L1469&gt;OFFSET(L1469,-计算结果!B$22,0,1,1),"买",IF(L1469&lt;OFFSET(L1469,-计算结果!B$22,0,1,1),"卖",M1468)),IF(L1469&gt;OFFSET(L1469,-ROW()+1,0,1,1),"买",IF(L1469&lt;OFFSET(L1469,-ROW()+1,0,1,1),"卖",M1468)))</f>
        <v>卖</v>
      </c>
      <c r="N1469" s="4" t="str">
        <f t="shared" ca="1" si="113"/>
        <v/>
      </c>
      <c r="O1469" s="3">
        <f ca="1">IF(M1468="买",E1469/E1468-1,0)-IF(N1469=1,计算结果!B$17,0)</f>
        <v>0</v>
      </c>
      <c r="P1469" s="2">
        <f t="shared" ca="1" si="114"/>
        <v>6.5375388183195851</v>
      </c>
      <c r="Q1469" s="3">
        <f ca="1">1-P1469/MAX(P$2:P1469)</f>
        <v>6.5008606331840579E-2</v>
      </c>
    </row>
    <row r="1470" spans="1:17" x14ac:dyDescent="0.15">
      <c r="A1470" s="1">
        <v>40562</v>
      </c>
      <c r="B1470">
        <v>2978.46</v>
      </c>
      <c r="C1470">
        <v>3045.6</v>
      </c>
      <c r="D1470" s="21">
        <v>2967.24</v>
      </c>
      <c r="E1470" s="21">
        <v>3044.85</v>
      </c>
      <c r="F1470" s="42">
        <v>727.72222976</v>
      </c>
      <c r="G1470" s="3">
        <f t="shared" si="110"/>
        <v>2.25681325877789E-2</v>
      </c>
      <c r="H1470" s="3">
        <f>1-E1470/MAX(E$2:E1470)</f>
        <v>0.48192166337711839</v>
      </c>
      <c r="I1470" s="21">
        <f t="shared" si="111"/>
        <v>67.199999999999818</v>
      </c>
      <c r="J1470" s="21">
        <f ca="1">IF(ROW()&gt;计算结果!B$18+1,ABS(E1470-OFFSET(E1470,-计算结果!B$18,0,1,1))/SUM(OFFSET(I1470,0,0,-计算结果!B$18,1)),ABS(E1470-OFFSET(E1470,-ROW()+2,0,1,1))/SUM(OFFSET(I1470,0,0,-ROW()+2,1)))</f>
        <v>0.3694467195752249</v>
      </c>
      <c r="K1470" s="21">
        <f ca="1">(计算结果!B$19+计算结果!B$20*'000300'!J1470)^计算结果!B$21</f>
        <v>1.7325020476177024</v>
      </c>
      <c r="L1470" s="21">
        <f t="shared" ca="1" si="112"/>
        <v>3036.4927079371932</v>
      </c>
      <c r="M1470" s="31" t="str">
        <f ca="1">IF(ROW()&gt;计算结果!B$22+1,IF(L1470&gt;OFFSET(L1470,-计算结果!B$22,0,1,1),"买",IF(L1470&lt;OFFSET(L1470,-计算结果!B$22,0,1,1),"卖",M1469)),IF(L1470&gt;OFFSET(L1470,-ROW()+1,0,1,1),"买",IF(L1470&lt;OFFSET(L1470,-ROW()+1,0,1,1),"卖",M1469)))</f>
        <v>卖</v>
      </c>
      <c r="N1470" s="4" t="str">
        <f t="shared" ca="1" si="113"/>
        <v/>
      </c>
      <c r="O1470" s="3">
        <f ca="1">IF(M1469="买",E1470/E1469-1,0)-IF(N1470=1,计算结果!B$17,0)</f>
        <v>0</v>
      </c>
      <c r="P1470" s="2">
        <f t="shared" ca="1" si="114"/>
        <v>6.5375388183195851</v>
      </c>
      <c r="Q1470" s="3">
        <f ca="1">1-P1470/MAX(P$2:P1470)</f>
        <v>6.5008606331840579E-2</v>
      </c>
    </row>
    <row r="1471" spans="1:17" x14ac:dyDescent="0.15">
      <c r="A1471" s="1">
        <v>40563</v>
      </c>
      <c r="B1471">
        <v>3037.86</v>
      </c>
      <c r="C1471">
        <v>3037.86</v>
      </c>
      <c r="D1471" s="21">
        <v>2944.5</v>
      </c>
      <c r="E1471" s="21">
        <v>2944.71</v>
      </c>
      <c r="F1471" s="42">
        <v>764.40117248000001</v>
      </c>
      <c r="G1471" s="3">
        <f t="shared" si="110"/>
        <v>-3.288831962165617E-2</v>
      </c>
      <c r="H1471" s="3">
        <f>1-E1471/MAX(E$2:E1471)</f>
        <v>0.49896038930102771</v>
      </c>
      <c r="I1471" s="21">
        <f t="shared" si="111"/>
        <v>100.13999999999987</v>
      </c>
      <c r="J1471" s="21">
        <f ca="1">IF(ROW()&gt;计算结果!B$18+1,ABS(E1471-OFFSET(E1471,-计算结果!B$18,0,1,1))/SUM(OFFSET(I1471,0,0,-计算结果!B$18,1)),ABS(E1471-OFFSET(E1471,-ROW()+2,0,1,1))/SUM(OFFSET(I1471,0,0,-ROW()+2,1)))</f>
        <v>0.49049499075743358</v>
      </c>
      <c r="K1471" s="21">
        <f ca="1">(计算结果!B$19+计算结果!B$20*'000300'!J1471)^计算结果!B$21</f>
        <v>1.8414454916816902</v>
      </c>
      <c r="L1471" s="21">
        <f t="shared" ca="1" si="112"/>
        <v>2867.4798541919117</v>
      </c>
      <c r="M1471" s="31" t="str">
        <f ca="1">IF(ROW()&gt;计算结果!B$22+1,IF(L1471&gt;OFFSET(L1471,-计算结果!B$22,0,1,1),"买",IF(L1471&lt;OFFSET(L1471,-计算结果!B$22,0,1,1),"卖",M1470)),IF(L1471&gt;OFFSET(L1471,-ROW()+1,0,1,1),"买",IF(L1471&lt;OFFSET(L1471,-ROW()+1,0,1,1),"卖",M1470)))</f>
        <v>卖</v>
      </c>
      <c r="N1471" s="4" t="str">
        <f t="shared" ca="1" si="113"/>
        <v/>
      </c>
      <c r="O1471" s="3">
        <f ca="1">IF(M1470="买",E1471/E1470-1,0)-IF(N1471=1,计算结果!B$17,0)</f>
        <v>0</v>
      </c>
      <c r="P1471" s="2">
        <f t="shared" ca="1" si="114"/>
        <v>6.5375388183195851</v>
      </c>
      <c r="Q1471" s="3">
        <f ca="1">1-P1471/MAX(P$2:P1471)</f>
        <v>6.5008606331840579E-2</v>
      </c>
    </row>
    <row r="1472" spans="1:17" x14ac:dyDescent="0.15">
      <c r="A1472" s="1">
        <v>40564</v>
      </c>
      <c r="B1472">
        <v>2935.23</v>
      </c>
      <c r="C1472">
        <v>3030.26</v>
      </c>
      <c r="D1472" s="21">
        <v>2935.14</v>
      </c>
      <c r="E1472" s="21">
        <v>2983.46</v>
      </c>
      <c r="F1472" s="42">
        <v>851.57789695999998</v>
      </c>
      <c r="G1472" s="3">
        <f t="shared" si="110"/>
        <v>1.3159190548475141E-2</v>
      </c>
      <c r="H1472" s="3">
        <f>1-E1472/MAX(E$2:E1472)</f>
        <v>0.49236711359150609</v>
      </c>
      <c r="I1472" s="21">
        <f t="shared" si="111"/>
        <v>38.75</v>
      </c>
      <c r="J1472" s="21">
        <f ca="1">IF(ROW()&gt;计算结果!B$18+1,ABS(E1472-OFFSET(E1472,-计算结果!B$18,0,1,1))/SUM(OFFSET(I1472,0,0,-计算结果!B$18,1)),ABS(E1472-OFFSET(E1472,-ROW()+2,0,1,1))/SUM(OFFSET(I1472,0,0,-ROW()+2,1)))</f>
        <v>0.38973529662098866</v>
      </c>
      <c r="K1472" s="21">
        <f ca="1">(计算结果!B$19+计算结果!B$20*'000300'!J1472)^计算结果!B$21</f>
        <v>1.7507617669588897</v>
      </c>
      <c r="L1472" s="21">
        <f t="shared" ca="1" si="112"/>
        <v>3070.5334591990299</v>
      </c>
      <c r="M1472" s="31" t="str">
        <f ca="1">IF(ROW()&gt;计算结果!B$22+1,IF(L1472&gt;OFFSET(L1472,-计算结果!B$22,0,1,1),"买",IF(L1472&lt;OFFSET(L1472,-计算结果!B$22,0,1,1),"卖",M1471)),IF(L1472&gt;OFFSET(L1472,-ROW()+1,0,1,1),"买",IF(L1472&lt;OFFSET(L1472,-ROW()+1,0,1,1),"卖",M1471)))</f>
        <v>卖</v>
      </c>
      <c r="N1472" s="4" t="str">
        <f t="shared" ca="1" si="113"/>
        <v/>
      </c>
      <c r="O1472" s="3">
        <f ca="1">IF(M1471="买",E1472/E1471-1,0)-IF(N1472=1,计算结果!B$17,0)</f>
        <v>0</v>
      </c>
      <c r="P1472" s="2">
        <f t="shared" ca="1" si="114"/>
        <v>6.5375388183195851</v>
      </c>
      <c r="Q1472" s="3">
        <f ca="1">1-P1472/MAX(P$2:P1472)</f>
        <v>6.5008606331840579E-2</v>
      </c>
    </row>
    <row r="1473" spans="1:17" x14ac:dyDescent="0.15">
      <c r="A1473" s="1">
        <v>40567</v>
      </c>
      <c r="B1473">
        <v>2986.09</v>
      </c>
      <c r="C1473">
        <v>2999.2</v>
      </c>
      <c r="D1473" s="21">
        <v>2943.92</v>
      </c>
      <c r="E1473" s="21">
        <v>2954.23</v>
      </c>
      <c r="F1473" s="42">
        <v>758.05237248000003</v>
      </c>
      <c r="G1473" s="3">
        <f t="shared" si="110"/>
        <v>-9.7973493862830718E-3</v>
      </c>
      <c r="H1473" s="3">
        <f>1-E1473/MAX(E$2:E1473)</f>
        <v>0.49734057033961754</v>
      </c>
      <c r="I1473" s="21">
        <f t="shared" si="111"/>
        <v>29.230000000000018</v>
      </c>
      <c r="J1473" s="21">
        <f ca="1">IF(ROW()&gt;计算结果!B$18+1,ABS(E1473-OFFSET(E1473,-计算结果!B$18,0,1,1))/SUM(OFFSET(I1473,0,0,-计算结果!B$18,1)),ABS(E1473-OFFSET(E1473,-ROW()+2,0,1,1))/SUM(OFFSET(I1473,0,0,-ROW()+2,1)))</f>
        <v>0.34930574462292396</v>
      </c>
      <c r="K1473" s="21">
        <f ca="1">(计算结果!B$19+计算结果!B$20*'000300'!J1473)^计算结果!B$21</f>
        <v>1.7143751701606316</v>
      </c>
      <c r="L1473" s="21">
        <f t="shared" ca="1" si="112"/>
        <v>2871.1456965444231</v>
      </c>
      <c r="M1473" s="31" t="str">
        <f ca="1">IF(ROW()&gt;计算结果!B$22+1,IF(L1473&gt;OFFSET(L1473,-计算结果!B$22,0,1,1),"买",IF(L1473&lt;OFFSET(L1473,-计算结果!B$22,0,1,1),"卖",M1472)),IF(L1473&gt;OFFSET(L1473,-ROW()+1,0,1,1),"买",IF(L1473&lt;OFFSET(L1473,-ROW()+1,0,1,1),"卖",M1472)))</f>
        <v>卖</v>
      </c>
      <c r="N1473" s="4" t="str">
        <f t="shared" ca="1" si="113"/>
        <v/>
      </c>
      <c r="O1473" s="3">
        <f ca="1">IF(M1472="买",E1473/E1472-1,0)-IF(N1473=1,计算结果!B$17,0)</f>
        <v>0</v>
      </c>
      <c r="P1473" s="2">
        <f t="shared" ca="1" si="114"/>
        <v>6.5375388183195851</v>
      </c>
      <c r="Q1473" s="3">
        <f ca="1">1-P1473/MAX(P$2:P1473)</f>
        <v>6.5008606331840579E-2</v>
      </c>
    </row>
    <row r="1474" spans="1:17" x14ac:dyDescent="0.15">
      <c r="A1474" s="1">
        <v>40568</v>
      </c>
      <c r="B1474">
        <v>2949.65</v>
      </c>
      <c r="C1474">
        <v>2960.59</v>
      </c>
      <c r="D1474" s="21">
        <v>2919.16</v>
      </c>
      <c r="E1474" s="21">
        <v>2938.65</v>
      </c>
      <c r="F1474" s="42">
        <v>575.72818944000005</v>
      </c>
      <c r="G1474" s="3">
        <f t="shared" si="110"/>
        <v>-5.2737938481431934E-3</v>
      </c>
      <c r="H1474" s="3">
        <f>1-E1474/MAX(E$2:E1474)</f>
        <v>0.49999149254747155</v>
      </c>
      <c r="I1474" s="21">
        <f t="shared" si="111"/>
        <v>15.579999999999927</v>
      </c>
      <c r="J1474" s="21">
        <f ca="1">IF(ROW()&gt;计算结果!B$18+1,ABS(E1474-OFFSET(E1474,-计算结果!B$18,0,1,1))/SUM(OFFSET(I1474,0,0,-计算结果!B$18,1)),ABS(E1474-OFFSET(E1474,-ROW()+2,0,1,1))/SUM(OFFSET(I1474,0,0,-ROW()+2,1)))</f>
        <v>0.42371647596733453</v>
      </c>
      <c r="K1474" s="21">
        <f ca="1">(计算结果!B$19+计算结果!B$20*'000300'!J1474)^计算结果!B$21</f>
        <v>1.781344828370601</v>
      </c>
      <c r="L1474" s="21">
        <f t="shared" ca="1" si="112"/>
        <v>2991.3941383977744</v>
      </c>
      <c r="M1474" s="31" t="str">
        <f ca="1">IF(ROW()&gt;计算结果!B$22+1,IF(L1474&gt;OFFSET(L1474,-计算结果!B$22,0,1,1),"买",IF(L1474&lt;OFFSET(L1474,-计算结果!B$22,0,1,1),"卖",M1473)),IF(L1474&gt;OFFSET(L1474,-ROW()+1,0,1,1),"买",IF(L1474&lt;OFFSET(L1474,-ROW()+1,0,1,1),"卖",M1473)))</f>
        <v>卖</v>
      </c>
      <c r="N1474" s="4" t="str">
        <f t="shared" ca="1" si="113"/>
        <v/>
      </c>
      <c r="O1474" s="3">
        <f ca="1">IF(M1473="买",E1474/E1473-1,0)-IF(N1474=1,计算结果!B$17,0)</f>
        <v>0</v>
      </c>
      <c r="P1474" s="2">
        <f t="shared" ca="1" si="114"/>
        <v>6.5375388183195851</v>
      </c>
      <c r="Q1474" s="3">
        <f ca="1">1-P1474/MAX(P$2:P1474)</f>
        <v>6.5008606331840579E-2</v>
      </c>
    </row>
    <row r="1475" spans="1:17" x14ac:dyDescent="0.15">
      <c r="A1475" s="1">
        <v>40569</v>
      </c>
      <c r="B1475">
        <v>2939.77</v>
      </c>
      <c r="C1475">
        <v>2982.32</v>
      </c>
      <c r="D1475" s="21">
        <v>2939.36</v>
      </c>
      <c r="E1475" s="21">
        <v>2978.43</v>
      </c>
      <c r="F1475" s="42">
        <v>517.46037760000002</v>
      </c>
      <c r="G1475" s="3">
        <f t="shared" ref="G1475:G1538" si="115">E1475/E1474-1</f>
        <v>1.3536828135368273E-2</v>
      </c>
      <c r="H1475" s="3">
        <f>1-E1475/MAX(E$2:E1475)</f>
        <v>0.49322296331586468</v>
      </c>
      <c r="I1475" s="21">
        <f t="shared" si="111"/>
        <v>39.779999999999745</v>
      </c>
      <c r="J1475" s="21">
        <f ca="1">IF(ROW()&gt;计算结果!B$18+1,ABS(E1475-OFFSET(E1475,-计算结果!B$18,0,1,1))/SUM(OFFSET(I1475,0,0,-计算结果!B$18,1)),ABS(E1475-OFFSET(E1475,-ROW()+2,0,1,1))/SUM(OFFSET(I1475,0,0,-ROW()+2,1)))</f>
        <v>0.35480658917245789</v>
      </c>
      <c r="K1475" s="21">
        <f ca="1">(计算结果!B$19+计算结果!B$20*'000300'!J1475)^计算结果!B$21</f>
        <v>1.719325930255212</v>
      </c>
      <c r="L1475" s="21">
        <f t="shared" ca="1" si="112"/>
        <v>2969.1045590870631</v>
      </c>
      <c r="M1475" s="31" t="str">
        <f ca="1">IF(ROW()&gt;计算结果!B$22+1,IF(L1475&gt;OFFSET(L1475,-计算结果!B$22,0,1,1),"买",IF(L1475&lt;OFFSET(L1475,-计算结果!B$22,0,1,1),"卖",M1474)),IF(L1475&gt;OFFSET(L1475,-ROW()+1,0,1,1),"买",IF(L1475&lt;OFFSET(L1475,-ROW()+1,0,1,1),"卖",M1474)))</f>
        <v>卖</v>
      </c>
      <c r="N1475" s="4" t="str">
        <f t="shared" ca="1" si="113"/>
        <v/>
      </c>
      <c r="O1475" s="3">
        <f ca="1">IF(M1474="买",E1475/E1474-1,0)-IF(N1475=1,计算结果!B$17,0)</f>
        <v>0</v>
      </c>
      <c r="P1475" s="2">
        <f t="shared" ca="1" si="114"/>
        <v>6.5375388183195851</v>
      </c>
      <c r="Q1475" s="3">
        <f ca="1">1-P1475/MAX(P$2:P1475)</f>
        <v>6.5008606331840579E-2</v>
      </c>
    </row>
    <row r="1476" spans="1:17" x14ac:dyDescent="0.15">
      <c r="A1476" s="1">
        <v>40570</v>
      </c>
      <c r="B1476">
        <v>2953.59</v>
      </c>
      <c r="C1476">
        <v>3037.16</v>
      </c>
      <c r="D1476" s="21">
        <v>2935.27</v>
      </c>
      <c r="E1476" s="21">
        <v>3026.47</v>
      </c>
      <c r="F1476" s="42">
        <v>969.76027648000002</v>
      </c>
      <c r="G1476" s="3">
        <f t="shared" si="115"/>
        <v>1.6129303022061947E-2</v>
      </c>
      <c r="H1476" s="3">
        <f>1-E1476/MAX(E$2:E1476)</f>
        <v>0.48504900292656372</v>
      </c>
      <c r="I1476" s="21">
        <f t="shared" ref="I1476:I1539" si="116">ABS(E1476-E1475)</f>
        <v>48.039999999999964</v>
      </c>
      <c r="J1476" s="21">
        <f ca="1">IF(ROW()&gt;计算结果!B$18+1,ABS(E1476-OFFSET(E1476,-计算结果!B$18,0,1,1))/SUM(OFFSET(I1476,0,0,-计算结果!B$18,1)),ABS(E1476-OFFSET(E1476,-ROW()+2,0,1,1))/SUM(OFFSET(I1476,0,0,-ROW()+2,1)))</f>
        <v>0.2255820807544954</v>
      </c>
      <c r="K1476" s="21">
        <f ca="1">(计算结果!B$19+计算结果!B$20*'000300'!J1476)^计算结果!B$21</f>
        <v>1.6030238726790458</v>
      </c>
      <c r="L1476" s="21">
        <f t="shared" ref="L1476:L1539" ca="1" si="117">K1476*E1476+(1-K1476)*L1475</f>
        <v>3061.0627303372598</v>
      </c>
      <c r="M1476" s="31" t="str">
        <f ca="1">IF(ROW()&gt;计算结果!B$22+1,IF(L1476&gt;OFFSET(L1476,-计算结果!B$22,0,1,1),"买",IF(L1476&lt;OFFSET(L1476,-计算结果!B$22,0,1,1),"卖",M1475)),IF(L1476&gt;OFFSET(L1476,-ROW()+1,0,1,1),"买",IF(L1476&lt;OFFSET(L1476,-ROW()+1,0,1,1),"卖",M1475)))</f>
        <v>卖</v>
      </c>
      <c r="N1476" s="4" t="str">
        <f t="shared" ref="N1476:N1539" ca="1" si="118">IF(M1475&lt;&gt;M1476,1,"")</f>
        <v/>
      </c>
      <c r="O1476" s="3">
        <f ca="1">IF(M1475="买",E1476/E1475-1,0)-IF(N1476=1,计算结果!B$17,0)</f>
        <v>0</v>
      </c>
      <c r="P1476" s="2">
        <f t="shared" ref="P1476:P1539" ca="1" si="119">IFERROR(P1475*(1+O1476),P1475)</f>
        <v>6.5375388183195851</v>
      </c>
      <c r="Q1476" s="3">
        <f ca="1">1-P1476/MAX(P$2:P1476)</f>
        <v>6.5008606331840579E-2</v>
      </c>
    </row>
    <row r="1477" spans="1:17" x14ac:dyDescent="0.15">
      <c r="A1477" s="1">
        <v>40571</v>
      </c>
      <c r="B1477">
        <v>3020.12</v>
      </c>
      <c r="C1477">
        <v>3047.27</v>
      </c>
      <c r="D1477" s="21">
        <v>3011.38</v>
      </c>
      <c r="E1477" s="21">
        <v>3036.74</v>
      </c>
      <c r="F1477" s="42">
        <v>782.41914880000002</v>
      </c>
      <c r="G1477" s="3">
        <f t="shared" si="115"/>
        <v>3.3933923019227041E-3</v>
      </c>
      <c r="H1477" s="3">
        <f>1-E1477/MAX(E$2:E1477)</f>
        <v>0.48330157217722725</v>
      </c>
      <c r="I1477" s="21">
        <f t="shared" si="116"/>
        <v>10.269999999999982</v>
      </c>
      <c r="J1477" s="21">
        <f ca="1">IF(ROW()&gt;计算结果!B$18+1,ABS(E1477-OFFSET(E1477,-计算结果!B$18,0,1,1))/SUM(OFFSET(I1477,0,0,-计算结果!B$18,1)),ABS(E1477-OFFSET(E1477,-ROW()+2,0,1,1))/SUM(OFFSET(I1477,0,0,-ROW()+2,1)))</f>
        <v>0.11732652192422388</v>
      </c>
      <c r="K1477" s="21">
        <f ca="1">(计算结果!B$19+计算结果!B$20*'000300'!J1477)^计算结果!B$21</f>
        <v>1.5055938697318014</v>
      </c>
      <c r="L1477" s="21">
        <f t="shared" ca="1" si="117"/>
        <v>3024.4425766463414</v>
      </c>
      <c r="M1477" s="31" t="str">
        <f ca="1">IF(ROW()&gt;计算结果!B$22+1,IF(L1477&gt;OFFSET(L1477,-计算结果!B$22,0,1,1),"买",IF(L1477&lt;OFFSET(L1477,-计算结果!B$22,0,1,1),"卖",M1476)),IF(L1477&gt;OFFSET(L1477,-ROW()+1,0,1,1),"买",IF(L1477&lt;OFFSET(L1477,-ROW()+1,0,1,1),"卖",M1476)))</f>
        <v>卖</v>
      </c>
      <c r="N1477" s="4" t="str">
        <f t="shared" ca="1" si="118"/>
        <v/>
      </c>
      <c r="O1477" s="3">
        <f ca="1">IF(M1476="买",E1477/E1476-1,0)-IF(N1477=1,计算结果!B$17,0)</f>
        <v>0</v>
      </c>
      <c r="P1477" s="2">
        <f t="shared" ca="1" si="119"/>
        <v>6.5375388183195851</v>
      </c>
      <c r="Q1477" s="3">
        <f ca="1">1-P1477/MAX(P$2:P1477)</f>
        <v>6.5008606331840579E-2</v>
      </c>
    </row>
    <row r="1478" spans="1:17" x14ac:dyDescent="0.15">
      <c r="A1478" s="1">
        <v>40574</v>
      </c>
      <c r="B1478">
        <v>3035.42</v>
      </c>
      <c r="C1478">
        <v>3076.55</v>
      </c>
      <c r="D1478" s="21">
        <v>3032.45</v>
      </c>
      <c r="E1478" s="21">
        <v>3076.51</v>
      </c>
      <c r="F1478" s="42">
        <v>830.70312448000004</v>
      </c>
      <c r="G1478" s="3">
        <f t="shared" si="115"/>
        <v>1.3096280880154465E-2</v>
      </c>
      <c r="H1478" s="3">
        <f>1-E1478/MAX(E$2:E1478)</f>
        <v>0.47653474443612598</v>
      </c>
      <c r="I1478" s="21">
        <f t="shared" si="116"/>
        <v>39.770000000000437</v>
      </c>
      <c r="J1478" s="21">
        <f ca="1">IF(ROW()&gt;计算结果!B$18+1,ABS(E1478-OFFSET(E1478,-计算结果!B$18,0,1,1))/SUM(OFFSET(I1478,0,0,-计算结果!B$18,1)),ABS(E1478-OFFSET(E1478,-ROW()+2,0,1,1))/SUM(OFFSET(I1478,0,0,-ROW()+2,1)))</f>
        <v>0.26057236137326001</v>
      </c>
      <c r="K1478" s="21">
        <f ca="1">(计算结果!B$19+计算结果!B$20*'000300'!J1478)^计算结果!B$21</f>
        <v>1.634515125235934</v>
      </c>
      <c r="L1478" s="21">
        <f t="shared" ca="1" si="117"/>
        <v>3109.5475676499591</v>
      </c>
      <c r="M1478" s="31" t="str">
        <f ca="1">IF(ROW()&gt;计算结果!B$22+1,IF(L1478&gt;OFFSET(L1478,-计算结果!B$22,0,1,1),"买",IF(L1478&lt;OFFSET(L1478,-计算结果!B$22,0,1,1),"卖",M1477)),IF(L1478&gt;OFFSET(L1478,-ROW()+1,0,1,1),"买",IF(L1478&lt;OFFSET(L1478,-ROW()+1,0,1,1),"卖",M1477)))</f>
        <v>卖</v>
      </c>
      <c r="N1478" s="4" t="str">
        <f t="shared" ca="1" si="118"/>
        <v/>
      </c>
      <c r="O1478" s="3">
        <f ca="1">IF(M1477="买",E1478/E1477-1,0)-IF(N1478=1,计算结果!B$17,0)</f>
        <v>0</v>
      </c>
      <c r="P1478" s="2">
        <f t="shared" ca="1" si="119"/>
        <v>6.5375388183195851</v>
      </c>
      <c r="Q1478" s="3">
        <f ca="1">1-P1478/MAX(P$2:P1478)</f>
        <v>6.5008606331840579E-2</v>
      </c>
    </row>
    <row r="1479" spans="1:17" x14ac:dyDescent="0.15">
      <c r="A1479" s="1">
        <v>40575</v>
      </c>
      <c r="B1479">
        <v>3083.49</v>
      </c>
      <c r="C1479">
        <v>3087.23</v>
      </c>
      <c r="D1479" s="21">
        <v>3062.83</v>
      </c>
      <c r="E1479" s="21">
        <v>3077.28</v>
      </c>
      <c r="F1479" s="42">
        <v>658.32697856000004</v>
      </c>
      <c r="G1479" s="3">
        <f t="shared" si="115"/>
        <v>2.502836005733311E-4</v>
      </c>
      <c r="H1479" s="3">
        <f>1-E1479/MAX(E$2:E1479)</f>
        <v>0.47640372966718836</v>
      </c>
      <c r="I1479" s="21">
        <f t="shared" si="116"/>
        <v>0.76999999999998181</v>
      </c>
      <c r="J1479" s="21">
        <f ca="1">IF(ROW()&gt;计算结果!B$18+1,ABS(E1479-OFFSET(E1479,-计算结果!B$18,0,1,1))/SUM(OFFSET(I1479,0,0,-计算结果!B$18,1)),ABS(E1479-OFFSET(E1479,-ROW()+2,0,1,1))/SUM(OFFSET(I1479,0,0,-ROW()+2,1)))</f>
        <v>0.25576977383000071</v>
      </c>
      <c r="K1479" s="21">
        <f ca="1">(计算结果!B$19+计算结果!B$20*'000300'!J1479)^计算结果!B$21</f>
        <v>1.6301927964470004</v>
      </c>
      <c r="L1479" s="21">
        <f t="shared" ca="1" si="117"/>
        <v>3056.9452113081297</v>
      </c>
      <c r="M1479" s="31" t="str">
        <f ca="1">IF(ROW()&gt;计算结果!B$22+1,IF(L1479&gt;OFFSET(L1479,-计算结果!B$22,0,1,1),"买",IF(L1479&lt;OFFSET(L1479,-计算结果!B$22,0,1,1),"卖",M1478)),IF(L1479&gt;OFFSET(L1479,-ROW()+1,0,1,1),"买",IF(L1479&lt;OFFSET(L1479,-ROW()+1,0,1,1),"卖",M1478)))</f>
        <v>卖</v>
      </c>
      <c r="N1479" s="4" t="str">
        <f t="shared" ca="1" si="118"/>
        <v/>
      </c>
      <c r="O1479" s="3">
        <f ca="1">IF(M1478="买",E1479/E1478-1,0)-IF(N1479=1,计算结果!B$17,0)</f>
        <v>0</v>
      </c>
      <c r="P1479" s="2">
        <f t="shared" ca="1" si="119"/>
        <v>6.5375388183195851</v>
      </c>
      <c r="Q1479" s="3">
        <f ca="1">1-P1479/MAX(P$2:P1479)</f>
        <v>6.5008606331840579E-2</v>
      </c>
    </row>
    <row r="1480" spans="1:17" x14ac:dyDescent="0.15">
      <c r="A1480" s="1">
        <v>40583</v>
      </c>
      <c r="B1480">
        <v>3055.4</v>
      </c>
      <c r="C1480">
        <v>3087.55</v>
      </c>
      <c r="D1480" s="21">
        <v>3031.75</v>
      </c>
      <c r="E1480" s="21">
        <v>3040.95</v>
      </c>
      <c r="F1480" s="42">
        <v>781.48354047999999</v>
      </c>
      <c r="G1480" s="3">
        <f t="shared" si="115"/>
        <v>-1.1805880517860023E-2</v>
      </c>
      <c r="H1480" s="3">
        <f>1-E1480/MAX(E$2:E1480)</f>
        <v>0.48258524467433472</v>
      </c>
      <c r="I1480" s="21">
        <f t="shared" si="116"/>
        <v>36.330000000000382</v>
      </c>
      <c r="J1480" s="21">
        <f ca="1">IF(ROW()&gt;计算结果!B$18+1,ABS(E1480-OFFSET(E1480,-计算结果!B$18,0,1,1))/SUM(OFFSET(I1480,0,0,-计算结果!B$18,1)),ABS(E1480-OFFSET(E1480,-ROW()+2,0,1,1))/SUM(OFFSET(I1480,0,0,-ROW()+2,1)))</f>
        <v>1.0873808063347147E-2</v>
      </c>
      <c r="K1480" s="21">
        <f ca="1">(计算结果!B$19+计算结果!B$20*'000300'!J1480)^计算结果!B$21</f>
        <v>1.4097864272570124</v>
      </c>
      <c r="L1480" s="21">
        <f t="shared" ca="1" si="117"/>
        <v>3034.3953795048201</v>
      </c>
      <c r="M1480" s="31" t="str">
        <f ca="1">IF(ROW()&gt;计算结果!B$22+1,IF(L1480&gt;OFFSET(L1480,-计算结果!B$22,0,1,1),"买",IF(L1480&lt;OFFSET(L1480,-计算结果!B$22,0,1,1),"卖",M1479)),IF(L1480&gt;OFFSET(L1480,-ROW()+1,0,1,1),"买",IF(L1480&lt;OFFSET(L1480,-ROW()+1,0,1,1),"卖",M1479)))</f>
        <v>卖</v>
      </c>
      <c r="N1480" s="4" t="str">
        <f t="shared" ca="1" si="118"/>
        <v/>
      </c>
      <c r="O1480" s="3">
        <f ca="1">IF(M1479="买",E1480/E1479-1,0)-IF(N1480=1,计算结果!B$17,0)</f>
        <v>0</v>
      </c>
      <c r="P1480" s="2">
        <f t="shared" ca="1" si="119"/>
        <v>6.5375388183195851</v>
      </c>
      <c r="Q1480" s="3">
        <f ca="1">1-P1480/MAX(P$2:P1480)</f>
        <v>6.5008606331840579E-2</v>
      </c>
    </row>
    <row r="1481" spans="1:17" x14ac:dyDescent="0.15">
      <c r="A1481" s="1">
        <v>40584</v>
      </c>
      <c r="B1481">
        <v>3034.08</v>
      </c>
      <c r="C1481">
        <v>3105.32</v>
      </c>
      <c r="D1481" s="21">
        <v>3024.35</v>
      </c>
      <c r="E1481" s="21">
        <v>3104.16</v>
      </c>
      <c r="F1481" s="42">
        <v>869.67271424</v>
      </c>
      <c r="G1481" s="3">
        <f t="shared" si="115"/>
        <v>2.0786267449316886E-2</v>
      </c>
      <c r="H1481" s="3">
        <f>1-E1481/MAX(E$2:E1481)</f>
        <v>0.47183012318791262</v>
      </c>
      <c r="I1481" s="21">
        <f t="shared" si="116"/>
        <v>63.210000000000036</v>
      </c>
      <c r="J1481" s="21">
        <f ca="1">IF(ROW()&gt;计算结果!B$18+1,ABS(E1481-OFFSET(E1481,-计算结果!B$18,0,1,1))/SUM(OFFSET(I1481,0,0,-计算结果!B$18,1)),ABS(E1481-OFFSET(E1481,-ROW()+2,0,1,1))/SUM(OFFSET(I1481,0,0,-ROW()+2,1)))</f>
        <v>0.4956019022161427</v>
      </c>
      <c r="K1481" s="21">
        <f ca="1">(计算结果!B$19+计算结果!B$20*'000300'!J1481)^计算结果!B$21</f>
        <v>1.8460417119945283</v>
      </c>
      <c r="L1481" s="21">
        <f t="shared" ca="1" si="117"/>
        <v>3163.1837789603906</v>
      </c>
      <c r="M1481" s="31" t="str">
        <f ca="1">IF(ROW()&gt;计算结果!B$22+1,IF(L1481&gt;OFFSET(L1481,-计算结果!B$22,0,1,1),"买",IF(L1481&lt;OFFSET(L1481,-计算结果!B$22,0,1,1),"卖",M1480)),IF(L1481&gt;OFFSET(L1481,-ROW()+1,0,1,1),"买",IF(L1481&lt;OFFSET(L1481,-ROW()+1,0,1,1),"卖",M1480)))</f>
        <v>买</v>
      </c>
      <c r="N1481" s="4">
        <f t="shared" ca="1" si="118"/>
        <v>1</v>
      </c>
      <c r="O1481" s="3">
        <f ca="1">IF(M1480="买",E1481/E1480-1,0)-IF(N1481=1,计算结果!B$17,0)</f>
        <v>0</v>
      </c>
      <c r="P1481" s="2">
        <f t="shared" ca="1" si="119"/>
        <v>6.5375388183195851</v>
      </c>
      <c r="Q1481" s="3">
        <f ca="1">1-P1481/MAX(P$2:P1481)</f>
        <v>6.5008606331840579E-2</v>
      </c>
    </row>
    <row r="1482" spans="1:17" x14ac:dyDescent="0.15">
      <c r="A1482" s="1">
        <v>40585</v>
      </c>
      <c r="B1482">
        <v>3100.27</v>
      </c>
      <c r="C1482">
        <v>3133.5</v>
      </c>
      <c r="D1482" s="21">
        <v>3092.58</v>
      </c>
      <c r="E1482" s="21">
        <v>3120.96</v>
      </c>
      <c r="F1482" s="42">
        <v>990.01499648000004</v>
      </c>
      <c r="G1482" s="3">
        <f t="shared" si="115"/>
        <v>5.41209216019789E-3</v>
      </c>
      <c r="H1482" s="3">
        <f>1-E1482/MAX(E$2:E1482)</f>
        <v>0.46897161913836516</v>
      </c>
      <c r="I1482" s="21">
        <f t="shared" si="116"/>
        <v>16.800000000000182</v>
      </c>
      <c r="J1482" s="21">
        <f ca="1">IF(ROW()&gt;计算结果!B$18+1,ABS(E1482-OFFSET(E1482,-计算结果!B$18,0,1,1))/SUM(OFFSET(I1482,0,0,-计算结果!B$18,1)),ABS(E1482-OFFSET(E1482,-ROW()+2,0,1,1))/SUM(OFFSET(I1482,0,0,-ROW()+2,1)))</f>
        <v>0.45866969110681066</v>
      </c>
      <c r="K1482" s="21">
        <f ca="1">(计算结果!B$19+计算结果!B$20*'000300'!J1482)^计算结果!B$21</f>
        <v>1.8128027219961296</v>
      </c>
      <c r="L1482" s="21">
        <f t="shared" ca="1" si="117"/>
        <v>3086.6403975280314</v>
      </c>
      <c r="M1482" s="31" t="str">
        <f ca="1">IF(ROW()&gt;计算结果!B$22+1,IF(L1482&gt;OFFSET(L1482,-计算结果!B$22,0,1,1),"买",IF(L1482&lt;OFFSET(L1482,-计算结果!B$22,0,1,1),"卖",M1481)),IF(L1482&gt;OFFSET(L1482,-ROW()+1,0,1,1),"买",IF(L1482&lt;OFFSET(L1482,-ROW()+1,0,1,1),"卖",M1481)))</f>
        <v>卖</v>
      </c>
      <c r="N1482" s="4">
        <f t="shared" ca="1" si="118"/>
        <v>1</v>
      </c>
      <c r="O1482" s="3">
        <f ca="1">IF(M1481="买",E1482/E1481-1,0)-IF(N1482=1,计算结果!B$17,0)</f>
        <v>5.41209216019789E-3</v>
      </c>
      <c r="P1482" s="2">
        <f t="shared" ca="1" si="119"/>
        <v>6.572920580905202</v>
      </c>
      <c r="Q1482" s="3">
        <f ca="1">1-P1482/MAX(P$2:P1482)</f>
        <v>5.9948346740316683E-2</v>
      </c>
    </row>
    <row r="1483" spans="1:17" x14ac:dyDescent="0.15">
      <c r="A1483" s="1">
        <v>40588</v>
      </c>
      <c r="B1483">
        <v>3123.25</v>
      </c>
      <c r="C1483">
        <v>3227.43</v>
      </c>
      <c r="D1483" s="21">
        <v>3123.25</v>
      </c>
      <c r="E1483" s="21">
        <v>3219.14</v>
      </c>
      <c r="F1483" s="42">
        <v>1558.29387264</v>
      </c>
      <c r="G1483" s="3">
        <f t="shared" si="115"/>
        <v>3.1458269250487003E-2</v>
      </c>
      <c r="H1483" s="3">
        <f>1-E1483/MAX(E$2:E1483)</f>
        <v>0.45226638535356978</v>
      </c>
      <c r="I1483" s="21">
        <f t="shared" si="116"/>
        <v>98.179999999999836</v>
      </c>
      <c r="J1483" s="21">
        <f ca="1">IF(ROW()&gt;计算结果!B$18+1,ABS(E1483-OFFSET(E1483,-计算结果!B$18,0,1,1))/SUM(OFFSET(I1483,0,0,-计算结果!B$18,1)),ABS(E1483-OFFSET(E1483,-ROW()+2,0,1,1))/SUM(OFFSET(I1483,0,0,-ROW()+2,1)))</f>
        <v>0.71843896618121528</v>
      </c>
      <c r="K1483" s="21">
        <f ca="1">(计算结果!B$19+计算结果!B$20*'000300'!J1483)^计算结果!B$21</f>
        <v>2.0465950695630939</v>
      </c>
      <c r="L1483" s="21">
        <f t="shared" ca="1" si="117"/>
        <v>3357.8134306662314</v>
      </c>
      <c r="M1483" s="31" t="str">
        <f ca="1">IF(ROW()&gt;计算结果!B$22+1,IF(L1483&gt;OFFSET(L1483,-计算结果!B$22,0,1,1),"买",IF(L1483&lt;OFFSET(L1483,-计算结果!B$22,0,1,1),"卖",M1482)),IF(L1483&gt;OFFSET(L1483,-ROW()+1,0,1,1),"买",IF(L1483&lt;OFFSET(L1483,-ROW()+1,0,1,1),"卖",M1482)))</f>
        <v>买</v>
      </c>
      <c r="N1483" s="4">
        <f t="shared" ca="1" si="118"/>
        <v>1</v>
      </c>
      <c r="O1483" s="3">
        <f ca="1">IF(M1482="买",E1483/E1482-1,0)-IF(N1483=1,计算结果!B$17,0)</f>
        <v>0</v>
      </c>
      <c r="P1483" s="2">
        <f t="shared" ca="1" si="119"/>
        <v>6.572920580905202</v>
      </c>
      <c r="Q1483" s="3">
        <f ca="1">1-P1483/MAX(P$2:P1483)</f>
        <v>5.9948346740316683E-2</v>
      </c>
    </row>
    <row r="1484" spans="1:17" x14ac:dyDescent="0.15">
      <c r="A1484" s="1">
        <v>40589</v>
      </c>
      <c r="B1484">
        <v>3223.22</v>
      </c>
      <c r="C1484">
        <v>3259.64</v>
      </c>
      <c r="D1484" s="21">
        <v>3215.62</v>
      </c>
      <c r="E1484" s="21">
        <v>3217.67</v>
      </c>
      <c r="F1484" s="42">
        <v>1477.472256</v>
      </c>
      <c r="G1484" s="3">
        <f t="shared" si="115"/>
        <v>-4.5664369987008513E-4</v>
      </c>
      <c r="H1484" s="3">
        <f>1-E1484/MAX(E$2:E1484)</f>
        <v>0.45251650445790514</v>
      </c>
      <c r="I1484" s="21">
        <f t="shared" si="116"/>
        <v>1.4699999999997999</v>
      </c>
      <c r="J1484" s="21">
        <f ca="1">IF(ROW()&gt;计算结果!B$18+1,ABS(E1484-OFFSET(E1484,-计算结果!B$18,0,1,1))/SUM(OFFSET(I1484,0,0,-计算结果!B$18,1)),ABS(E1484-OFFSET(E1484,-ROW()+2,0,1,1))/SUM(OFFSET(I1484,0,0,-ROW()+2,1)))</f>
        <v>0.78681405448085195</v>
      </c>
      <c r="K1484" s="21">
        <f ca="1">(计算结果!B$19+计算结果!B$20*'000300'!J1484)^计算结果!B$21</f>
        <v>2.1081326490327665</v>
      </c>
      <c r="L1484" s="21">
        <f t="shared" ca="1" si="117"/>
        <v>3062.3724889312889</v>
      </c>
      <c r="M1484" s="31" t="str">
        <f ca="1">IF(ROW()&gt;计算结果!B$22+1,IF(L1484&gt;OFFSET(L1484,-计算结果!B$22,0,1,1),"买",IF(L1484&lt;OFFSET(L1484,-计算结果!B$22,0,1,1),"卖",M1483)),IF(L1484&gt;OFFSET(L1484,-ROW()+1,0,1,1),"买",IF(L1484&lt;OFFSET(L1484,-ROW()+1,0,1,1),"卖",M1483)))</f>
        <v>卖</v>
      </c>
      <c r="N1484" s="4">
        <f t="shared" ca="1" si="118"/>
        <v>1</v>
      </c>
      <c r="O1484" s="3">
        <f ca="1">IF(M1483="买",E1484/E1483-1,0)-IF(N1484=1,计算结果!B$17,0)</f>
        <v>-4.5664369987008513E-4</v>
      </c>
      <c r="P1484" s="2">
        <f t="shared" ca="1" si="119"/>
        <v>6.5699190981321856</v>
      </c>
      <c r="Q1484" s="3">
        <f ca="1">1-P1484/MAX(P$2:P1484)</f>
        <v>6.0377615405330043E-2</v>
      </c>
    </row>
    <row r="1485" spans="1:17" x14ac:dyDescent="0.15">
      <c r="A1485" s="1">
        <v>40590</v>
      </c>
      <c r="B1485">
        <v>3211.14</v>
      </c>
      <c r="C1485">
        <v>3248.85</v>
      </c>
      <c r="D1485" s="21">
        <v>3195.47</v>
      </c>
      <c r="E1485" s="21">
        <v>3248.53</v>
      </c>
      <c r="F1485" s="42">
        <v>1255.49600768</v>
      </c>
      <c r="G1485" s="3">
        <f t="shared" si="115"/>
        <v>9.5907908517653961E-3</v>
      </c>
      <c r="H1485" s="3">
        <f>1-E1485/MAX(E$2:E1485)</f>
        <v>0.44726570475736738</v>
      </c>
      <c r="I1485" s="21">
        <f t="shared" si="116"/>
        <v>30.860000000000127</v>
      </c>
      <c r="J1485" s="21">
        <f ca="1">IF(ROW()&gt;计算结果!B$18+1,ABS(E1485-OFFSET(E1485,-计算结果!B$18,0,1,1))/SUM(OFFSET(I1485,0,0,-计算结果!B$18,1)),ABS(E1485-OFFSET(E1485,-ROW()+2,0,1,1))/SUM(OFFSET(I1485,0,0,-ROW()+2,1)))</f>
        <v>0.78131327740815681</v>
      </c>
      <c r="K1485" s="21">
        <f ca="1">(计算结果!B$19+计算结果!B$20*'000300'!J1485)^计算结果!B$21</f>
        <v>2.103181949667341</v>
      </c>
      <c r="L1485" s="21">
        <f t="shared" ca="1" si="117"/>
        <v>3453.8956060060004</v>
      </c>
      <c r="M1485" s="31" t="str">
        <f ca="1">IF(ROW()&gt;计算结果!B$22+1,IF(L1485&gt;OFFSET(L1485,-计算结果!B$22,0,1,1),"买",IF(L1485&lt;OFFSET(L1485,-计算结果!B$22,0,1,1),"卖",M1484)),IF(L1485&gt;OFFSET(L1485,-ROW()+1,0,1,1),"买",IF(L1485&lt;OFFSET(L1485,-ROW()+1,0,1,1),"卖",M1484)))</f>
        <v>买</v>
      </c>
      <c r="N1485" s="4">
        <f t="shared" ca="1" si="118"/>
        <v>1</v>
      </c>
      <c r="O1485" s="3">
        <f ca="1">IF(M1484="买",E1485/E1484-1,0)-IF(N1485=1,计算结果!B$17,0)</f>
        <v>0</v>
      </c>
      <c r="P1485" s="2">
        <f t="shared" ca="1" si="119"/>
        <v>6.5699190981321856</v>
      </c>
      <c r="Q1485" s="3">
        <f ca="1">1-P1485/MAX(P$2:P1485)</f>
        <v>6.0377615405330043E-2</v>
      </c>
    </row>
    <row r="1486" spans="1:17" x14ac:dyDescent="0.15">
      <c r="A1486" s="1">
        <v>40591</v>
      </c>
      <c r="B1486">
        <v>3255.63</v>
      </c>
      <c r="C1486">
        <v>3265.26</v>
      </c>
      <c r="D1486" s="21">
        <v>3218.91</v>
      </c>
      <c r="E1486" s="21">
        <v>3245.91</v>
      </c>
      <c r="F1486" s="42">
        <v>1275.5967180800001</v>
      </c>
      <c r="G1486" s="3">
        <f t="shared" si="115"/>
        <v>-8.0651864073910673E-4</v>
      </c>
      <c r="H1486" s="3">
        <f>1-E1486/MAX(E$2:E1486)</f>
        <v>0.44771149526985643</v>
      </c>
      <c r="I1486" s="21">
        <f t="shared" si="116"/>
        <v>2.6200000000003456</v>
      </c>
      <c r="J1486" s="21">
        <f ca="1">IF(ROW()&gt;计算结果!B$18+1,ABS(E1486-OFFSET(E1486,-计算结果!B$18,0,1,1))/SUM(OFFSET(I1486,0,0,-计算结果!B$18,1)),ABS(E1486-OFFSET(E1486,-ROW()+2,0,1,1))/SUM(OFFSET(I1486,0,0,-ROW()+2,1)))</f>
        <v>0.73078460103902776</v>
      </c>
      <c r="K1486" s="21">
        <f ca="1">(计算结果!B$19+计算结果!B$20*'000300'!J1486)^计算结果!B$21</f>
        <v>2.0577061409351249</v>
      </c>
      <c r="L1486" s="21">
        <f t="shared" ca="1" si="117"/>
        <v>3025.9223473013394</v>
      </c>
      <c r="M1486" s="31" t="str">
        <f ca="1">IF(ROW()&gt;计算结果!B$22+1,IF(L1486&gt;OFFSET(L1486,-计算结果!B$22,0,1,1),"买",IF(L1486&lt;OFFSET(L1486,-计算结果!B$22,0,1,1),"卖",M1485)),IF(L1486&gt;OFFSET(L1486,-ROW()+1,0,1,1),"买",IF(L1486&lt;OFFSET(L1486,-ROW()+1,0,1,1),"卖",M1485)))</f>
        <v>卖</v>
      </c>
      <c r="N1486" s="4">
        <f t="shared" ca="1" si="118"/>
        <v>1</v>
      </c>
      <c r="O1486" s="3">
        <f ca="1">IF(M1485="买",E1486/E1485-1,0)-IF(N1486=1,计算结果!B$17,0)</f>
        <v>-8.0651864073910673E-4</v>
      </c>
      <c r="P1486" s="2">
        <f t="shared" ca="1" si="119"/>
        <v>6.5646203359113944</v>
      </c>
      <c r="Q1486" s="3">
        <f ca="1">1-P1486/MAX(P$2:P1486)</f>
        <v>6.1135438373761342E-2</v>
      </c>
    </row>
    <row r="1487" spans="1:17" x14ac:dyDescent="0.15">
      <c r="A1487" s="1">
        <v>40592</v>
      </c>
      <c r="B1487">
        <v>3240.05</v>
      </c>
      <c r="C1487">
        <v>3242.37</v>
      </c>
      <c r="D1487" s="21">
        <v>3203.12</v>
      </c>
      <c r="E1487" s="21">
        <v>3211.88</v>
      </c>
      <c r="F1487" s="42">
        <v>1047.4337075200001</v>
      </c>
      <c r="G1487" s="3">
        <f t="shared" si="115"/>
        <v>-1.0483962894842991E-2</v>
      </c>
      <c r="H1487" s="3">
        <f>1-E1487/MAX(E$2:E1487)</f>
        <v>0.45350166746069553</v>
      </c>
      <c r="I1487" s="21">
        <f t="shared" si="116"/>
        <v>34.029999999999745</v>
      </c>
      <c r="J1487" s="21">
        <f ca="1">IF(ROW()&gt;计算结果!B$18+1,ABS(E1487-OFFSET(E1487,-计算结果!B$18,0,1,1))/SUM(OFFSET(I1487,0,0,-计算结果!B$18,1)),ABS(E1487-OFFSET(E1487,-ROW()+2,0,1,1))/SUM(OFFSET(I1487,0,0,-ROW()+2,1)))</f>
        <v>0.54048882853968605</v>
      </c>
      <c r="K1487" s="21">
        <f ca="1">(计算结果!B$19+计算结果!B$20*'000300'!J1487)^计算结果!B$21</f>
        <v>1.8864399456857175</v>
      </c>
      <c r="L1487" s="21">
        <f t="shared" ca="1" si="117"/>
        <v>3376.7202915580442</v>
      </c>
      <c r="M1487" s="31" t="str">
        <f ca="1">IF(ROW()&gt;计算结果!B$22+1,IF(L1487&gt;OFFSET(L1487,-计算结果!B$22,0,1,1),"买",IF(L1487&lt;OFFSET(L1487,-计算结果!B$22,0,1,1),"卖",M1486)),IF(L1487&gt;OFFSET(L1487,-ROW()+1,0,1,1),"买",IF(L1487&lt;OFFSET(L1487,-ROW()+1,0,1,1),"卖",M1486)))</f>
        <v>买</v>
      </c>
      <c r="N1487" s="4">
        <f t="shared" ca="1" si="118"/>
        <v>1</v>
      </c>
      <c r="O1487" s="3">
        <f ca="1">IF(M1486="买",E1487/E1486-1,0)-IF(N1487=1,计算结果!B$17,0)</f>
        <v>0</v>
      </c>
      <c r="P1487" s="2">
        <f t="shared" ca="1" si="119"/>
        <v>6.5646203359113944</v>
      </c>
      <c r="Q1487" s="3">
        <f ca="1">1-P1487/MAX(P$2:P1487)</f>
        <v>6.1135438373761342E-2</v>
      </c>
    </row>
    <row r="1488" spans="1:17" x14ac:dyDescent="0.15">
      <c r="A1488" s="1">
        <v>40595</v>
      </c>
      <c r="B1488">
        <v>3192.15</v>
      </c>
      <c r="C1488">
        <v>3258.28</v>
      </c>
      <c r="D1488" s="21">
        <v>3189.85</v>
      </c>
      <c r="E1488" s="21">
        <v>3257.91</v>
      </c>
      <c r="F1488" s="42">
        <v>1080.5587968</v>
      </c>
      <c r="G1488" s="3">
        <f t="shared" si="115"/>
        <v>1.4331170529409576E-2</v>
      </c>
      <c r="H1488" s="3">
        <f>1-E1488/MAX(E$2:E1488)</f>
        <v>0.44566970666303685</v>
      </c>
      <c r="I1488" s="21">
        <f t="shared" si="116"/>
        <v>46.029999999999745</v>
      </c>
      <c r="J1488" s="21">
        <f ca="1">IF(ROW()&gt;计算结果!B$18+1,ABS(E1488-OFFSET(E1488,-计算结果!B$18,0,1,1))/SUM(OFFSET(I1488,0,0,-计算结果!B$18,1)),ABS(E1488-OFFSET(E1488,-ROW()+2,0,1,1))/SUM(OFFSET(I1488,0,0,-ROW()+2,1)))</f>
        <v>0.54919769906145788</v>
      </c>
      <c r="K1488" s="21">
        <f ca="1">(计算结果!B$19+计算结果!B$20*'000300'!J1488)^计算结果!B$21</f>
        <v>1.894277929155312</v>
      </c>
      <c r="L1488" s="21">
        <f t="shared" ca="1" si="117"/>
        <v>3151.6605785031334</v>
      </c>
      <c r="M1488" s="31" t="str">
        <f ca="1">IF(ROW()&gt;计算结果!B$22+1,IF(L1488&gt;OFFSET(L1488,-计算结果!B$22,0,1,1),"买",IF(L1488&lt;OFFSET(L1488,-计算结果!B$22,0,1,1),"卖",M1487)),IF(L1488&gt;OFFSET(L1488,-ROW()+1,0,1,1),"买",IF(L1488&lt;OFFSET(L1488,-ROW()+1,0,1,1),"卖",M1487)))</f>
        <v>买</v>
      </c>
      <c r="N1488" s="4" t="str">
        <f t="shared" ca="1" si="118"/>
        <v/>
      </c>
      <c r="O1488" s="3">
        <f ca="1">IF(M1487="买",E1488/E1487-1,0)-IF(N1488=1,计算结果!B$17,0)</f>
        <v>1.4331170529409576E-2</v>
      </c>
      <c r="P1488" s="2">
        <f t="shared" ca="1" si="119"/>
        <v>6.6586990294061703</v>
      </c>
      <c r="Q1488" s="3">
        <f ca="1">1-P1488/MAX(P$2:P1488)</f>
        <v>4.7680410237076365E-2</v>
      </c>
    </row>
    <row r="1489" spans="1:17" x14ac:dyDescent="0.15">
      <c r="A1489" s="1">
        <v>40596</v>
      </c>
      <c r="B1489">
        <v>3267.61</v>
      </c>
      <c r="C1489">
        <v>3269.05</v>
      </c>
      <c r="D1489" s="21">
        <v>3161.83</v>
      </c>
      <c r="E1489" s="21">
        <v>3163.58</v>
      </c>
      <c r="F1489" s="42">
        <v>1475.88612096</v>
      </c>
      <c r="G1489" s="3">
        <f t="shared" si="115"/>
        <v>-2.8954145449076263E-2</v>
      </c>
      <c r="H1489" s="3">
        <f>1-E1489/MAX(E$2:E1489)</f>
        <v>0.46171986660314435</v>
      </c>
      <c r="I1489" s="21">
        <f t="shared" si="116"/>
        <v>94.329999999999927</v>
      </c>
      <c r="J1489" s="21">
        <f ca="1">IF(ROW()&gt;计算结果!B$18+1,ABS(E1489-OFFSET(E1489,-计算结果!B$18,0,1,1))/SUM(OFFSET(I1489,0,0,-计算结果!B$18,1)),ABS(E1489-OFFSET(E1489,-ROW()+2,0,1,1))/SUM(OFFSET(I1489,0,0,-ROW()+2,1)))</f>
        <v>0.20360496390317487</v>
      </c>
      <c r="K1489" s="21">
        <f ca="1">(计算结果!B$19+计算结果!B$20*'000300'!J1489)^计算结果!B$21</f>
        <v>1.5832444675128574</v>
      </c>
      <c r="L1489" s="21">
        <f t="shared" ca="1" si="117"/>
        <v>3170.5319366440017</v>
      </c>
      <c r="M1489" s="31" t="str">
        <f ca="1">IF(ROW()&gt;计算结果!B$22+1,IF(L1489&gt;OFFSET(L1489,-计算结果!B$22,0,1,1),"买",IF(L1489&lt;OFFSET(L1489,-计算结果!B$22,0,1,1),"卖",M1488)),IF(L1489&gt;OFFSET(L1489,-ROW()+1,0,1,1),"买",IF(L1489&lt;OFFSET(L1489,-ROW()+1,0,1,1),"卖",M1488)))</f>
        <v>买</v>
      </c>
      <c r="N1489" s="4" t="str">
        <f t="shared" ca="1" si="118"/>
        <v/>
      </c>
      <c r="O1489" s="3">
        <f ca="1">IF(M1488="买",E1489/E1488-1,0)-IF(N1489=1,计算结果!B$17,0)</f>
        <v>-2.8954145449076263E-2</v>
      </c>
      <c r="P1489" s="2">
        <f t="shared" ca="1" si="119"/>
        <v>6.4659020892071215</v>
      </c>
      <c r="Q1489" s="3">
        <f ca="1">1-P1489/MAX(P$2:P1489)</f>
        <v>7.5254010153076645E-2</v>
      </c>
    </row>
    <row r="1490" spans="1:17" x14ac:dyDescent="0.15">
      <c r="A1490" s="1">
        <v>40597</v>
      </c>
      <c r="B1490">
        <v>3152.44</v>
      </c>
      <c r="C1490">
        <v>3182.19</v>
      </c>
      <c r="D1490" s="21">
        <v>3145.99</v>
      </c>
      <c r="E1490" s="21">
        <v>3174.74</v>
      </c>
      <c r="F1490" s="42">
        <v>972.51426303999995</v>
      </c>
      <c r="G1490" s="3">
        <f t="shared" si="115"/>
        <v>3.5276490558164841E-3</v>
      </c>
      <c r="H1490" s="3">
        <f>1-E1490/MAX(E$2:E1490)</f>
        <v>0.45982100319880215</v>
      </c>
      <c r="I1490" s="21">
        <f t="shared" si="116"/>
        <v>11.159999999999854</v>
      </c>
      <c r="J1490" s="21">
        <f ca="1">IF(ROW()&gt;计算结果!B$18+1,ABS(E1490-OFFSET(E1490,-计算结果!B$18,0,1,1))/SUM(OFFSET(I1490,0,0,-计算结果!B$18,1)),ABS(E1490-OFFSET(E1490,-ROW()+2,0,1,1))/SUM(OFFSET(I1490,0,0,-ROW()+2,1)))</f>
        <v>0.33557400486593619</v>
      </c>
      <c r="K1490" s="21">
        <f ca="1">(计算结果!B$19+计算结果!B$20*'000300'!J1490)^计算结果!B$21</f>
        <v>1.7020166043793425</v>
      </c>
      <c r="L1490" s="21">
        <f t="shared" ca="1" si="117"/>
        <v>3177.6941303481908</v>
      </c>
      <c r="M1490" s="31" t="str">
        <f ca="1">IF(ROW()&gt;计算结果!B$22+1,IF(L1490&gt;OFFSET(L1490,-计算结果!B$22,0,1,1),"买",IF(L1490&lt;OFFSET(L1490,-计算结果!B$22,0,1,1),"卖",M1489)),IF(L1490&gt;OFFSET(L1490,-ROW()+1,0,1,1),"买",IF(L1490&lt;OFFSET(L1490,-ROW()+1,0,1,1),"卖",M1489)))</f>
        <v>买</v>
      </c>
      <c r="N1490" s="4" t="str">
        <f t="shared" ca="1" si="118"/>
        <v/>
      </c>
      <c r="O1490" s="3">
        <f ca="1">IF(M1489="买",E1490/E1489-1,0)-IF(N1490=1,计算结果!B$17,0)</f>
        <v>3.5276490558164841E-3</v>
      </c>
      <c r="P1490" s="2">
        <f t="shared" ca="1" si="119"/>
        <v>6.4887115226071153</v>
      </c>
      <c r="Q1490" s="3">
        <f ca="1">1-P1490/MAX(P$2:P1490)</f>
        <v>7.1991830835123061E-2</v>
      </c>
    </row>
    <row r="1491" spans="1:17" x14ac:dyDescent="0.15">
      <c r="A1491" s="1">
        <v>40598</v>
      </c>
      <c r="B1491">
        <v>3170.24</v>
      </c>
      <c r="C1491">
        <v>3195.69</v>
      </c>
      <c r="D1491" s="21">
        <v>3157.97</v>
      </c>
      <c r="E1491" s="21">
        <v>3190.94</v>
      </c>
      <c r="F1491" s="42">
        <v>949.08284928</v>
      </c>
      <c r="G1491" s="3">
        <f t="shared" si="115"/>
        <v>5.1027800701790582E-3</v>
      </c>
      <c r="H1491" s="3">
        <f>1-E1491/MAX(E$2:E1491)</f>
        <v>0.45706458857959575</v>
      </c>
      <c r="I1491" s="21">
        <f t="shared" si="116"/>
        <v>16.200000000000273</v>
      </c>
      <c r="J1491" s="21">
        <f ca="1">IF(ROW()&gt;计算结果!B$18+1,ABS(E1491-OFFSET(E1491,-计算结果!B$18,0,1,1))/SUM(OFFSET(I1491,0,0,-计算结果!B$18,1)),ABS(E1491-OFFSET(E1491,-ROW()+2,0,1,1))/SUM(OFFSET(I1491,0,0,-ROW()+2,1)))</f>
        <v>0.24675841674249385</v>
      </c>
      <c r="K1491" s="21">
        <f ca="1">(计算结果!B$19+计算结果!B$20*'000300'!J1491)^计算结果!B$21</f>
        <v>1.6220825750682444</v>
      </c>
      <c r="L1491" s="21">
        <f t="shared" ca="1" si="117"/>
        <v>3199.1800247020155</v>
      </c>
      <c r="M1491" s="31" t="str">
        <f ca="1">IF(ROW()&gt;计算结果!B$22+1,IF(L1491&gt;OFFSET(L1491,-计算结果!B$22,0,1,1),"买",IF(L1491&lt;OFFSET(L1491,-计算结果!B$22,0,1,1),"卖",M1490)),IF(L1491&gt;OFFSET(L1491,-ROW()+1,0,1,1),"买",IF(L1491&lt;OFFSET(L1491,-ROW()+1,0,1,1),"卖",M1490)))</f>
        <v>买</v>
      </c>
      <c r="N1491" s="4" t="str">
        <f t="shared" ca="1" si="118"/>
        <v/>
      </c>
      <c r="O1491" s="3">
        <f ca="1">IF(M1490="买",E1491/E1490-1,0)-IF(N1491=1,计算结果!B$17,0)</f>
        <v>5.1027800701790582E-3</v>
      </c>
      <c r="P1491" s="2">
        <f t="shared" ca="1" si="119"/>
        <v>6.5218219904458161</v>
      </c>
      <c r="Q1491" s="3">
        <f ca="1">1-P1491/MAX(P$2:P1491)</f>
        <v>6.7256409244545123E-2</v>
      </c>
    </row>
    <row r="1492" spans="1:17" x14ac:dyDescent="0.15">
      <c r="A1492" s="1">
        <v>40599</v>
      </c>
      <c r="B1492">
        <v>3190.87</v>
      </c>
      <c r="C1492">
        <v>3213.79</v>
      </c>
      <c r="D1492" s="21">
        <v>3159.85</v>
      </c>
      <c r="E1492" s="21">
        <v>3197.62</v>
      </c>
      <c r="F1492" s="42">
        <v>882.75902464000001</v>
      </c>
      <c r="G1492" s="3">
        <f t="shared" si="115"/>
        <v>2.0934270152368484E-3</v>
      </c>
      <c r="H1492" s="3">
        <f>1-E1492/MAX(E$2:E1492)</f>
        <v>0.45592799292179953</v>
      </c>
      <c r="I1492" s="21">
        <f t="shared" si="116"/>
        <v>6.6799999999998363</v>
      </c>
      <c r="J1492" s="21">
        <f ca="1">IF(ROW()&gt;计算结果!B$18+1,ABS(E1492-OFFSET(E1492,-计算结果!B$18,0,1,1))/SUM(OFFSET(I1492,0,0,-计算结果!B$18,1)),ABS(E1492-OFFSET(E1492,-ROW()+2,0,1,1))/SUM(OFFSET(I1492,0,0,-ROW()+2,1)))</f>
        <v>0.22444080103056555</v>
      </c>
      <c r="K1492" s="21">
        <f ca="1">(计算结果!B$19+计算结果!B$20*'000300'!J1492)^计算结果!B$21</f>
        <v>1.601996720927509</v>
      </c>
      <c r="L1492" s="21">
        <f t="shared" ca="1" si="117"/>
        <v>3196.6808702448202</v>
      </c>
      <c r="M1492" s="31" t="str">
        <f ca="1">IF(ROW()&gt;计算结果!B$22+1,IF(L1492&gt;OFFSET(L1492,-计算结果!B$22,0,1,1),"买",IF(L1492&lt;OFFSET(L1492,-计算结果!B$22,0,1,1),"卖",M1491)),IF(L1492&gt;OFFSET(L1492,-ROW()+1,0,1,1),"买",IF(L1492&lt;OFFSET(L1492,-ROW()+1,0,1,1),"卖",M1491)))</f>
        <v>买</v>
      </c>
      <c r="N1492" s="4" t="str">
        <f t="shared" ca="1" si="118"/>
        <v/>
      </c>
      <c r="O1492" s="3">
        <f ca="1">IF(M1491="买",E1492/E1491-1,0)-IF(N1492=1,计算结果!B$17,0)</f>
        <v>2.0934270152368484E-3</v>
      </c>
      <c r="P1492" s="2">
        <f t="shared" ca="1" si="119"/>
        <v>6.5354749487891812</v>
      </c>
      <c r="Q1492" s="3">
        <f ca="1">1-P1492/MAX(P$2:P1492)</f>
        <v>6.5303778613368668E-2</v>
      </c>
    </row>
    <row r="1493" spans="1:17" x14ac:dyDescent="0.15">
      <c r="A1493" s="1">
        <v>40602</v>
      </c>
      <c r="B1493">
        <v>3200.68</v>
      </c>
      <c r="C1493">
        <v>3241.6</v>
      </c>
      <c r="D1493" s="21">
        <v>3178.83</v>
      </c>
      <c r="E1493" s="21">
        <v>3239.56</v>
      </c>
      <c r="F1493" s="42">
        <v>1092.4997017600001</v>
      </c>
      <c r="G1493" s="3">
        <f t="shared" si="115"/>
        <v>1.3116005028740219E-2</v>
      </c>
      <c r="H1493" s="3">
        <f>1-E1493/MAX(E$2:E1493)</f>
        <v>0.44879194174096504</v>
      </c>
      <c r="I1493" s="21">
        <f t="shared" si="116"/>
        <v>41.940000000000055</v>
      </c>
      <c r="J1493" s="21">
        <f ca="1">IF(ROW()&gt;计算结果!B$18+1,ABS(E1493-OFFSET(E1493,-计算结果!B$18,0,1,1))/SUM(OFFSET(I1493,0,0,-计算结果!B$18,1)),ABS(E1493-OFFSET(E1493,-ROW()+2,0,1,1))/SUM(OFFSET(I1493,0,0,-ROW()+2,1)))</f>
        <v>7.1568764895556192E-2</v>
      </c>
      <c r="K1493" s="21">
        <f ca="1">(计算结果!B$19+计算结果!B$20*'000300'!J1493)^计算结果!B$21</f>
        <v>1.4644118884060005</v>
      </c>
      <c r="L1493" s="21">
        <f t="shared" ca="1" si="117"/>
        <v>3259.473577622809</v>
      </c>
      <c r="M1493" s="31" t="str">
        <f ca="1">IF(ROW()&gt;计算结果!B$22+1,IF(L1493&gt;OFFSET(L1493,-计算结果!B$22,0,1,1),"买",IF(L1493&lt;OFFSET(L1493,-计算结果!B$22,0,1,1),"卖",M1492)),IF(L1493&gt;OFFSET(L1493,-ROW()+1,0,1,1),"买",IF(L1493&lt;OFFSET(L1493,-ROW()+1,0,1,1),"卖",M1492)))</f>
        <v>买</v>
      </c>
      <c r="N1493" s="4" t="str">
        <f t="shared" ca="1" si="118"/>
        <v/>
      </c>
      <c r="O1493" s="3">
        <f ca="1">IF(M1492="买",E1493/E1492-1,0)-IF(N1493=1,计算结果!B$17,0)</f>
        <v>1.3116005028740219E-2</v>
      </c>
      <c r="P1493" s="2">
        <f t="shared" ca="1" si="119"/>
        <v>6.6211942710827056</v>
      </c>
      <c r="Q1493" s="3">
        <f ca="1">1-P1493/MAX(P$2:P1493)</f>
        <v>5.3044298273317136E-2</v>
      </c>
    </row>
    <row r="1494" spans="1:17" x14ac:dyDescent="0.15">
      <c r="A1494" s="1">
        <v>40603</v>
      </c>
      <c r="B1494">
        <v>3241.71</v>
      </c>
      <c r="C1494">
        <v>3273.51</v>
      </c>
      <c r="D1494" s="21">
        <v>3235.75</v>
      </c>
      <c r="E1494" s="21">
        <v>3254.89</v>
      </c>
      <c r="F1494" s="42">
        <v>1240.40757248</v>
      </c>
      <c r="G1494" s="3">
        <f t="shared" si="115"/>
        <v>4.7321241156206284E-3</v>
      </c>
      <c r="H1494" s="3">
        <f>1-E1494/MAX(E$2:E1494)</f>
        <v>0.44618355679575306</v>
      </c>
      <c r="I1494" s="21">
        <f t="shared" si="116"/>
        <v>15.329999999999927</v>
      </c>
      <c r="J1494" s="21">
        <f ca="1">IF(ROW()&gt;计算结果!B$18+1,ABS(E1494-OFFSET(E1494,-计算结果!B$18,0,1,1))/SUM(OFFSET(I1494,0,0,-计算结果!B$18,1)),ABS(E1494-OFFSET(E1494,-ROW()+2,0,1,1))/SUM(OFFSET(I1494,0,0,-ROW()+2,1)))</f>
        <v>0.12440671167858754</v>
      </c>
      <c r="K1494" s="21">
        <f ca="1">(计算结果!B$19+计算结果!B$20*'000300'!J1494)^计算结果!B$21</f>
        <v>1.5119660405107287</v>
      </c>
      <c r="L1494" s="21">
        <f t="shared" ca="1" si="117"/>
        <v>3252.543363913077</v>
      </c>
      <c r="M1494" s="31" t="str">
        <f ca="1">IF(ROW()&gt;计算结果!B$22+1,IF(L1494&gt;OFFSET(L1494,-计算结果!B$22,0,1,1),"买",IF(L1494&lt;OFFSET(L1494,-计算结果!B$22,0,1,1),"卖",M1493)),IF(L1494&gt;OFFSET(L1494,-ROW()+1,0,1,1),"买",IF(L1494&lt;OFFSET(L1494,-ROW()+1,0,1,1),"卖",M1493)))</f>
        <v>买</v>
      </c>
      <c r="N1494" s="4" t="str">
        <f t="shared" ca="1" si="118"/>
        <v/>
      </c>
      <c r="O1494" s="3">
        <f ca="1">IF(M1493="买",E1494/E1493-1,0)-IF(N1494=1,计算结果!B$17,0)</f>
        <v>4.7321241156206284E-3</v>
      </c>
      <c r="P1494" s="2">
        <f t="shared" ca="1" si="119"/>
        <v>6.6525265841671049</v>
      </c>
      <c r="Q1494" s="3">
        <f ca="1">1-P1494/MAX(P$2:P1494)</f>
        <v>4.8563186360751853E-2</v>
      </c>
    </row>
    <row r="1495" spans="1:17" x14ac:dyDescent="0.15">
      <c r="A1495" s="1">
        <v>40604</v>
      </c>
      <c r="B1495">
        <v>3237.12</v>
      </c>
      <c r="C1495">
        <v>3257.42</v>
      </c>
      <c r="D1495" s="21">
        <v>3202.83</v>
      </c>
      <c r="E1495" s="21">
        <v>3243.3</v>
      </c>
      <c r="F1495" s="42">
        <v>1135.92008704</v>
      </c>
      <c r="G1495" s="3">
        <f t="shared" si="115"/>
        <v>-3.5607962173835883E-3</v>
      </c>
      <c r="H1495" s="3">
        <f>1-E1495/MAX(E$2:E1495)</f>
        <v>0.44815558429183955</v>
      </c>
      <c r="I1495" s="21">
        <f t="shared" si="116"/>
        <v>11.589999999999691</v>
      </c>
      <c r="J1495" s="21">
        <f ca="1">IF(ROW()&gt;计算结果!B$18+1,ABS(E1495-OFFSET(E1495,-计算结果!B$18,0,1,1))/SUM(OFFSET(I1495,0,0,-计算结果!B$18,1)),ABS(E1495-OFFSET(E1495,-ROW()+2,0,1,1))/SUM(OFFSET(I1495,0,0,-ROW()+2,1)))</f>
        <v>1.8684577185524024E-2</v>
      </c>
      <c r="K1495" s="21">
        <f ca="1">(计算结果!B$19+计算结果!B$20*'000300'!J1495)^计算结果!B$21</f>
        <v>1.4168161194669715</v>
      </c>
      <c r="L1495" s="21">
        <f t="shared" ca="1" si="117"/>
        <v>3239.4472169229307</v>
      </c>
      <c r="M1495" s="31" t="str">
        <f ca="1">IF(ROW()&gt;计算结果!B$22+1,IF(L1495&gt;OFFSET(L1495,-计算结果!B$22,0,1,1),"买",IF(L1495&lt;OFFSET(L1495,-计算结果!B$22,0,1,1),"卖",M1494)),IF(L1495&gt;OFFSET(L1495,-ROW()+1,0,1,1),"买",IF(L1495&lt;OFFSET(L1495,-ROW()+1,0,1,1),"卖",M1494)))</f>
        <v>买</v>
      </c>
      <c r="N1495" s="4" t="str">
        <f t="shared" ca="1" si="118"/>
        <v/>
      </c>
      <c r="O1495" s="3">
        <f ca="1">IF(M1494="买",E1495/E1494-1,0)-IF(N1495=1,计算结果!B$17,0)</f>
        <v>-3.5607962173835883E-3</v>
      </c>
      <c r="P1495" s="2">
        <f t="shared" ca="1" si="119"/>
        <v>6.6288382926701592</v>
      </c>
      <c r="Q1495" s="3">
        <f ca="1">1-P1495/MAX(P$2:P1495)</f>
        <v>5.1951058967838026E-2</v>
      </c>
    </row>
    <row r="1496" spans="1:17" x14ac:dyDescent="0.15">
      <c r="A1496" s="1">
        <v>40605</v>
      </c>
      <c r="B1496">
        <v>3248.16</v>
      </c>
      <c r="C1496">
        <v>3271.64</v>
      </c>
      <c r="D1496" s="21">
        <v>3221.04</v>
      </c>
      <c r="E1496" s="21">
        <v>3221.72</v>
      </c>
      <c r="F1496" s="42">
        <v>1312.17801216</v>
      </c>
      <c r="G1496" s="3">
        <f t="shared" si="115"/>
        <v>-6.6537168932878643E-3</v>
      </c>
      <c r="H1496" s="3">
        <f>1-E1496/MAX(E$2:E1496)</f>
        <v>0.45182740080310357</v>
      </c>
      <c r="I1496" s="21">
        <f t="shared" si="116"/>
        <v>21.580000000000382</v>
      </c>
      <c r="J1496" s="21">
        <f ca="1">IF(ROW()&gt;计算结果!B$18+1,ABS(E1496-OFFSET(E1496,-计算结果!B$18,0,1,1))/SUM(OFFSET(I1496,0,0,-计算结果!B$18,1)),ABS(E1496-OFFSET(E1496,-ROW()+2,0,1,1))/SUM(OFFSET(I1496,0,0,-ROW()+2,1)))</f>
        <v>8.0938200555425777E-2</v>
      </c>
      <c r="K1496" s="21">
        <f ca="1">(计算结果!B$19+计算结果!B$20*'000300'!J1496)^计算结果!B$21</f>
        <v>1.4728443804998832</v>
      </c>
      <c r="L1496" s="21">
        <f t="shared" ca="1" si="117"/>
        <v>3213.3377850960896</v>
      </c>
      <c r="M1496" s="31" t="str">
        <f ca="1">IF(ROW()&gt;计算结果!B$22+1,IF(L1496&gt;OFFSET(L1496,-计算结果!B$22,0,1,1),"买",IF(L1496&lt;OFFSET(L1496,-计算结果!B$22,0,1,1),"卖",M1495)),IF(L1496&gt;OFFSET(L1496,-ROW()+1,0,1,1),"买",IF(L1496&lt;OFFSET(L1496,-ROW()+1,0,1,1),"卖",M1495)))</f>
        <v>买</v>
      </c>
      <c r="N1496" s="4" t="str">
        <f t="shared" ca="1" si="118"/>
        <v/>
      </c>
      <c r="O1496" s="3">
        <f ca="1">IF(M1495="买",E1496/E1495-1,0)-IF(N1496=1,计算结果!B$17,0)</f>
        <v>-6.6537168932878643E-3</v>
      </c>
      <c r="P1496" s="2">
        <f t="shared" ca="1" si="119"/>
        <v>6.5847318793393459</v>
      </c>
      <c r="Q1496" s="3">
        <f ca="1">1-P1496/MAX(P$2:P1496)</f>
        <v>5.8259108222447398E-2</v>
      </c>
    </row>
    <row r="1497" spans="1:17" x14ac:dyDescent="0.15">
      <c r="A1497" s="1">
        <v>40606</v>
      </c>
      <c r="B1497">
        <v>3223.51</v>
      </c>
      <c r="C1497">
        <v>3273.66</v>
      </c>
      <c r="D1497" s="21">
        <v>3217.48</v>
      </c>
      <c r="E1497" s="21">
        <v>3270.67</v>
      </c>
      <c r="F1497" s="42">
        <v>1074.01814016</v>
      </c>
      <c r="G1497" s="3">
        <f t="shared" si="115"/>
        <v>1.5193747439256056E-2</v>
      </c>
      <c r="H1497" s="3">
        <f>1-E1497/MAX(E$2:E1497)</f>
        <v>0.44349860477778535</v>
      </c>
      <c r="I1497" s="21">
        <f t="shared" si="116"/>
        <v>48.950000000000273</v>
      </c>
      <c r="J1497" s="21">
        <f ca="1">IF(ROW()&gt;计算结果!B$18+1,ABS(E1497-OFFSET(E1497,-计算结果!B$18,0,1,1))/SUM(OFFSET(I1497,0,0,-计算结果!B$18,1)),ABS(E1497-OFFSET(E1497,-ROW()+2,0,1,1))/SUM(OFFSET(I1497,0,0,-ROW()+2,1)))</f>
        <v>0.18735460021033165</v>
      </c>
      <c r="K1497" s="21">
        <f ca="1">(计算结果!B$19+计算结果!B$20*'000300'!J1497)^计算结果!B$21</f>
        <v>1.5686191401892984</v>
      </c>
      <c r="L1497" s="21">
        <f t="shared" ca="1" si="117"/>
        <v>3303.2701947438095</v>
      </c>
      <c r="M1497" s="31" t="str">
        <f ca="1">IF(ROW()&gt;计算结果!B$22+1,IF(L1497&gt;OFFSET(L1497,-计算结果!B$22,0,1,1),"买",IF(L1497&lt;OFFSET(L1497,-计算结果!B$22,0,1,1),"卖",M1496)),IF(L1497&gt;OFFSET(L1497,-ROW()+1,0,1,1),"买",IF(L1497&lt;OFFSET(L1497,-ROW()+1,0,1,1),"卖",M1496)))</f>
        <v>买</v>
      </c>
      <c r="N1497" s="4" t="str">
        <f t="shared" ca="1" si="118"/>
        <v/>
      </c>
      <c r="O1497" s="3">
        <f ca="1">IF(M1496="买",E1497/E1496-1,0)-IF(N1497=1,计算结果!B$17,0)</f>
        <v>1.5193747439256056E-2</v>
      </c>
      <c r="P1497" s="2">
        <f t="shared" ca="1" si="119"/>
        <v>6.6847786324692455</v>
      </c>
      <c r="Q1497" s="3">
        <f ca="1">1-P1497/MAX(P$2:P1497)</f>
        <v>4.3950534959559584E-2</v>
      </c>
    </row>
    <row r="1498" spans="1:17" x14ac:dyDescent="0.15">
      <c r="A1498" s="1">
        <v>40609</v>
      </c>
      <c r="B1498">
        <v>3287.41</v>
      </c>
      <c r="C1498">
        <v>3337.47</v>
      </c>
      <c r="D1498" s="21">
        <v>3287.41</v>
      </c>
      <c r="E1498" s="21">
        <v>3334.51</v>
      </c>
      <c r="F1498" s="42">
        <v>1704.0677273599999</v>
      </c>
      <c r="G1498" s="3">
        <f t="shared" si="115"/>
        <v>1.9518936487019634E-2</v>
      </c>
      <c r="H1498" s="3">
        <f>1-E1498/MAX(E$2:E1498)</f>
        <v>0.43263628938950516</v>
      </c>
      <c r="I1498" s="21">
        <f t="shared" si="116"/>
        <v>63.840000000000146</v>
      </c>
      <c r="J1498" s="21">
        <f ca="1">IF(ROW()&gt;计算结果!B$18+1,ABS(E1498-OFFSET(E1498,-计算结果!B$18,0,1,1))/SUM(OFFSET(I1498,0,0,-计算结果!B$18,1)),ABS(E1498-OFFSET(E1498,-ROW()+2,0,1,1))/SUM(OFFSET(I1498,0,0,-ROW()+2,1)))</f>
        <v>0.23100120627261844</v>
      </c>
      <c r="K1498" s="21">
        <f ca="1">(计算结果!B$19+计算结果!B$20*'000300'!J1498)^计算结果!B$21</f>
        <v>1.6079010856453566</v>
      </c>
      <c r="L1498" s="21">
        <f t="shared" ca="1" si="117"/>
        <v>3353.500711530588</v>
      </c>
      <c r="M1498" s="31" t="str">
        <f ca="1">IF(ROW()&gt;计算结果!B$22+1,IF(L1498&gt;OFFSET(L1498,-计算结果!B$22,0,1,1),"买",IF(L1498&lt;OFFSET(L1498,-计算结果!B$22,0,1,1),"卖",M1497)),IF(L1498&gt;OFFSET(L1498,-ROW()+1,0,1,1),"买",IF(L1498&lt;OFFSET(L1498,-ROW()+1,0,1,1),"卖",M1497)))</f>
        <v>买</v>
      </c>
      <c r="N1498" s="4" t="str">
        <f t="shared" ca="1" si="118"/>
        <v/>
      </c>
      <c r="O1498" s="3">
        <f ca="1">IF(M1497="买",E1498/E1497-1,0)-IF(N1498=1,计算结果!B$17,0)</f>
        <v>1.9518936487019634E-2</v>
      </c>
      <c r="P1498" s="2">
        <f t="shared" ca="1" si="119"/>
        <v>6.815258402026199</v>
      </c>
      <c r="Q1498" s="3">
        <f ca="1">1-P1498/MAX(P$2:P1498)</f>
        <v>2.5289466172985997E-2</v>
      </c>
    </row>
    <row r="1499" spans="1:17" x14ac:dyDescent="0.15">
      <c r="A1499" s="1">
        <v>40610</v>
      </c>
      <c r="B1499">
        <v>3335.71</v>
      </c>
      <c r="C1499">
        <v>3342.71</v>
      </c>
      <c r="D1499" s="21">
        <v>3311.72</v>
      </c>
      <c r="E1499" s="21">
        <v>3337.46</v>
      </c>
      <c r="F1499" s="42">
        <v>1263.0632857600001</v>
      </c>
      <c r="G1499" s="3">
        <f t="shared" si="115"/>
        <v>8.8468770523997264E-4</v>
      </c>
      <c r="H1499" s="3">
        <f>1-E1499/MAX(E$2:E1499)</f>
        <v>0.43213434969032871</v>
      </c>
      <c r="I1499" s="21">
        <f t="shared" si="116"/>
        <v>2.9499999999998181</v>
      </c>
      <c r="J1499" s="21">
        <f ca="1">IF(ROW()&gt;计算结果!B$18+1,ABS(E1499-OFFSET(E1499,-计算结果!B$18,0,1,1))/SUM(OFFSET(I1499,0,0,-计算结果!B$18,1)),ABS(E1499-OFFSET(E1499,-ROW()+2,0,1,1))/SUM(OFFSET(I1499,0,0,-ROW()+2,1)))</f>
        <v>0.7238364832237113</v>
      </c>
      <c r="K1499" s="21">
        <f ca="1">(计算结果!B$19+计算结果!B$20*'000300'!J1499)^计算结果!B$21</f>
        <v>2.0514528349013403</v>
      </c>
      <c r="L1499" s="21">
        <f t="shared" ca="1" si="117"/>
        <v>3320.5939483873285</v>
      </c>
      <c r="M1499" s="31" t="str">
        <f ca="1">IF(ROW()&gt;计算结果!B$22+1,IF(L1499&gt;OFFSET(L1499,-计算结果!B$22,0,1,1),"买",IF(L1499&lt;OFFSET(L1499,-计算结果!B$22,0,1,1),"卖",M1498)),IF(L1499&gt;OFFSET(L1499,-ROW()+1,0,1,1),"买",IF(L1499&lt;OFFSET(L1499,-ROW()+1,0,1,1),"卖",M1498)))</f>
        <v>买</v>
      </c>
      <c r="N1499" s="4" t="str">
        <f t="shared" ca="1" si="118"/>
        <v/>
      </c>
      <c r="O1499" s="3">
        <f ca="1">IF(M1498="买",E1499/E1498-1,0)-IF(N1499=1,计算结果!B$17,0)</f>
        <v>8.8468770523997264E-4</v>
      </c>
      <c r="P1499" s="2">
        <f t="shared" ca="1" si="119"/>
        <v>6.8212877773425049</v>
      </c>
      <c r="Q1499" s="3">
        <f ca="1">1-P1499/MAX(P$2:P1499)</f>
        <v>2.4427151747541398E-2</v>
      </c>
    </row>
    <row r="1500" spans="1:17" x14ac:dyDescent="0.15">
      <c r="A1500" s="1">
        <v>40611</v>
      </c>
      <c r="B1500">
        <v>3344.1</v>
      </c>
      <c r="C1500">
        <v>3355.49</v>
      </c>
      <c r="D1500" s="21">
        <v>3322.7</v>
      </c>
      <c r="E1500" s="21">
        <v>3338.86</v>
      </c>
      <c r="F1500" s="42">
        <v>1135.3409126399999</v>
      </c>
      <c r="G1500" s="3">
        <f t="shared" si="115"/>
        <v>4.1948068291453033E-4</v>
      </c>
      <c r="H1500" s="3">
        <f>1-E1500/MAX(E$2:E1500)</f>
        <v>0.43189614101953311</v>
      </c>
      <c r="I1500" s="21">
        <f t="shared" si="116"/>
        <v>1.4000000000000909</v>
      </c>
      <c r="J1500" s="21">
        <f ca="1">IF(ROW()&gt;计算结果!B$18+1,ABS(E1500-OFFSET(E1500,-计算结果!B$18,0,1,1))/SUM(OFFSET(I1500,0,0,-计算结果!B$18,1)),ABS(E1500-OFFSET(E1500,-ROW()+2,0,1,1))/SUM(OFFSET(I1500,0,0,-ROW()+2,1)))</f>
        <v>0.71214093552026381</v>
      </c>
      <c r="K1500" s="21">
        <f ca="1">(计算结果!B$19+计算结果!B$20*'000300'!J1500)^计算结果!B$21</f>
        <v>2.0409268419682371</v>
      </c>
      <c r="L1500" s="21">
        <f t="shared" ca="1" si="117"/>
        <v>3357.8736234204071</v>
      </c>
      <c r="M1500" s="31" t="str">
        <f ca="1">IF(ROW()&gt;计算结果!B$22+1,IF(L1500&gt;OFFSET(L1500,-计算结果!B$22,0,1,1),"买",IF(L1500&lt;OFFSET(L1500,-计算结果!B$22,0,1,1),"卖",M1499)),IF(L1500&gt;OFFSET(L1500,-ROW()+1,0,1,1),"买",IF(L1500&lt;OFFSET(L1500,-ROW()+1,0,1,1),"卖",M1499)))</f>
        <v>买</v>
      </c>
      <c r="N1500" s="4" t="str">
        <f t="shared" ca="1" si="118"/>
        <v/>
      </c>
      <c r="O1500" s="3">
        <f ca="1">IF(M1499="买",E1500/E1499-1,0)-IF(N1500=1,计算结果!B$17,0)</f>
        <v>4.1948068291453033E-4</v>
      </c>
      <c r="P1500" s="2">
        <f t="shared" ca="1" si="119"/>
        <v>6.8241491757977011</v>
      </c>
      <c r="Q1500" s="3">
        <f ca="1">1-P1500/MAX(P$2:P1500)</f>
        <v>2.4017917782923615E-2</v>
      </c>
    </row>
    <row r="1501" spans="1:17" x14ac:dyDescent="0.15">
      <c r="A1501" s="1">
        <v>40612</v>
      </c>
      <c r="B1501">
        <v>3330.44</v>
      </c>
      <c r="C1501">
        <v>3330.44</v>
      </c>
      <c r="D1501" s="21">
        <v>3279.33</v>
      </c>
      <c r="E1501" s="21">
        <v>3280.26</v>
      </c>
      <c r="F1501" s="42">
        <v>1179.5263488000001</v>
      </c>
      <c r="G1501" s="3">
        <f t="shared" si="115"/>
        <v>-1.7550900606793873E-2</v>
      </c>
      <c r="H1501" s="3">
        <f>1-E1501/MAX(E$2:E1501)</f>
        <v>0.44186687538283531</v>
      </c>
      <c r="I1501" s="21">
        <f t="shared" si="116"/>
        <v>58.599999999999909</v>
      </c>
      <c r="J1501" s="21">
        <f ca="1">IF(ROW()&gt;计算结果!B$18+1,ABS(E1501-OFFSET(E1501,-计算结果!B$18,0,1,1))/SUM(OFFSET(I1501,0,0,-计算结果!B$18,1)),ABS(E1501-OFFSET(E1501,-ROW()+2,0,1,1))/SUM(OFFSET(I1501,0,0,-ROW()+2,1)))</f>
        <v>0.3273473576192924</v>
      </c>
      <c r="K1501" s="21">
        <f ca="1">(计算结果!B$19+计算结果!B$20*'000300'!J1501)^计算结果!B$21</f>
        <v>1.6946126218573632</v>
      </c>
      <c r="L1501" s="21">
        <f t="shared" ca="1" si="117"/>
        <v>3226.3485975441017</v>
      </c>
      <c r="M1501" s="31" t="str">
        <f ca="1">IF(ROW()&gt;计算结果!B$22+1,IF(L1501&gt;OFFSET(L1501,-计算结果!B$22,0,1,1),"买",IF(L1501&lt;OFFSET(L1501,-计算结果!B$22,0,1,1),"卖",M1500)),IF(L1501&gt;OFFSET(L1501,-ROW()+1,0,1,1),"买",IF(L1501&lt;OFFSET(L1501,-ROW()+1,0,1,1),"卖",M1500)))</f>
        <v>买</v>
      </c>
      <c r="N1501" s="4" t="str">
        <f t="shared" ca="1" si="118"/>
        <v/>
      </c>
      <c r="O1501" s="3">
        <f ca="1">IF(M1500="买",E1501/E1500-1,0)-IF(N1501=1,计算结果!B$17,0)</f>
        <v>-1.7550900606793873E-2</v>
      </c>
      <c r="P1501" s="2">
        <f t="shared" ca="1" si="119"/>
        <v>6.7043792118873409</v>
      </c>
      <c r="Q1501" s="3">
        <f ca="1">1-P1501/MAX(P$2:P1501)</f>
        <v>4.1147282301927324E-2</v>
      </c>
    </row>
    <row r="1502" spans="1:17" x14ac:dyDescent="0.15">
      <c r="A1502" s="1">
        <v>40613</v>
      </c>
      <c r="B1502">
        <v>3263.08</v>
      </c>
      <c r="C1502">
        <v>3290.7</v>
      </c>
      <c r="D1502" s="21">
        <v>3240.18</v>
      </c>
      <c r="E1502" s="21">
        <v>3247.38</v>
      </c>
      <c r="F1502" s="42">
        <v>1003.06075648</v>
      </c>
      <c r="G1502" s="3">
        <f t="shared" si="115"/>
        <v>-1.0023595690585529E-2</v>
      </c>
      <c r="H1502" s="3">
        <f>1-E1502/MAX(E$2:E1502)</f>
        <v>0.44746137616552095</v>
      </c>
      <c r="I1502" s="21">
        <f t="shared" si="116"/>
        <v>32.880000000000109</v>
      </c>
      <c r="J1502" s="21">
        <f ca="1">IF(ROW()&gt;计算结果!B$18+1,ABS(E1502-OFFSET(E1502,-计算结果!B$18,0,1,1))/SUM(OFFSET(I1502,0,0,-计算结果!B$18,1)),ABS(E1502-OFFSET(E1502,-ROW()+2,0,1,1))/SUM(OFFSET(I1502,0,0,-ROW()+2,1)))</f>
        <v>0.16638801578278656</v>
      </c>
      <c r="K1502" s="21">
        <f ca="1">(计算结果!B$19+计算结果!B$20*'000300'!J1502)^计算结果!B$21</f>
        <v>1.5497492142045077</v>
      </c>
      <c r="L1502" s="21">
        <f t="shared" ca="1" si="117"/>
        <v>3258.9419969737492</v>
      </c>
      <c r="M1502" s="31" t="str">
        <f ca="1">IF(ROW()&gt;计算结果!B$22+1,IF(L1502&gt;OFFSET(L1502,-计算结果!B$22,0,1,1),"买",IF(L1502&lt;OFFSET(L1502,-计算结果!B$22,0,1,1),"卖",M1501)),IF(L1502&gt;OFFSET(L1502,-ROW()+1,0,1,1),"买",IF(L1502&lt;OFFSET(L1502,-ROW()+1,0,1,1),"卖",M1501)))</f>
        <v>买</v>
      </c>
      <c r="N1502" s="4" t="str">
        <f t="shared" ca="1" si="118"/>
        <v/>
      </c>
      <c r="O1502" s="3">
        <f ca="1">IF(M1501="买",E1502/E1501-1,0)-IF(N1502=1,计算结果!B$17,0)</f>
        <v>-1.0023595690585529E-2</v>
      </c>
      <c r="P1502" s="2">
        <f t="shared" ca="1" si="119"/>
        <v>6.6371772253110155</v>
      </c>
      <c r="Q1502" s="3">
        <f ca="1">1-P1502/MAX(P$2:P1502)</f>
        <v>5.0758434270951946E-2</v>
      </c>
    </row>
    <row r="1503" spans="1:17" x14ac:dyDescent="0.15">
      <c r="A1503" s="1">
        <v>40616</v>
      </c>
      <c r="B1503">
        <v>3238.91</v>
      </c>
      <c r="C1503">
        <v>3263.91</v>
      </c>
      <c r="D1503" s="21">
        <v>3230.11</v>
      </c>
      <c r="E1503" s="21">
        <v>3262.92</v>
      </c>
      <c r="F1503" s="42">
        <v>941.34689791999995</v>
      </c>
      <c r="G1503" s="3">
        <f t="shared" si="115"/>
        <v>4.7853962271122708E-3</v>
      </c>
      <c r="H1503" s="3">
        <f>1-E1503/MAX(E$2:E1503)</f>
        <v>0.44481725991968957</v>
      </c>
      <c r="I1503" s="21">
        <f t="shared" si="116"/>
        <v>15.539999999999964</v>
      </c>
      <c r="J1503" s="21">
        <f ca="1">IF(ROW()&gt;计算结果!B$18+1,ABS(E1503-OFFSET(E1503,-计算结果!B$18,0,1,1))/SUM(OFFSET(I1503,0,0,-计算结果!B$18,1)),ABS(E1503-OFFSET(E1503,-ROW()+2,0,1,1))/SUM(OFFSET(I1503,0,0,-ROW()+2,1)))</f>
        <v>8.5674466368371241E-2</v>
      </c>
      <c r="K1503" s="21">
        <f ca="1">(计算结果!B$19+计算结果!B$20*'000300'!J1503)^计算结果!B$21</f>
        <v>1.4771070197315341</v>
      </c>
      <c r="L1503" s="21">
        <f t="shared" ca="1" si="117"/>
        <v>3264.8179331683373</v>
      </c>
      <c r="M1503" s="31" t="str">
        <f ca="1">IF(ROW()&gt;计算结果!B$22+1,IF(L1503&gt;OFFSET(L1503,-计算结果!B$22,0,1,1),"买",IF(L1503&lt;OFFSET(L1503,-计算结果!B$22,0,1,1),"卖",M1502)),IF(L1503&gt;OFFSET(L1503,-ROW()+1,0,1,1),"买",IF(L1503&lt;OFFSET(L1503,-ROW()+1,0,1,1),"卖",M1502)))</f>
        <v>卖</v>
      </c>
      <c r="N1503" s="4">
        <f t="shared" ca="1" si="118"/>
        <v>1</v>
      </c>
      <c r="O1503" s="3">
        <f ca="1">IF(M1502="买",E1503/E1502-1,0)-IF(N1503=1,计算结果!B$17,0)</f>
        <v>4.7853962271122708E-3</v>
      </c>
      <c r="P1503" s="2">
        <f t="shared" ca="1" si="119"/>
        <v>6.6689387481636944</v>
      </c>
      <c r="Q1503" s="3">
        <f ca="1">1-P1503/MAX(P$2:P1503)</f>
        <v>4.6215937263693996E-2</v>
      </c>
    </row>
    <row r="1504" spans="1:17" x14ac:dyDescent="0.15">
      <c r="A1504" s="1">
        <v>40617</v>
      </c>
      <c r="B1504">
        <v>3250.59</v>
      </c>
      <c r="C1504">
        <v>3250.59</v>
      </c>
      <c r="D1504" s="21">
        <v>3147.96</v>
      </c>
      <c r="E1504" s="21">
        <v>3203.96</v>
      </c>
      <c r="F1504" s="42">
        <v>1296.0331366400001</v>
      </c>
      <c r="G1504" s="3">
        <f t="shared" si="115"/>
        <v>-1.8069704436517009E-2</v>
      </c>
      <c r="H1504" s="3">
        <f>1-E1504/MAX(E$2:E1504)</f>
        <v>0.45484924794119641</v>
      </c>
      <c r="I1504" s="21">
        <f t="shared" si="116"/>
        <v>58.960000000000036</v>
      </c>
      <c r="J1504" s="21">
        <f ca="1">IF(ROW()&gt;计算结果!B$18+1,ABS(E1504-OFFSET(E1504,-计算结果!B$18,0,1,1))/SUM(OFFSET(I1504,0,0,-计算结果!B$18,1)),ABS(E1504-OFFSET(E1504,-ROW()+2,0,1,1))/SUM(OFFSET(I1504,0,0,-ROW()+2,1)))</f>
        <v>0.16102311170128605</v>
      </c>
      <c r="K1504" s="21">
        <f ca="1">(计算结果!B$19+计算结果!B$20*'000300'!J1504)^计算结果!B$21</f>
        <v>1.5449208005311574</v>
      </c>
      <c r="L1504" s="21">
        <f t="shared" ca="1" si="117"/>
        <v>3170.7972463392384</v>
      </c>
      <c r="M1504" s="31" t="str">
        <f ca="1">IF(ROW()&gt;计算结果!B$22+1,IF(L1504&gt;OFFSET(L1504,-计算结果!B$22,0,1,1),"买",IF(L1504&lt;OFFSET(L1504,-计算结果!B$22,0,1,1),"卖",M1503)),IF(L1504&gt;OFFSET(L1504,-ROW()+1,0,1,1),"买",IF(L1504&lt;OFFSET(L1504,-ROW()+1,0,1,1),"卖",M1503)))</f>
        <v>买</v>
      </c>
      <c r="N1504" s="4">
        <f t="shared" ca="1" si="118"/>
        <v>1</v>
      </c>
      <c r="O1504" s="3">
        <f ca="1">IF(M1503="买",E1504/E1503-1,0)-IF(N1504=1,计算结果!B$17,0)</f>
        <v>0</v>
      </c>
      <c r="P1504" s="2">
        <f t="shared" ca="1" si="119"/>
        <v>6.6689387481636944</v>
      </c>
      <c r="Q1504" s="3">
        <f ca="1">1-P1504/MAX(P$2:P1504)</f>
        <v>4.6215937263693996E-2</v>
      </c>
    </row>
    <row r="1505" spans="1:17" x14ac:dyDescent="0.15">
      <c r="A1505" s="1">
        <v>40618</v>
      </c>
      <c r="B1505">
        <v>3204.92</v>
      </c>
      <c r="C1505">
        <v>3250.88</v>
      </c>
      <c r="D1505" s="21">
        <v>3202.93</v>
      </c>
      <c r="E1505" s="21">
        <v>3248.2</v>
      </c>
      <c r="F1505" s="42">
        <v>1118.26092032</v>
      </c>
      <c r="G1505" s="3">
        <f t="shared" si="115"/>
        <v>1.3807912708023728E-2</v>
      </c>
      <c r="H1505" s="3">
        <f>1-E1505/MAX(E$2:E1505)</f>
        <v>0.44732185394405499</v>
      </c>
      <c r="I1505" s="21">
        <f t="shared" si="116"/>
        <v>44.239999999999782</v>
      </c>
      <c r="J1505" s="21">
        <f ca="1">IF(ROW()&gt;计算结果!B$18+1,ABS(E1505-OFFSET(E1505,-计算结果!B$18,0,1,1))/SUM(OFFSET(I1505,0,0,-计算结果!B$18,1)),ABS(E1505-OFFSET(E1505,-ROW()+2,0,1,1))/SUM(OFFSET(I1505,0,0,-ROW()+2,1)))</f>
        <v>1.4042528801512091E-2</v>
      </c>
      <c r="K1505" s="21">
        <f ca="1">(计算结果!B$19+计算结果!B$20*'000300'!J1505)^计算结果!B$21</f>
        <v>1.4126382759213607</v>
      </c>
      <c r="L1505" s="21">
        <f t="shared" ca="1" si="117"/>
        <v>3280.1393388221422</v>
      </c>
      <c r="M1505" s="31" t="str">
        <f ca="1">IF(ROW()&gt;计算结果!B$22+1,IF(L1505&gt;OFFSET(L1505,-计算结果!B$22,0,1,1),"买",IF(L1505&lt;OFFSET(L1505,-计算结果!B$22,0,1,1),"卖",M1504)),IF(L1505&gt;OFFSET(L1505,-ROW()+1,0,1,1),"买",IF(L1505&lt;OFFSET(L1505,-ROW()+1,0,1,1),"卖",M1504)))</f>
        <v>卖</v>
      </c>
      <c r="N1505" s="4">
        <f t="shared" ca="1" si="118"/>
        <v>1</v>
      </c>
      <c r="O1505" s="3">
        <f ca="1">IF(M1504="买",E1505/E1504-1,0)-IF(N1505=1,计算结果!B$17,0)</f>
        <v>1.3807912708023728E-2</v>
      </c>
      <c r="P1505" s="2">
        <f t="shared" ca="1" si="119"/>
        <v>6.7610228722534957</v>
      </c>
      <c r="Q1505" s="3">
        <f ca="1">1-P1505/MAX(P$2:P1505)</f>
        <v>3.3046170183126833E-2</v>
      </c>
    </row>
    <row r="1506" spans="1:17" x14ac:dyDescent="0.15">
      <c r="A1506" s="1">
        <v>40619</v>
      </c>
      <c r="B1506">
        <v>3216.29</v>
      </c>
      <c r="C1506">
        <v>3240.38</v>
      </c>
      <c r="D1506" s="21">
        <v>3185.08</v>
      </c>
      <c r="E1506" s="21">
        <v>3197.1</v>
      </c>
      <c r="F1506" s="42">
        <v>1172.9572659200001</v>
      </c>
      <c r="G1506" s="3">
        <f t="shared" si="115"/>
        <v>-1.5731789914414152E-2</v>
      </c>
      <c r="H1506" s="3">
        <f>1-E1506/MAX(E$2:E1506)</f>
        <v>0.45601647042809501</v>
      </c>
      <c r="I1506" s="21">
        <f t="shared" si="116"/>
        <v>51.099999999999909</v>
      </c>
      <c r="J1506" s="21">
        <f ca="1">IF(ROW()&gt;计算结果!B$18+1,ABS(E1506-OFFSET(E1506,-计算结果!B$18,0,1,1))/SUM(OFFSET(I1506,0,0,-计算结果!B$18,1)),ABS(E1506-OFFSET(E1506,-ROW()+2,0,1,1))/SUM(OFFSET(I1506,0,0,-ROW()+2,1)))</f>
        <v>6.5053109971991457E-2</v>
      </c>
      <c r="K1506" s="21">
        <f ca="1">(计算结果!B$19+计算结果!B$20*'000300'!J1506)^计算结果!B$21</f>
        <v>1.4585477989747921</v>
      </c>
      <c r="L1506" s="21">
        <f t="shared" ca="1" si="117"/>
        <v>3159.0224939547852</v>
      </c>
      <c r="M1506" s="31" t="str">
        <f ca="1">IF(ROW()&gt;计算结果!B$22+1,IF(L1506&gt;OFFSET(L1506,-计算结果!B$22,0,1,1),"买",IF(L1506&lt;OFFSET(L1506,-计算结果!B$22,0,1,1),"卖",M1505)),IF(L1506&gt;OFFSET(L1506,-ROW()+1,0,1,1),"买",IF(L1506&lt;OFFSET(L1506,-ROW()+1,0,1,1),"卖",M1505)))</f>
        <v>买</v>
      </c>
      <c r="N1506" s="4">
        <f t="shared" ca="1" si="118"/>
        <v>1</v>
      </c>
      <c r="O1506" s="3">
        <f ca="1">IF(M1505="买",E1506/E1505-1,0)-IF(N1506=1,计算结果!B$17,0)</f>
        <v>0</v>
      </c>
      <c r="P1506" s="2">
        <f t="shared" ca="1" si="119"/>
        <v>6.7610228722534957</v>
      </c>
      <c r="Q1506" s="3">
        <f ca="1">1-P1506/MAX(P$2:P1506)</f>
        <v>3.3046170183126833E-2</v>
      </c>
    </row>
    <row r="1507" spans="1:17" x14ac:dyDescent="0.15">
      <c r="A1507" s="1">
        <v>40620</v>
      </c>
      <c r="B1507">
        <v>3228.92</v>
      </c>
      <c r="C1507">
        <v>3239.96</v>
      </c>
      <c r="D1507" s="21">
        <v>3205.14</v>
      </c>
      <c r="E1507" s="21">
        <v>3215.69</v>
      </c>
      <c r="F1507" s="42">
        <v>868.45202431999996</v>
      </c>
      <c r="G1507" s="3">
        <f t="shared" si="115"/>
        <v>5.8146445215976339E-3</v>
      </c>
      <c r="H1507" s="3">
        <f>1-E1507/MAX(E$2:E1507)</f>
        <v>0.45285339957803028</v>
      </c>
      <c r="I1507" s="21">
        <f t="shared" si="116"/>
        <v>18.590000000000146</v>
      </c>
      <c r="J1507" s="21">
        <f ca="1">IF(ROW()&gt;计算结果!B$18+1,ABS(E1507-OFFSET(E1507,-计算结果!B$18,0,1,1))/SUM(OFFSET(I1507,0,0,-计算结果!B$18,1)),ABS(E1507-OFFSET(E1507,-ROW()+2,0,1,1))/SUM(OFFSET(I1507,0,0,-ROW()+2,1)))</f>
        <v>0.15794311979316297</v>
      </c>
      <c r="K1507" s="21">
        <f ca="1">(计算结果!B$19+计算结果!B$20*'000300'!J1507)^计算结果!B$21</f>
        <v>1.5421488078138466</v>
      </c>
      <c r="L1507" s="21">
        <f t="shared" ca="1" si="117"/>
        <v>3246.4122208441972</v>
      </c>
      <c r="M1507" s="31" t="str">
        <f ca="1">IF(ROW()&gt;计算结果!B$22+1,IF(L1507&gt;OFFSET(L1507,-计算结果!B$22,0,1,1),"买",IF(L1507&lt;OFFSET(L1507,-计算结果!B$22,0,1,1),"卖",M1506)),IF(L1507&gt;OFFSET(L1507,-ROW()+1,0,1,1),"买",IF(L1507&lt;OFFSET(L1507,-ROW()+1,0,1,1),"卖",M1506)))</f>
        <v>卖</v>
      </c>
      <c r="N1507" s="4">
        <f t="shared" ca="1" si="118"/>
        <v>1</v>
      </c>
      <c r="O1507" s="3">
        <f ca="1">IF(M1506="买",E1507/E1506-1,0)-IF(N1507=1,计算结果!B$17,0)</f>
        <v>5.8146445215976339E-3</v>
      </c>
      <c r="P1507" s="2">
        <f t="shared" ca="1" si="119"/>
        <v>6.8003358168580412</v>
      </c>
      <c r="Q1507" s="3">
        <f ca="1">1-P1507/MAX(P$2:P1507)</f>
        <v>2.7423677393944246E-2</v>
      </c>
    </row>
    <row r="1508" spans="1:17" x14ac:dyDescent="0.15">
      <c r="A1508" s="1">
        <v>40623</v>
      </c>
      <c r="B1508">
        <v>3220.68</v>
      </c>
      <c r="C1508">
        <v>3236.28</v>
      </c>
      <c r="D1508" s="21">
        <v>3194.15</v>
      </c>
      <c r="E1508" s="21">
        <v>3207.11</v>
      </c>
      <c r="F1508" s="42">
        <v>841.05740288000004</v>
      </c>
      <c r="G1508" s="3">
        <f t="shared" si="115"/>
        <v>-2.6681676405374555E-3</v>
      </c>
      <c r="H1508" s="3">
        <f>1-E1508/MAX(E$2:E1508)</f>
        <v>0.45431327843190628</v>
      </c>
      <c r="I1508" s="21">
        <f t="shared" si="116"/>
        <v>8.5799999999999272</v>
      </c>
      <c r="J1508" s="21">
        <f ca="1">IF(ROW()&gt;计算结果!B$18+1,ABS(E1508-OFFSET(E1508,-计算结果!B$18,0,1,1))/SUM(OFFSET(I1508,0,0,-计算结果!B$18,1)),ABS(E1508-OFFSET(E1508,-ROW()+2,0,1,1))/SUM(OFFSET(I1508,0,0,-ROW()+2,1)))</f>
        <v>0.43504985657697115</v>
      </c>
      <c r="K1508" s="21">
        <f ca="1">(计算结果!B$19+计算结果!B$20*'000300'!J1508)^计算结果!B$21</f>
        <v>1.7915448709192741</v>
      </c>
      <c r="L1508" s="21">
        <f t="shared" ca="1" si="117"/>
        <v>3176.0005286750388</v>
      </c>
      <c r="M1508" s="31" t="str">
        <f ca="1">IF(ROW()&gt;计算结果!B$22+1,IF(L1508&gt;OFFSET(L1508,-计算结果!B$22,0,1,1),"买",IF(L1508&lt;OFFSET(L1508,-计算结果!B$22,0,1,1),"卖",M1507)),IF(L1508&gt;OFFSET(L1508,-ROW()+1,0,1,1),"买",IF(L1508&lt;OFFSET(L1508,-ROW()+1,0,1,1),"卖",M1507)))</f>
        <v>买</v>
      </c>
      <c r="N1508" s="4">
        <f t="shared" ca="1" si="118"/>
        <v>1</v>
      </c>
      <c r="O1508" s="3">
        <f ca="1">IF(M1507="买",E1508/E1507-1,0)-IF(N1508=1,计算结果!B$17,0)</f>
        <v>0</v>
      </c>
      <c r="P1508" s="2">
        <f t="shared" ca="1" si="119"/>
        <v>6.8003358168580412</v>
      </c>
      <c r="Q1508" s="3">
        <f ca="1">1-P1508/MAX(P$2:P1508)</f>
        <v>2.7423677393944246E-2</v>
      </c>
    </row>
    <row r="1509" spans="1:17" x14ac:dyDescent="0.15">
      <c r="A1509" s="1">
        <v>40624</v>
      </c>
      <c r="B1509">
        <v>3217.8</v>
      </c>
      <c r="C1509">
        <v>3227.8</v>
      </c>
      <c r="D1509" s="21">
        <v>3175.93</v>
      </c>
      <c r="E1509" s="21">
        <v>3222.96</v>
      </c>
      <c r="F1509" s="42">
        <v>800.09789439999997</v>
      </c>
      <c r="G1509" s="3">
        <f t="shared" si="115"/>
        <v>4.9421441734147642E-3</v>
      </c>
      <c r="H1509" s="3">
        <f>1-E1509/MAX(E$2:E1509)</f>
        <v>0.45161641598039881</v>
      </c>
      <c r="I1509" s="21">
        <f t="shared" si="116"/>
        <v>15.849999999999909</v>
      </c>
      <c r="J1509" s="21">
        <f ca="1">IF(ROW()&gt;计算结果!B$18+1,ABS(E1509-OFFSET(E1509,-计算结果!B$18,0,1,1))/SUM(OFFSET(I1509,0,0,-计算结果!B$18,1)),ABS(E1509-OFFSET(E1509,-ROW()+2,0,1,1))/SUM(OFFSET(I1509,0,0,-ROW()+2,1)))</f>
        <v>0.3745012101785834</v>
      </c>
      <c r="K1509" s="21">
        <f ca="1">(计算结果!B$19+计算结果!B$20*'000300'!J1509)^计算结果!B$21</f>
        <v>1.7370510891607249</v>
      </c>
      <c r="L1509" s="21">
        <f t="shared" ca="1" si="117"/>
        <v>3257.5715294864744</v>
      </c>
      <c r="M1509" s="31" t="str">
        <f ca="1">IF(ROW()&gt;计算结果!B$22+1,IF(L1509&gt;OFFSET(L1509,-计算结果!B$22,0,1,1),"买",IF(L1509&lt;OFFSET(L1509,-计算结果!B$22,0,1,1),"卖",M1508)),IF(L1509&gt;OFFSET(L1509,-ROW()+1,0,1,1),"买",IF(L1509&lt;OFFSET(L1509,-ROW()+1,0,1,1),"卖",M1508)))</f>
        <v>买</v>
      </c>
      <c r="N1509" s="4" t="str">
        <f t="shared" ca="1" si="118"/>
        <v/>
      </c>
      <c r="O1509" s="3">
        <f ca="1">IF(M1508="买",E1509/E1508-1,0)-IF(N1509=1,计算结果!B$17,0)</f>
        <v>4.9421441734147642E-3</v>
      </c>
      <c r="P1509" s="2">
        <f t="shared" ca="1" si="119"/>
        <v>6.83394405689259</v>
      </c>
      <c r="Q1509" s="3">
        <f ca="1">1-P1509/MAX(P$2:P1509)</f>
        <v>2.2617064987975555E-2</v>
      </c>
    </row>
    <row r="1510" spans="1:17" x14ac:dyDescent="0.15">
      <c r="A1510" s="1">
        <v>40625</v>
      </c>
      <c r="B1510">
        <v>3222.32</v>
      </c>
      <c r="C1510">
        <v>3267</v>
      </c>
      <c r="D1510" s="21">
        <v>3216.65</v>
      </c>
      <c r="E1510" s="21">
        <v>3264.93</v>
      </c>
      <c r="F1510" s="42">
        <v>985.40421119999996</v>
      </c>
      <c r="G1510" s="3">
        <f t="shared" si="115"/>
        <v>1.3022190781145193E-2</v>
      </c>
      <c r="H1510" s="3">
        <f>1-E1510/MAX(E$2:E1510)</f>
        <v>0.44447526032804741</v>
      </c>
      <c r="I1510" s="21">
        <f t="shared" si="116"/>
        <v>41.9699999999998</v>
      </c>
      <c r="J1510" s="21">
        <f ca="1">IF(ROW()&gt;计算结果!B$18+1,ABS(E1510-OFFSET(E1510,-计算结果!B$18,0,1,1))/SUM(OFFSET(I1510,0,0,-计算结果!B$18,1)),ABS(E1510-OFFSET(E1510,-ROW()+2,0,1,1))/SUM(OFFSET(I1510,0,0,-ROW()+2,1)))</f>
        <v>0.21347925269267534</v>
      </c>
      <c r="K1510" s="21">
        <f ca="1">(计算结果!B$19+计算结果!B$20*'000300'!J1510)^计算结果!B$21</f>
        <v>1.5921313274234077</v>
      </c>
      <c r="L1510" s="21">
        <f t="shared" ca="1" si="117"/>
        <v>3269.2871809129797</v>
      </c>
      <c r="M1510" s="31" t="str">
        <f ca="1">IF(ROW()&gt;计算结果!B$22+1,IF(L1510&gt;OFFSET(L1510,-计算结果!B$22,0,1,1),"买",IF(L1510&lt;OFFSET(L1510,-计算结果!B$22,0,1,1),"卖",M1509)),IF(L1510&gt;OFFSET(L1510,-ROW()+1,0,1,1),"买",IF(L1510&lt;OFFSET(L1510,-ROW()+1,0,1,1),"卖",M1509)))</f>
        <v>买</v>
      </c>
      <c r="N1510" s="4" t="str">
        <f t="shared" ca="1" si="118"/>
        <v/>
      </c>
      <c r="O1510" s="3">
        <f ca="1">IF(M1509="买",E1510/E1509-1,0)-IF(N1510=1,计算结果!B$17,0)</f>
        <v>1.3022190781145193E-2</v>
      </c>
      <c r="P1510" s="2">
        <f t="shared" ca="1" si="119"/>
        <v>6.9229369801891183</v>
      </c>
      <c r="Q1510" s="3">
        <f ca="1">1-P1510/MAX(P$2:P1510)</f>
        <v>9.8893979420133782E-3</v>
      </c>
    </row>
    <row r="1511" spans="1:17" x14ac:dyDescent="0.15">
      <c r="A1511" s="1">
        <v>40626</v>
      </c>
      <c r="B1511">
        <v>3269.57</v>
      </c>
      <c r="C1511">
        <v>3273.37</v>
      </c>
      <c r="D1511" s="21">
        <v>3250.02</v>
      </c>
      <c r="E1511" s="21">
        <v>3251.36</v>
      </c>
      <c r="F1511" s="42">
        <v>880.58904575999998</v>
      </c>
      <c r="G1511" s="3">
        <f t="shared" si="115"/>
        <v>-4.156291252798594E-3</v>
      </c>
      <c r="H1511" s="3">
        <f>1-E1511/MAX(E$2:E1511)</f>
        <v>0.44678418294425915</v>
      </c>
      <c r="I1511" s="21">
        <f t="shared" si="116"/>
        <v>13.569999999999709</v>
      </c>
      <c r="J1511" s="21">
        <f ca="1">IF(ROW()&gt;计算结果!B$18+1,ABS(E1511-OFFSET(E1511,-计算结果!B$18,0,1,1))/SUM(OFFSET(I1511,0,0,-计算结果!B$18,1)),ABS(E1511-OFFSET(E1511,-ROW()+2,0,1,1))/SUM(OFFSET(I1511,0,0,-ROW()+2,1)))</f>
        <v>9.5924057355284642E-2</v>
      </c>
      <c r="K1511" s="21">
        <f ca="1">(计算结果!B$19+计算结果!B$20*'000300'!J1511)^计算结果!B$21</f>
        <v>1.486331651619756</v>
      </c>
      <c r="L1511" s="21">
        <f t="shared" ca="1" si="117"/>
        <v>3242.6414444977049</v>
      </c>
      <c r="M1511" s="31" t="str">
        <f ca="1">IF(ROW()&gt;计算结果!B$22+1,IF(L1511&gt;OFFSET(L1511,-计算结果!B$22,0,1,1),"买",IF(L1511&lt;OFFSET(L1511,-计算结果!B$22,0,1,1),"卖",M1510)),IF(L1511&gt;OFFSET(L1511,-ROW()+1,0,1,1),"买",IF(L1511&lt;OFFSET(L1511,-ROW()+1,0,1,1),"卖",M1510)))</f>
        <v>买</v>
      </c>
      <c r="N1511" s="4" t="str">
        <f t="shared" ca="1" si="118"/>
        <v/>
      </c>
      <c r="O1511" s="3">
        <f ca="1">IF(M1510="买",E1511/E1510-1,0)-IF(N1511=1,计算结果!B$17,0)</f>
        <v>-4.156291252798594E-3</v>
      </c>
      <c r="P1511" s="2">
        <f t="shared" ca="1" si="119"/>
        <v>6.8941632377746824</v>
      </c>
      <c r="Q1511" s="3">
        <f ca="1">1-P1511/MAX(P$2:P1511)</f>
        <v>1.4004585976650219E-2</v>
      </c>
    </row>
    <row r="1512" spans="1:17" x14ac:dyDescent="0.15">
      <c r="A1512" s="1">
        <v>40627</v>
      </c>
      <c r="B1512">
        <v>3256.18</v>
      </c>
      <c r="C1512">
        <v>3304.26</v>
      </c>
      <c r="D1512" s="21">
        <v>3254.68</v>
      </c>
      <c r="E1512" s="21">
        <v>3294.48</v>
      </c>
      <c r="F1512" s="42">
        <v>1220.2136371199999</v>
      </c>
      <c r="G1512" s="3">
        <f t="shared" si="115"/>
        <v>1.3262142611091932E-2</v>
      </c>
      <c r="H1512" s="3">
        <f>1-E1512/MAX(E$2:E1512)</f>
        <v>0.43944735588375416</v>
      </c>
      <c r="I1512" s="21">
        <f t="shared" si="116"/>
        <v>43.119999999999891</v>
      </c>
      <c r="J1512" s="21">
        <f ca="1">IF(ROW()&gt;计算结果!B$18+1,ABS(E1512-OFFSET(E1512,-计算结果!B$18,0,1,1))/SUM(OFFSET(I1512,0,0,-计算结果!B$18,1)),ABS(E1512-OFFSET(E1512,-ROW()+2,0,1,1))/SUM(OFFSET(I1512,0,0,-ROW()+2,1)))</f>
        <v>0.15119414483821278</v>
      </c>
      <c r="K1512" s="21">
        <f ca="1">(计算结果!B$19+计算结果!B$20*'000300'!J1512)^计算结果!B$21</f>
        <v>1.5360747303543913</v>
      </c>
      <c r="L1512" s="21">
        <f t="shared" ca="1" si="117"/>
        <v>3322.2693396628538</v>
      </c>
      <c r="M1512" s="31" t="str">
        <f ca="1">IF(ROW()&gt;计算结果!B$22+1,IF(L1512&gt;OFFSET(L1512,-计算结果!B$22,0,1,1),"买",IF(L1512&lt;OFFSET(L1512,-计算结果!B$22,0,1,1),"卖",M1511)),IF(L1512&gt;OFFSET(L1512,-ROW()+1,0,1,1),"买",IF(L1512&lt;OFFSET(L1512,-ROW()+1,0,1,1),"卖",M1511)))</f>
        <v>买</v>
      </c>
      <c r="N1512" s="4" t="str">
        <f t="shared" ca="1" si="118"/>
        <v/>
      </c>
      <c r="O1512" s="3">
        <f ca="1">IF(M1511="买",E1512/E1511-1,0)-IF(N1512=1,计算结果!B$17,0)</f>
        <v>1.3262142611091932E-2</v>
      </c>
      <c r="P1512" s="2">
        <f t="shared" ca="1" si="119"/>
        <v>6.9855946138181979</v>
      </c>
      <c r="Q1512" s="3">
        <f ca="1">1-P1512/MAX(P$2:P1512)</f>
        <v>9.2817418198987145E-4</v>
      </c>
    </row>
    <row r="1513" spans="1:17" x14ac:dyDescent="0.15">
      <c r="A1513" s="1">
        <v>40630</v>
      </c>
      <c r="B1513">
        <v>3307.41</v>
      </c>
      <c r="C1513">
        <v>3328.07</v>
      </c>
      <c r="D1513" s="21">
        <v>3286.86</v>
      </c>
      <c r="E1513" s="21">
        <v>3290.57</v>
      </c>
      <c r="F1513" s="42">
        <v>1390.3008563200001</v>
      </c>
      <c r="G1513" s="3">
        <f t="shared" si="115"/>
        <v>-1.1868337340035229E-3</v>
      </c>
      <c r="H1513" s="3">
        <f>1-E1513/MAX(E$2:E1513)</f>
        <v>0.44011263867147621</v>
      </c>
      <c r="I1513" s="21">
        <f t="shared" si="116"/>
        <v>3.9099999999998545</v>
      </c>
      <c r="J1513" s="21">
        <f ca="1">IF(ROW()&gt;计算结果!B$18+1,ABS(E1513-OFFSET(E1513,-计算结果!B$18,0,1,1))/SUM(OFFSET(I1513,0,0,-计算结果!B$18,1)),ABS(E1513-OFFSET(E1513,-ROW()+2,0,1,1))/SUM(OFFSET(I1513,0,0,-ROW()+2,1)))</f>
        <v>9.2200473506953165E-2</v>
      </c>
      <c r="K1513" s="21">
        <f ca="1">(计算结果!B$19+计算结果!B$20*'000300'!J1513)^计算结果!B$21</f>
        <v>1.4829804261562578</v>
      </c>
      <c r="L1513" s="21">
        <f t="shared" ca="1" si="117"/>
        <v>3275.2598394207635</v>
      </c>
      <c r="M1513" s="31" t="str">
        <f ca="1">IF(ROW()&gt;计算结果!B$22+1,IF(L1513&gt;OFFSET(L1513,-计算结果!B$22,0,1,1),"买",IF(L1513&lt;OFFSET(L1513,-计算结果!B$22,0,1,1),"卖",M1512)),IF(L1513&gt;OFFSET(L1513,-ROW()+1,0,1,1),"买",IF(L1513&lt;OFFSET(L1513,-ROW()+1,0,1,1),"卖",M1512)))</f>
        <v>买</v>
      </c>
      <c r="N1513" s="4" t="str">
        <f t="shared" ca="1" si="118"/>
        <v/>
      </c>
      <c r="O1513" s="3">
        <f ca="1">IF(M1512="买",E1513/E1512-1,0)-IF(N1513=1,计算结果!B$17,0)</f>
        <v>-1.1868337340035229E-3</v>
      </c>
      <c r="P1513" s="2">
        <f t="shared" ca="1" si="119"/>
        <v>6.9773038744784452</v>
      </c>
      <c r="Q1513" s="3">
        <f ca="1">1-P1513/MAX(P$2:P1513)</f>
        <v>2.113906327563142E-3</v>
      </c>
    </row>
    <row r="1514" spans="1:17" x14ac:dyDescent="0.15">
      <c r="A1514" s="1">
        <v>40631</v>
      </c>
      <c r="B1514">
        <v>3288.56</v>
      </c>
      <c r="C1514">
        <v>3309.2</v>
      </c>
      <c r="D1514" s="21">
        <v>3256.34</v>
      </c>
      <c r="E1514" s="21">
        <v>3257.98</v>
      </c>
      <c r="F1514" s="42">
        <v>1329.0807296</v>
      </c>
      <c r="G1514" s="3">
        <f t="shared" si="115"/>
        <v>-9.9040591751581308E-3</v>
      </c>
      <c r="H1514" s="3">
        <f>1-E1514/MAX(E$2:E1514)</f>
        <v>0.44565779622949697</v>
      </c>
      <c r="I1514" s="21">
        <f t="shared" si="116"/>
        <v>32.590000000000146</v>
      </c>
      <c r="J1514" s="21">
        <f ca="1">IF(ROW()&gt;计算结果!B$18+1,ABS(E1514-OFFSET(E1514,-计算结果!B$18,0,1,1))/SUM(OFFSET(I1514,0,0,-计算结果!B$18,1)),ABS(E1514-OFFSET(E1514,-ROW()+2,0,1,1))/SUM(OFFSET(I1514,0,0,-ROW()+2,1)))</f>
        <v>0.19749926879204507</v>
      </c>
      <c r="K1514" s="21">
        <f ca="1">(计算结果!B$19+计算结果!B$20*'000300'!J1514)^计算结果!B$21</f>
        <v>1.5777493419128406</v>
      </c>
      <c r="L1514" s="21">
        <f t="shared" ca="1" si="117"/>
        <v>3247.9965841462945</v>
      </c>
      <c r="M1514" s="31" t="str">
        <f ca="1">IF(ROW()&gt;计算结果!B$22+1,IF(L1514&gt;OFFSET(L1514,-计算结果!B$22,0,1,1),"买",IF(L1514&lt;OFFSET(L1514,-计算结果!B$22,0,1,1),"卖",M1513)),IF(L1514&gt;OFFSET(L1514,-ROW()+1,0,1,1),"买",IF(L1514&lt;OFFSET(L1514,-ROW()+1,0,1,1),"卖",M1513)))</f>
        <v>卖</v>
      </c>
      <c r="N1514" s="4">
        <f t="shared" ca="1" si="118"/>
        <v>1</v>
      </c>
      <c r="O1514" s="3">
        <f ca="1">IF(M1513="买",E1514/E1513-1,0)-IF(N1514=1,计算结果!B$17,0)</f>
        <v>-9.9040591751581308E-3</v>
      </c>
      <c r="P1514" s="2">
        <f t="shared" ca="1" si="119"/>
        <v>6.9082002440225505</v>
      </c>
      <c r="Q1514" s="3">
        <f ca="1">1-P1514/MAX(P$2:P1514)</f>
        <v>1.1997029249362301E-2</v>
      </c>
    </row>
    <row r="1515" spans="1:17" x14ac:dyDescent="0.15">
      <c r="A1515" s="1">
        <v>40632</v>
      </c>
      <c r="B1515">
        <v>3256.72</v>
      </c>
      <c r="C1515">
        <v>3274.98</v>
      </c>
      <c r="D1515" s="21">
        <v>3233.11</v>
      </c>
      <c r="E1515" s="21">
        <v>3256.08</v>
      </c>
      <c r="F1515" s="42">
        <v>1032.7193190400001</v>
      </c>
      <c r="G1515" s="3">
        <f t="shared" si="115"/>
        <v>-5.8318344495666974E-4</v>
      </c>
      <c r="H1515" s="3">
        <f>1-E1515/MAX(E$2:E1515)</f>
        <v>0.44598107942557685</v>
      </c>
      <c r="I1515" s="21">
        <f t="shared" si="116"/>
        <v>1.9000000000000909</v>
      </c>
      <c r="J1515" s="21">
        <f ca="1">IF(ROW()&gt;计算结果!B$18+1,ABS(E1515-OFFSET(E1515,-计算结果!B$18,0,1,1))/SUM(OFFSET(I1515,0,0,-计算结果!B$18,1)),ABS(E1515-OFFSET(E1515,-ROW()+2,0,1,1))/SUM(OFFSET(I1515,0,0,-ROW()+2,1)))</f>
        <v>3.4085993598062678E-2</v>
      </c>
      <c r="K1515" s="21">
        <f ca="1">(计算结果!B$19+计算结果!B$20*'000300'!J1515)^计算结果!B$21</f>
        <v>1.4306773942382562</v>
      </c>
      <c r="L1515" s="21">
        <f t="shared" ca="1" si="117"/>
        <v>3259.5613444764185</v>
      </c>
      <c r="M1515" s="31" t="str">
        <f ca="1">IF(ROW()&gt;计算结果!B$22+1,IF(L1515&gt;OFFSET(L1515,-计算结果!B$22,0,1,1),"买",IF(L1515&lt;OFFSET(L1515,-计算结果!B$22,0,1,1),"卖",M1514)),IF(L1515&gt;OFFSET(L1515,-ROW()+1,0,1,1),"买",IF(L1515&lt;OFFSET(L1515,-ROW()+1,0,1,1),"卖",M1514)))</f>
        <v>买</v>
      </c>
      <c r="N1515" s="4">
        <f t="shared" ca="1" si="118"/>
        <v>1</v>
      </c>
      <c r="O1515" s="3">
        <f ca="1">IF(M1514="买",E1515/E1514-1,0)-IF(N1515=1,计算结果!B$17,0)</f>
        <v>0</v>
      </c>
      <c r="P1515" s="2">
        <f t="shared" ca="1" si="119"/>
        <v>6.9082002440225505</v>
      </c>
      <c r="Q1515" s="3">
        <f ca="1">1-P1515/MAX(P$2:P1515)</f>
        <v>1.1997029249362301E-2</v>
      </c>
    </row>
    <row r="1516" spans="1:17" x14ac:dyDescent="0.15">
      <c r="A1516" s="1">
        <v>40633</v>
      </c>
      <c r="B1516">
        <v>3257.16</v>
      </c>
      <c r="C1516">
        <v>3264.96</v>
      </c>
      <c r="D1516" s="21">
        <v>3210.17</v>
      </c>
      <c r="E1516" s="21">
        <v>3223.29</v>
      </c>
      <c r="F1516" s="42">
        <v>865.65371904000006</v>
      </c>
      <c r="G1516" s="3">
        <f t="shared" si="115"/>
        <v>-1.0070391390874955E-2</v>
      </c>
      <c r="H1516" s="3">
        <f>1-E1516/MAX(E$2:E1516)</f>
        <v>0.45156026679371131</v>
      </c>
      <c r="I1516" s="21">
        <f t="shared" si="116"/>
        <v>32.789999999999964</v>
      </c>
      <c r="J1516" s="21">
        <f ca="1">IF(ROW()&gt;计算结果!B$18+1,ABS(E1516-OFFSET(E1516,-计算结果!B$18,0,1,1))/SUM(OFFSET(I1516,0,0,-计算结果!B$18,1)),ABS(E1516-OFFSET(E1516,-ROW()+2,0,1,1))/SUM(OFFSET(I1516,0,0,-ROW()+2,1)))</f>
        <v>0.12303283694273559</v>
      </c>
      <c r="K1516" s="21">
        <f ca="1">(计算结果!B$19+计算结果!B$20*'000300'!J1516)^计算结果!B$21</f>
        <v>1.5107295532484619</v>
      </c>
      <c r="L1516" s="21">
        <f t="shared" ca="1" si="117"/>
        <v>3204.765152439837</v>
      </c>
      <c r="M1516" s="31" t="str">
        <f ca="1">IF(ROW()&gt;计算结果!B$22+1,IF(L1516&gt;OFFSET(L1516,-计算结果!B$22,0,1,1),"买",IF(L1516&lt;OFFSET(L1516,-计算结果!B$22,0,1,1),"卖",M1515)),IF(L1516&gt;OFFSET(L1516,-ROW()+1,0,1,1),"买",IF(L1516&lt;OFFSET(L1516,-ROW()+1,0,1,1),"卖",M1515)))</f>
        <v>卖</v>
      </c>
      <c r="N1516" s="4">
        <f t="shared" ca="1" si="118"/>
        <v>1</v>
      </c>
      <c r="O1516" s="3">
        <f ca="1">IF(M1515="买",E1516/E1515-1,0)-IF(N1516=1,计算结果!B$17,0)</f>
        <v>-1.0070391390874955E-2</v>
      </c>
      <c r="P1516" s="2">
        <f t="shared" ca="1" si="119"/>
        <v>6.8386319637587052</v>
      </c>
      <c r="Q1516" s="3">
        <f ca="1">1-P1516/MAX(P$2:P1516)</f>
        <v>2.19466058601685E-2</v>
      </c>
    </row>
    <row r="1517" spans="1:17" x14ac:dyDescent="0.15">
      <c r="A1517" s="1">
        <v>40634</v>
      </c>
      <c r="B1517">
        <v>3227.56</v>
      </c>
      <c r="C1517">
        <v>3272.77</v>
      </c>
      <c r="D1517" s="21">
        <v>3220.91</v>
      </c>
      <c r="E1517" s="21">
        <v>3272.73</v>
      </c>
      <c r="F1517" s="42">
        <v>867.11549951999996</v>
      </c>
      <c r="G1517" s="3">
        <f t="shared" si="115"/>
        <v>1.5338365458894554E-2</v>
      </c>
      <c r="H1517" s="3">
        <f>1-E1517/MAX(E$2:E1517)</f>
        <v>0.44314809773361463</v>
      </c>
      <c r="I1517" s="21">
        <f t="shared" si="116"/>
        <v>49.440000000000055</v>
      </c>
      <c r="J1517" s="21">
        <f ca="1">IF(ROW()&gt;计算结果!B$18+1,ABS(E1517-OFFSET(E1517,-计算结果!B$18,0,1,1))/SUM(OFFSET(I1517,0,0,-计算结果!B$18,1)),ABS(E1517-OFFSET(E1517,-ROW()+2,0,1,1))/SUM(OFFSET(I1517,0,0,-ROW()+2,1)))</f>
        <v>0.23403906121779139</v>
      </c>
      <c r="K1517" s="21">
        <f ca="1">(计算结果!B$19+计算结果!B$20*'000300'!J1517)^计算结果!B$21</f>
        <v>1.6106351550960121</v>
      </c>
      <c r="L1517" s="21">
        <f t="shared" ca="1" si="117"/>
        <v>3314.2317252309767</v>
      </c>
      <c r="M1517" s="31" t="str">
        <f ca="1">IF(ROW()&gt;计算结果!B$22+1,IF(L1517&gt;OFFSET(L1517,-计算结果!B$22,0,1,1),"买",IF(L1517&lt;OFFSET(L1517,-计算结果!B$22,0,1,1),"卖",M1516)),IF(L1517&gt;OFFSET(L1517,-ROW()+1,0,1,1),"买",IF(L1517&lt;OFFSET(L1517,-ROW()+1,0,1,1),"卖",M1516)))</f>
        <v>买</v>
      </c>
      <c r="N1517" s="4">
        <f t="shared" ca="1" si="118"/>
        <v>1</v>
      </c>
      <c r="O1517" s="3">
        <f ca="1">IF(M1516="买",E1517/E1516-1,0)-IF(N1517=1,计算结果!B$17,0)</f>
        <v>0</v>
      </c>
      <c r="P1517" s="2">
        <f t="shared" ca="1" si="119"/>
        <v>6.8386319637587052</v>
      </c>
      <c r="Q1517" s="3">
        <f ca="1">1-P1517/MAX(P$2:P1517)</f>
        <v>2.19466058601685E-2</v>
      </c>
    </row>
    <row r="1518" spans="1:17" x14ac:dyDescent="0.15">
      <c r="A1518" s="1">
        <v>40639</v>
      </c>
      <c r="B1518">
        <v>3269.19</v>
      </c>
      <c r="C1518">
        <v>3315.3</v>
      </c>
      <c r="D1518" s="21">
        <v>3268.76</v>
      </c>
      <c r="E1518" s="21">
        <v>3311.07</v>
      </c>
      <c r="F1518" s="42">
        <v>1430.3009177599999</v>
      </c>
      <c r="G1518" s="3">
        <f t="shared" si="115"/>
        <v>1.1714990237508216E-2</v>
      </c>
      <c r="H1518" s="3">
        <f>1-E1518/MAX(E$2:E1518)</f>
        <v>0.43662458313482611</v>
      </c>
      <c r="I1518" s="21">
        <f t="shared" si="116"/>
        <v>38.340000000000146</v>
      </c>
      <c r="J1518" s="21">
        <f ca="1">IF(ROW()&gt;计算结果!B$18+1,ABS(E1518-OFFSET(E1518,-计算结果!B$18,0,1,1))/SUM(OFFSET(I1518,0,0,-计算结果!B$18,1)),ABS(E1518-OFFSET(E1518,-ROW()+2,0,1,1))/SUM(OFFSET(I1518,0,0,-ROW()+2,1)))</f>
        <v>0.38013748720198992</v>
      </c>
      <c r="K1518" s="21">
        <f ca="1">(计算结果!B$19+计算结果!B$20*'000300'!J1518)^计算结果!B$21</f>
        <v>1.7421237384817909</v>
      </c>
      <c r="L1518" s="21">
        <f t="shared" ca="1" si="117"/>
        <v>3308.7236086515359</v>
      </c>
      <c r="M1518" s="31" t="str">
        <f ca="1">IF(ROW()&gt;计算结果!B$22+1,IF(L1518&gt;OFFSET(L1518,-计算结果!B$22,0,1,1),"买",IF(L1518&lt;OFFSET(L1518,-计算结果!B$22,0,1,1),"卖",M1517)),IF(L1518&gt;OFFSET(L1518,-ROW()+1,0,1,1),"买",IF(L1518&lt;OFFSET(L1518,-ROW()+1,0,1,1),"卖",M1517)))</f>
        <v>卖</v>
      </c>
      <c r="N1518" s="4">
        <f t="shared" ca="1" si="118"/>
        <v>1</v>
      </c>
      <c r="O1518" s="3">
        <f ca="1">IF(M1517="买",E1518/E1517-1,0)-IF(N1518=1,计算结果!B$17,0)</f>
        <v>1.1714990237508216E-2</v>
      </c>
      <c r="P1518" s="2">
        <f t="shared" ca="1" si="119"/>
        <v>6.9187464704520503</v>
      </c>
      <c r="Q1518" s="3">
        <f ca="1">1-P1518/MAX(P$2:P1518)</f>
        <v>1.0488719896058596E-2</v>
      </c>
    </row>
    <row r="1519" spans="1:17" x14ac:dyDescent="0.15">
      <c r="A1519" s="1">
        <v>40640</v>
      </c>
      <c r="B1519">
        <v>3313.47</v>
      </c>
      <c r="C1519">
        <v>3330.8</v>
      </c>
      <c r="D1519" s="21">
        <v>3302.82</v>
      </c>
      <c r="E1519" s="21">
        <v>3324.42</v>
      </c>
      <c r="F1519" s="42">
        <v>1126.7858432</v>
      </c>
      <c r="G1519" s="3">
        <f t="shared" si="115"/>
        <v>4.0319292554973352E-3</v>
      </c>
      <c r="H1519" s="3">
        <f>1-E1519/MAX(E$2:E1519)</f>
        <v>0.43435309330973926</v>
      </c>
      <c r="I1519" s="21">
        <f t="shared" si="116"/>
        <v>13.349999999999909</v>
      </c>
      <c r="J1519" s="21">
        <f ca="1">IF(ROW()&gt;计算结果!B$18+1,ABS(E1519-OFFSET(E1519,-计算结果!B$18,0,1,1))/SUM(OFFSET(I1519,0,0,-计算结果!B$18,1)),ABS(E1519-OFFSET(E1519,-ROW()+2,0,1,1))/SUM(OFFSET(I1519,0,0,-ROW()+2,1)))</f>
        <v>0.3744187762934541</v>
      </c>
      <c r="K1519" s="21">
        <f ca="1">(计算结果!B$19+计算结果!B$20*'000300'!J1519)^计算结果!B$21</f>
        <v>1.7369768986641085</v>
      </c>
      <c r="L1519" s="21">
        <f t="shared" ca="1" si="117"/>
        <v>3335.9878778162097</v>
      </c>
      <c r="M1519" s="31" t="str">
        <f ca="1">IF(ROW()&gt;计算结果!B$22+1,IF(L1519&gt;OFFSET(L1519,-计算结果!B$22,0,1,1),"买",IF(L1519&lt;OFFSET(L1519,-计算结果!B$22,0,1,1),"卖",M1518)),IF(L1519&gt;OFFSET(L1519,-ROW()+1,0,1,1),"买",IF(L1519&lt;OFFSET(L1519,-ROW()+1,0,1,1),"卖",M1518)))</f>
        <v>买</v>
      </c>
      <c r="N1519" s="4">
        <f t="shared" ca="1" si="118"/>
        <v>1</v>
      </c>
      <c r="O1519" s="3">
        <f ca="1">IF(M1518="买",E1519/E1518-1,0)-IF(N1519=1,计算结果!B$17,0)</f>
        <v>0</v>
      </c>
      <c r="P1519" s="2">
        <f t="shared" ca="1" si="119"/>
        <v>6.9187464704520503</v>
      </c>
      <c r="Q1519" s="3">
        <f ca="1">1-P1519/MAX(P$2:P1519)</f>
        <v>1.0488719896058596E-2</v>
      </c>
    </row>
    <row r="1520" spans="1:17" x14ac:dyDescent="0.15">
      <c r="A1520" s="1">
        <v>40641</v>
      </c>
      <c r="B1520">
        <v>3321.54</v>
      </c>
      <c r="C1520">
        <v>3353.89</v>
      </c>
      <c r="D1520" s="21">
        <v>3314.09</v>
      </c>
      <c r="E1520" s="21">
        <v>3353.36</v>
      </c>
      <c r="F1520" s="42">
        <v>1073.2931481600001</v>
      </c>
      <c r="G1520" s="3">
        <f t="shared" si="115"/>
        <v>8.7052779131397973E-3</v>
      </c>
      <c r="H1520" s="3">
        <f>1-E1520/MAX(E$2:E1520)</f>
        <v>0.4294289797862928</v>
      </c>
      <c r="I1520" s="21">
        <f t="shared" si="116"/>
        <v>28.940000000000055</v>
      </c>
      <c r="J1520" s="21">
        <f ca="1">IF(ROW()&gt;计算结果!B$18+1,ABS(E1520-OFFSET(E1520,-计算结果!B$18,0,1,1))/SUM(OFFSET(I1520,0,0,-计算结果!B$18,1)),ABS(E1520-OFFSET(E1520,-ROW()+2,0,1,1))/SUM(OFFSET(I1520,0,0,-ROW()+2,1)))</f>
        <v>0.34281837565419793</v>
      </c>
      <c r="K1520" s="21">
        <f ca="1">(计算结果!B$19+计算结果!B$20*'000300'!J1520)^计算结果!B$21</f>
        <v>1.708536538088778</v>
      </c>
      <c r="L1520" s="21">
        <f t="shared" ca="1" si="117"/>
        <v>3365.6687833113588</v>
      </c>
      <c r="M1520" s="31" t="str">
        <f ca="1">IF(ROW()&gt;计算结果!B$22+1,IF(L1520&gt;OFFSET(L1520,-计算结果!B$22,0,1,1),"买",IF(L1520&lt;OFFSET(L1520,-计算结果!B$22,0,1,1),"卖",M1519)),IF(L1520&gt;OFFSET(L1520,-ROW()+1,0,1,1),"买",IF(L1520&lt;OFFSET(L1520,-ROW()+1,0,1,1),"卖",M1519)))</f>
        <v>买</v>
      </c>
      <c r="N1520" s="4" t="str">
        <f t="shared" ca="1" si="118"/>
        <v/>
      </c>
      <c r="O1520" s="3">
        <f ca="1">IF(M1519="买",E1520/E1519-1,0)-IF(N1520=1,计算结果!B$17,0)</f>
        <v>8.7052779131397973E-3</v>
      </c>
      <c r="P1520" s="2">
        <f t="shared" ca="1" si="119"/>
        <v>6.9789760812878905</v>
      </c>
      <c r="Q1520" s="3">
        <f ca="1">1-P1520/MAX(P$2:P1520)</f>
        <v>1.8747492045669834E-3</v>
      </c>
    </row>
    <row r="1521" spans="1:17" x14ac:dyDescent="0.15">
      <c r="A1521" s="1">
        <v>40644</v>
      </c>
      <c r="B1521">
        <v>3363.37</v>
      </c>
      <c r="C1521">
        <v>3380.53</v>
      </c>
      <c r="D1521" s="21">
        <v>3331.17</v>
      </c>
      <c r="E1521" s="21">
        <v>3333.43</v>
      </c>
      <c r="F1521" s="42">
        <v>1419.7438873599999</v>
      </c>
      <c r="G1521" s="3">
        <f t="shared" si="115"/>
        <v>-5.9432926974736233E-3</v>
      </c>
      <c r="H1521" s="3">
        <f>1-E1521/MAX(E$2:E1521)</f>
        <v>0.43282005036411897</v>
      </c>
      <c r="I1521" s="21">
        <f t="shared" si="116"/>
        <v>19.930000000000291</v>
      </c>
      <c r="J1521" s="21">
        <f ca="1">IF(ROW()&gt;计算结果!B$18+1,ABS(E1521-OFFSET(E1521,-计算结果!B$18,0,1,1))/SUM(OFFSET(I1521,0,0,-计算结果!B$18,1)),ABS(E1521-OFFSET(E1521,-ROW()+2,0,1,1))/SUM(OFFSET(I1521,0,0,-ROW()+2,1)))</f>
        <v>0.31050660209602204</v>
      </c>
      <c r="K1521" s="21">
        <f ca="1">(计算结果!B$19+计算结果!B$20*'000300'!J1521)^计算结果!B$21</f>
        <v>1.6794559418864199</v>
      </c>
      <c r="L1521" s="21">
        <f t="shared" ca="1" si="117"/>
        <v>3311.525167119908</v>
      </c>
      <c r="M1521" s="31" t="str">
        <f ca="1">IF(ROW()&gt;计算结果!B$22+1,IF(L1521&gt;OFFSET(L1521,-计算结果!B$22,0,1,1),"买",IF(L1521&lt;OFFSET(L1521,-计算结果!B$22,0,1,1),"卖",M1520)),IF(L1521&gt;OFFSET(L1521,-ROW()+1,0,1,1),"买",IF(L1521&lt;OFFSET(L1521,-ROW()+1,0,1,1),"卖",M1520)))</f>
        <v>买</v>
      </c>
      <c r="N1521" s="4" t="str">
        <f t="shared" ca="1" si="118"/>
        <v/>
      </c>
      <c r="O1521" s="3">
        <f ca="1">IF(M1520="买",E1521/E1520-1,0)-IF(N1521=1,计算结果!B$17,0)</f>
        <v>-5.9432926974736233E-3</v>
      </c>
      <c r="P1521" s="2">
        <f t="shared" ca="1" si="119"/>
        <v>6.9374979837081288</v>
      </c>
      <c r="Q1521" s="3">
        <f ca="1">1-P1521/MAX(P$2:P1521)</f>
        <v>7.8068997187835665E-3</v>
      </c>
    </row>
    <row r="1522" spans="1:17" x14ac:dyDescent="0.15">
      <c r="A1522" s="1">
        <v>40645</v>
      </c>
      <c r="B1522">
        <v>3324.75</v>
      </c>
      <c r="C1522">
        <v>3350.16</v>
      </c>
      <c r="D1522" s="21">
        <v>3307.48</v>
      </c>
      <c r="E1522" s="21">
        <v>3326.77</v>
      </c>
      <c r="F1522" s="42">
        <v>1228.6355865600001</v>
      </c>
      <c r="G1522" s="3">
        <f t="shared" si="115"/>
        <v>-1.99794205968018E-3</v>
      </c>
      <c r="H1522" s="3">
        <f>1-E1522/MAX(E$2:E1522)</f>
        <v>0.43395324304090377</v>
      </c>
      <c r="I1522" s="21">
        <f t="shared" si="116"/>
        <v>6.6599999999998545</v>
      </c>
      <c r="J1522" s="21">
        <f ca="1">IF(ROW()&gt;计算结果!B$18+1,ABS(E1522-OFFSET(E1522,-计算结果!B$18,0,1,1))/SUM(OFFSET(I1522,0,0,-计算结果!B$18,1)),ABS(E1522-OFFSET(E1522,-ROW()+2,0,1,1))/SUM(OFFSET(I1522,0,0,-ROW()+2,1)))</f>
        <v>0.14171604125521137</v>
      </c>
      <c r="K1522" s="21">
        <f ca="1">(计算结果!B$19+计算结果!B$20*'000300'!J1522)^计算结果!B$21</f>
        <v>1.5275444371296902</v>
      </c>
      <c r="L1522" s="21">
        <f t="shared" ca="1" si="117"/>
        <v>3334.8123267808642</v>
      </c>
      <c r="M1522" s="31" t="str">
        <f ca="1">IF(ROW()&gt;计算结果!B$22+1,IF(L1522&gt;OFFSET(L1522,-计算结果!B$22,0,1,1),"买",IF(L1522&lt;OFFSET(L1522,-计算结果!B$22,0,1,1),"卖",M1521)),IF(L1522&gt;OFFSET(L1522,-ROW()+1,0,1,1),"买",IF(L1522&lt;OFFSET(L1522,-ROW()+1,0,1,1),"卖",M1521)))</f>
        <v>买</v>
      </c>
      <c r="N1522" s="4" t="str">
        <f t="shared" ca="1" si="118"/>
        <v/>
      </c>
      <c r="O1522" s="3">
        <f ca="1">IF(M1521="买",E1522/E1521-1,0)-IF(N1522=1,计算结果!B$17,0)</f>
        <v>-1.99794205968018E-3</v>
      </c>
      <c r="P1522" s="2">
        <f t="shared" ca="1" si="119"/>
        <v>6.9236372646975317</v>
      </c>
      <c r="Q1522" s="3">
        <f ca="1">1-P1522/MAX(P$2:P1522)</f>
        <v>9.7892440451599061E-3</v>
      </c>
    </row>
    <row r="1523" spans="1:17" x14ac:dyDescent="0.15">
      <c r="A1523" s="1">
        <v>40646</v>
      </c>
      <c r="B1523">
        <v>3311.32</v>
      </c>
      <c r="C1523">
        <v>3372.03</v>
      </c>
      <c r="D1523" s="21">
        <v>3296.51</v>
      </c>
      <c r="E1523" s="21">
        <v>3372.03</v>
      </c>
      <c r="F1523" s="42">
        <v>1083.0523596800001</v>
      </c>
      <c r="G1523" s="3">
        <f t="shared" si="115"/>
        <v>1.3604787827231846E-2</v>
      </c>
      <c r="H1523" s="3">
        <f>1-E1523/MAX(E$2:E1523)</f>
        <v>0.42625229701218259</v>
      </c>
      <c r="I1523" s="21">
        <f t="shared" si="116"/>
        <v>45.260000000000218</v>
      </c>
      <c r="J1523" s="21">
        <f ca="1">IF(ROW()&gt;计算结果!B$18+1,ABS(E1523-OFFSET(E1523,-计算结果!B$18,0,1,1))/SUM(OFFSET(I1523,0,0,-计算结果!B$18,1)),ABS(E1523-OFFSET(E1523,-ROW()+2,0,1,1))/SUM(OFFSET(I1523,0,0,-ROW()+2,1)))</f>
        <v>0.30260029717681952</v>
      </c>
      <c r="K1523" s="21">
        <f ca="1">(计算结果!B$19+计算结果!B$20*'000300'!J1523)^计算结果!B$21</f>
        <v>1.6723402674591374</v>
      </c>
      <c r="L1523" s="21">
        <f t="shared" ca="1" si="117"/>
        <v>3397.0529403663609</v>
      </c>
      <c r="M1523" s="31" t="str">
        <f ca="1">IF(ROW()&gt;计算结果!B$22+1,IF(L1523&gt;OFFSET(L1523,-计算结果!B$22,0,1,1),"买",IF(L1523&lt;OFFSET(L1523,-计算结果!B$22,0,1,1),"卖",M1522)),IF(L1523&gt;OFFSET(L1523,-ROW()+1,0,1,1),"买",IF(L1523&lt;OFFSET(L1523,-ROW()+1,0,1,1),"卖",M1522)))</f>
        <v>买</v>
      </c>
      <c r="N1523" s="4" t="str">
        <f t="shared" ca="1" si="118"/>
        <v/>
      </c>
      <c r="O1523" s="3">
        <f ca="1">IF(M1522="买",E1523/E1522-1,0)-IF(N1523=1,计算结果!B$17,0)</f>
        <v>1.3604787827231846E-2</v>
      </c>
      <c r="P1523" s="2">
        <f t="shared" ca="1" si="119"/>
        <v>7.0178318806764572</v>
      </c>
      <c r="Q1523" s="3">
        <f ca="1">1-P1523/MAX(P$2:P1523)</f>
        <v>0</v>
      </c>
    </row>
    <row r="1524" spans="1:17" x14ac:dyDescent="0.15">
      <c r="A1524" s="1">
        <v>40647</v>
      </c>
      <c r="B1524">
        <v>3374.32</v>
      </c>
      <c r="C1524">
        <v>3378.7</v>
      </c>
      <c r="D1524" s="21">
        <v>3347.49</v>
      </c>
      <c r="E1524" s="21">
        <v>3353.56</v>
      </c>
      <c r="F1524" s="42">
        <v>1074.91229696</v>
      </c>
      <c r="G1524" s="3">
        <f t="shared" si="115"/>
        <v>-5.4774127157825037E-3</v>
      </c>
      <c r="H1524" s="3">
        <f>1-E1524/MAX(E$2:E1524)</f>
        <v>0.42939494997617911</v>
      </c>
      <c r="I1524" s="21">
        <f t="shared" si="116"/>
        <v>18.470000000000255</v>
      </c>
      <c r="J1524" s="21">
        <f ca="1">IF(ROW()&gt;计算结果!B$18+1,ABS(E1524-OFFSET(E1524,-计算结果!B$18,0,1,1))/SUM(OFFSET(I1524,0,0,-计算结果!B$18,1)),ABS(E1524-OFFSET(E1524,-ROW()+2,0,1,1))/SUM(OFFSET(I1524,0,0,-ROW()+2,1)))</f>
        <v>0.37470597459620358</v>
      </c>
      <c r="K1524" s="21">
        <f ca="1">(计算结果!B$19+计算结果!B$20*'000300'!J1524)^计算结果!B$21</f>
        <v>1.7372353771365832</v>
      </c>
      <c r="L1524" s="21">
        <f t="shared" ca="1" si="117"/>
        <v>3321.4954657062272</v>
      </c>
      <c r="M1524" s="31" t="str">
        <f ca="1">IF(ROW()&gt;计算结果!B$22+1,IF(L1524&gt;OFFSET(L1524,-计算结果!B$22,0,1,1),"买",IF(L1524&lt;OFFSET(L1524,-计算结果!B$22,0,1,1),"卖",M1523)),IF(L1524&gt;OFFSET(L1524,-ROW()+1,0,1,1),"买",IF(L1524&lt;OFFSET(L1524,-ROW()+1,0,1,1),"卖",M1523)))</f>
        <v>买</v>
      </c>
      <c r="N1524" s="4" t="str">
        <f t="shared" ca="1" si="118"/>
        <v/>
      </c>
      <c r="O1524" s="3">
        <f ca="1">IF(M1523="买",E1524/E1523-1,0)-IF(N1524=1,计算结果!B$17,0)</f>
        <v>-5.4774127157825037E-3</v>
      </c>
      <c r="P1524" s="2">
        <f t="shared" ca="1" si="119"/>
        <v>6.9793923190960161</v>
      </c>
      <c r="Q1524" s="3">
        <f ca="1">1-P1524/MAX(P$2:P1524)</f>
        <v>5.4774127157825037E-3</v>
      </c>
    </row>
    <row r="1525" spans="1:17" x14ac:dyDescent="0.15">
      <c r="A1525" s="1">
        <v>40648</v>
      </c>
      <c r="B1525">
        <v>3345.13</v>
      </c>
      <c r="C1525">
        <v>3378.11</v>
      </c>
      <c r="D1525" s="21">
        <v>3323.56</v>
      </c>
      <c r="E1525" s="21">
        <v>3358.94</v>
      </c>
      <c r="F1525" s="42">
        <v>989.34571008</v>
      </c>
      <c r="G1525" s="3">
        <f t="shared" si="115"/>
        <v>1.6042653180501354E-3</v>
      </c>
      <c r="H1525" s="3">
        <f>1-E1525/MAX(E$2:E1525)</f>
        <v>0.4284795480841217</v>
      </c>
      <c r="I1525" s="21">
        <f t="shared" si="116"/>
        <v>5.3800000000001091</v>
      </c>
      <c r="J1525" s="21">
        <f ca="1">IF(ROW()&gt;计算结果!B$18+1,ABS(E1525-OFFSET(E1525,-计算结果!B$18,0,1,1))/SUM(OFFSET(I1525,0,0,-计算结果!B$18,1)),ABS(E1525-OFFSET(E1525,-ROW()+2,0,1,1))/SUM(OFFSET(I1525,0,0,-ROW()+2,1)))</f>
        <v>0.39781868811881105</v>
      </c>
      <c r="K1525" s="21">
        <f ca="1">(计算结果!B$19+计算结果!B$20*'000300'!J1525)^计算结果!B$21</f>
        <v>1.7580368193069298</v>
      </c>
      <c r="L1525" s="21">
        <f t="shared" ca="1" si="117"/>
        <v>3387.324335676481</v>
      </c>
      <c r="M1525" s="31" t="str">
        <f ca="1">IF(ROW()&gt;计算结果!B$22+1,IF(L1525&gt;OFFSET(L1525,-计算结果!B$22,0,1,1),"买",IF(L1525&lt;OFFSET(L1525,-计算结果!B$22,0,1,1),"卖",M1524)),IF(L1525&gt;OFFSET(L1525,-ROW()+1,0,1,1),"买",IF(L1525&lt;OFFSET(L1525,-ROW()+1,0,1,1),"卖",M1524)))</f>
        <v>买</v>
      </c>
      <c r="N1525" s="4" t="str">
        <f t="shared" ca="1" si="118"/>
        <v/>
      </c>
      <c r="O1525" s="3">
        <f ca="1">IF(M1524="买",E1525/E1524-1,0)-IF(N1525=1,计算结果!B$17,0)</f>
        <v>1.6042653180501354E-3</v>
      </c>
      <c r="P1525" s="2">
        <f t="shared" ca="1" si="119"/>
        <v>6.9905891161346077</v>
      </c>
      <c r="Q1525" s="3">
        <f ca="1">1-P1525/MAX(P$2:P1525)</f>
        <v>3.8819346209849614E-3</v>
      </c>
    </row>
    <row r="1526" spans="1:17" x14ac:dyDescent="0.15">
      <c r="A1526" s="1">
        <v>40651</v>
      </c>
      <c r="B1526">
        <v>3346.15</v>
      </c>
      <c r="C1526">
        <v>3372.9</v>
      </c>
      <c r="D1526" s="21">
        <v>3335.6</v>
      </c>
      <c r="E1526" s="21">
        <v>3359.44</v>
      </c>
      <c r="F1526" s="42">
        <v>1071.7822976</v>
      </c>
      <c r="G1526" s="3">
        <f t="shared" si="115"/>
        <v>1.4885648448625943E-4</v>
      </c>
      <c r="H1526" s="3">
        <f>1-E1526/MAX(E$2:E1526)</f>
        <v>0.42839447355883753</v>
      </c>
      <c r="I1526" s="21">
        <f t="shared" si="116"/>
        <v>0.5</v>
      </c>
      <c r="J1526" s="21">
        <f ca="1">IF(ROW()&gt;计算结果!B$18+1,ABS(E1526-OFFSET(E1526,-计算结果!B$18,0,1,1))/SUM(OFFSET(I1526,0,0,-计算结果!B$18,1)),ABS(E1526-OFFSET(E1526,-ROW()+2,0,1,1))/SUM(OFFSET(I1526,0,0,-ROW()+2,1)))</f>
        <v>0.60171476554558512</v>
      </c>
      <c r="K1526" s="21">
        <f ca="1">(计算结果!B$19+计算结果!B$20*'000300'!J1526)^计算结果!B$21</f>
        <v>1.9415432889910265</v>
      </c>
      <c r="L1526" s="21">
        <f t="shared" ca="1" si="117"/>
        <v>3333.1856908758368</v>
      </c>
      <c r="M1526" s="31" t="str">
        <f ca="1">IF(ROW()&gt;计算结果!B$22+1,IF(L1526&gt;OFFSET(L1526,-计算结果!B$22,0,1,1),"买",IF(L1526&lt;OFFSET(L1526,-计算结果!B$22,0,1,1),"卖",M1525)),IF(L1526&gt;OFFSET(L1526,-ROW()+1,0,1,1),"买",IF(L1526&lt;OFFSET(L1526,-ROW()+1,0,1,1),"卖",M1525)))</f>
        <v>买</v>
      </c>
      <c r="N1526" s="4" t="str">
        <f t="shared" ca="1" si="118"/>
        <v/>
      </c>
      <c r="O1526" s="3">
        <f ca="1">IF(M1525="买",E1526/E1525-1,0)-IF(N1526=1,计算结果!B$17,0)</f>
        <v>1.4885648448625943E-4</v>
      </c>
      <c r="P1526" s="2">
        <f t="shared" ca="1" si="119"/>
        <v>6.991629710654923</v>
      </c>
      <c r="Q1526" s="3">
        <f ca="1">1-P1526/MAX(P$2:P1526)</f>
        <v>3.7336559876394171E-3</v>
      </c>
    </row>
    <row r="1527" spans="1:17" x14ac:dyDescent="0.15">
      <c r="A1527" s="1">
        <v>40652</v>
      </c>
      <c r="B1527">
        <v>3334.91</v>
      </c>
      <c r="C1527">
        <v>3334.91</v>
      </c>
      <c r="D1527" s="21">
        <v>3290.74</v>
      </c>
      <c r="E1527" s="21">
        <v>3295.81</v>
      </c>
      <c r="F1527" s="42">
        <v>1043.6897996800001</v>
      </c>
      <c r="G1527" s="3">
        <f t="shared" si="115"/>
        <v>-1.8940656776129439E-2</v>
      </c>
      <c r="H1527" s="3">
        <f>1-E1527/MAX(E$2:E1527)</f>
        <v>0.43922105764649833</v>
      </c>
      <c r="I1527" s="21">
        <f t="shared" si="116"/>
        <v>63.630000000000109</v>
      </c>
      <c r="J1527" s="21">
        <f ca="1">IF(ROW()&gt;计算结果!B$18+1,ABS(E1527-OFFSET(E1527,-计算结果!B$18,0,1,1))/SUM(OFFSET(I1527,0,0,-计算结果!B$18,1)),ABS(E1527-OFFSET(E1527,-ROW()+2,0,1,1))/SUM(OFFSET(I1527,0,0,-ROW()+2,1)))</f>
        <v>9.5982699825334097E-2</v>
      </c>
      <c r="K1527" s="21">
        <f ca="1">(计算结果!B$19+计算结果!B$20*'000300'!J1527)^计算结果!B$21</f>
        <v>1.4863844298428006</v>
      </c>
      <c r="L1527" s="21">
        <f t="shared" ca="1" si="117"/>
        <v>3277.6310459033757</v>
      </c>
      <c r="M1527" s="31" t="str">
        <f ca="1">IF(ROW()&gt;计算结果!B$22+1,IF(L1527&gt;OFFSET(L1527,-计算结果!B$22,0,1,1),"买",IF(L1527&lt;OFFSET(L1527,-计算结果!B$22,0,1,1),"卖",M1526)),IF(L1527&gt;OFFSET(L1527,-ROW()+1,0,1,1),"买",IF(L1527&lt;OFFSET(L1527,-ROW()+1,0,1,1),"卖",M1526)))</f>
        <v>买</v>
      </c>
      <c r="N1527" s="4" t="str">
        <f t="shared" ca="1" si="118"/>
        <v/>
      </c>
      <c r="O1527" s="3">
        <f ca="1">IF(M1526="买",E1527/E1526-1,0)-IF(N1527=1,计算结果!B$17,0)</f>
        <v>-1.8940656776129439E-2</v>
      </c>
      <c r="P1527" s="2">
        <f t="shared" ca="1" si="119"/>
        <v>6.8592036519996187</v>
      </c>
      <c r="Q1527" s="3">
        <f ca="1">1-P1527/MAX(P$2:P1527)</f>
        <v>2.2603594867186882E-2</v>
      </c>
    </row>
    <row r="1528" spans="1:17" x14ac:dyDescent="0.15">
      <c r="A1528" s="1">
        <v>40653</v>
      </c>
      <c r="B1528">
        <v>3300.42</v>
      </c>
      <c r="C1528">
        <v>3311.73</v>
      </c>
      <c r="D1528" s="21">
        <v>3281.83</v>
      </c>
      <c r="E1528" s="21">
        <v>3295.76</v>
      </c>
      <c r="F1528" s="42">
        <v>936.67139583999995</v>
      </c>
      <c r="G1528" s="3">
        <f t="shared" si="115"/>
        <v>-1.5170777441619876E-5</v>
      </c>
      <c r="H1528" s="3">
        <f>1-E1528/MAX(E$2:E1528)</f>
        <v>0.43922956509902666</v>
      </c>
      <c r="I1528" s="21">
        <f t="shared" si="116"/>
        <v>4.9999999999727152E-2</v>
      </c>
      <c r="J1528" s="21">
        <f ca="1">IF(ROW()&gt;计算结果!B$18+1,ABS(E1528-OFFSET(E1528,-计算结果!B$18,0,1,1))/SUM(OFFSET(I1528,0,0,-计算结果!B$18,1)),ABS(E1528-OFFSET(E1528,-ROW()+2,0,1,1))/SUM(OFFSET(I1528,0,0,-ROW()+2,1)))</f>
        <v>7.57283474303799E-2</v>
      </c>
      <c r="K1528" s="21">
        <f ca="1">(计算结果!B$19+计算结果!B$20*'000300'!J1528)^计算结果!B$21</f>
        <v>1.4681555126873418</v>
      </c>
      <c r="L1528" s="21">
        <f t="shared" ca="1" si="117"/>
        <v>3304.2471697995907</v>
      </c>
      <c r="M1528" s="31" t="str">
        <f ca="1">IF(ROW()&gt;计算结果!B$22+1,IF(L1528&gt;OFFSET(L1528,-计算结果!B$22,0,1,1),"买",IF(L1528&lt;OFFSET(L1528,-计算结果!B$22,0,1,1),"卖",M1527)),IF(L1528&gt;OFFSET(L1528,-ROW()+1,0,1,1),"买",IF(L1528&lt;OFFSET(L1528,-ROW()+1,0,1,1),"卖",M1527)))</f>
        <v>买</v>
      </c>
      <c r="N1528" s="4" t="str">
        <f t="shared" ca="1" si="118"/>
        <v/>
      </c>
      <c r="O1528" s="3">
        <f ca="1">IF(M1527="买",E1528/E1527-1,0)-IF(N1528=1,计算结果!B$17,0)</f>
        <v>-1.5170777441619876E-5</v>
      </c>
      <c r="P1528" s="2">
        <f t="shared" ca="1" si="119"/>
        <v>6.8590995925475875</v>
      </c>
      <c r="Q1528" s="3">
        <f ca="1">1-P1528/MAX(P$2:P1528)</f>
        <v>2.2618422730521393E-2</v>
      </c>
    </row>
    <row r="1529" spans="1:17" x14ac:dyDescent="0.15">
      <c r="A1529" s="1">
        <v>40654</v>
      </c>
      <c r="B1529">
        <v>3312.27</v>
      </c>
      <c r="C1529">
        <v>3330.24</v>
      </c>
      <c r="D1529" s="21">
        <v>3301.94</v>
      </c>
      <c r="E1529" s="21">
        <v>3317.37</v>
      </c>
      <c r="F1529" s="42">
        <v>967.39131392000002</v>
      </c>
      <c r="G1529" s="3">
        <f t="shared" si="115"/>
        <v>6.5569094837001352E-3</v>
      </c>
      <c r="H1529" s="3">
        <f>1-E1529/MAX(E$2:E1529)</f>
        <v>0.43555264411624584</v>
      </c>
      <c r="I1529" s="21">
        <f t="shared" si="116"/>
        <v>21.609999999999673</v>
      </c>
      <c r="J1529" s="21">
        <f ca="1">IF(ROW()&gt;计算结果!B$18+1,ABS(E1529-OFFSET(E1529,-计算结果!B$18,0,1,1))/SUM(OFFSET(I1529,0,0,-计算结果!B$18,1)),ABS(E1529-OFFSET(E1529,-ROW()+2,0,1,1))/SUM(OFFSET(I1529,0,0,-ROW()+2,1)))</f>
        <v>3.3502827543602016E-2</v>
      </c>
      <c r="K1529" s="21">
        <f ca="1">(计算结果!B$19+计算结果!B$20*'000300'!J1529)^计算结果!B$21</f>
        <v>1.4301525447892418</v>
      </c>
      <c r="L1529" s="21">
        <f t="shared" ca="1" si="117"/>
        <v>3323.0148188055432</v>
      </c>
      <c r="M1529" s="31" t="str">
        <f ca="1">IF(ROW()&gt;计算结果!B$22+1,IF(L1529&gt;OFFSET(L1529,-计算结果!B$22,0,1,1),"买",IF(L1529&lt;OFFSET(L1529,-计算结果!B$22,0,1,1),"卖",M1528)),IF(L1529&gt;OFFSET(L1529,-ROW()+1,0,1,1),"买",IF(L1529&lt;OFFSET(L1529,-ROW()+1,0,1,1),"卖",M1528)))</f>
        <v>买</v>
      </c>
      <c r="N1529" s="4" t="str">
        <f t="shared" ca="1" si="118"/>
        <v/>
      </c>
      <c r="O1529" s="3">
        <f ca="1">IF(M1528="买",E1529/E1528-1,0)-IF(N1529=1,计算结果!B$17,0)</f>
        <v>6.5569094837001352E-3</v>
      </c>
      <c r="P1529" s="2">
        <f t="shared" ca="1" si="119"/>
        <v>6.9040740877156068</v>
      </c>
      <c r="Q1529" s="3">
        <f ca="1">1-P1529/MAX(P$2:P1529)</f>
        <v>1.6209820197329305E-2</v>
      </c>
    </row>
    <row r="1530" spans="1:17" x14ac:dyDescent="0.15">
      <c r="A1530" s="1">
        <v>40655</v>
      </c>
      <c r="B1530">
        <v>3317.08</v>
      </c>
      <c r="C1530">
        <v>3325.46</v>
      </c>
      <c r="D1530" s="21">
        <v>3291.64</v>
      </c>
      <c r="E1530" s="21">
        <v>3299.94</v>
      </c>
      <c r="F1530" s="42">
        <v>835.28335360000005</v>
      </c>
      <c r="G1530" s="3">
        <f t="shared" si="115"/>
        <v>-5.254162182692812E-3</v>
      </c>
      <c r="H1530" s="3">
        <f>1-E1530/MAX(E$2:E1530)</f>
        <v>0.43851834206765128</v>
      </c>
      <c r="I1530" s="21">
        <f t="shared" si="116"/>
        <v>17.429999999999836</v>
      </c>
      <c r="J1530" s="21">
        <f ca="1">IF(ROW()&gt;计算结果!B$18+1,ABS(E1530-OFFSET(E1530,-计算结果!B$18,0,1,1))/SUM(OFFSET(I1530,0,0,-计算结果!B$18,1)),ABS(E1530-OFFSET(E1530,-ROW()+2,0,1,1))/SUM(OFFSET(I1530,0,0,-ROW()+2,1)))</f>
        <v>0.26855017092298439</v>
      </c>
      <c r="K1530" s="21">
        <f ca="1">(计算结果!B$19+计算结果!B$20*'000300'!J1530)^计算结果!B$21</f>
        <v>1.6416951538306859</v>
      </c>
      <c r="L1530" s="21">
        <f t="shared" ca="1" si="117"/>
        <v>3285.1330005969617</v>
      </c>
      <c r="M1530" s="31" t="str">
        <f ca="1">IF(ROW()&gt;计算结果!B$22+1,IF(L1530&gt;OFFSET(L1530,-计算结果!B$22,0,1,1),"买",IF(L1530&lt;OFFSET(L1530,-计算结果!B$22,0,1,1),"卖",M1529)),IF(L1530&gt;OFFSET(L1530,-ROW()+1,0,1,1),"买",IF(L1530&lt;OFFSET(L1530,-ROW()+1,0,1,1),"卖",M1529)))</f>
        <v>买</v>
      </c>
      <c r="N1530" s="4" t="str">
        <f t="shared" ca="1" si="118"/>
        <v/>
      </c>
      <c r="O1530" s="3">
        <f ca="1">IF(M1529="买",E1530/E1529-1,0)-IF(N1530=1,计算结果!B$17,0)</f>
        <v>-5.254162182692812E-3</v>
      </c>
      <c r="P1530" s="2">
        <f t="shared" ca="1" si="119"/>
        <v>6.8677989627374219</v>
      </c>
      <c r="Q1530" s="3">
        <f ca="1">1-P1530/MAX(P$2:P1530)</f>
        <v>2.137881335575309E-2</v>
      </c>
    </row>
    <row r="1531" spans="1:17" x14ac:dyDescent="0.15">
      <c r="A1531" s="1">
        <v>40658</v>
      </c>
      <c r="B1531">
        <v>3292.48</v>
      </c>
      <c r="C1531">
        <v>3292.48</v>
      </c>
      <c r="D1531" s="21">
        <v>3247.69</v>
      </c>
      <c r="E1531" s="21">
        <v>3249.57</v>
      </c>
      <c r="F1531" s="42">
        <v>984.55879679999998</v>
      </c>
      <c r="G1531" s="3">
        <f t="shared" si="115"/>
        <v>-1.526391388934345E-2</v>
      </c>
      <c r="H1531" s="3">
        <f>1-E1531/MAX(E$2:E1531)</f>
        <v>0.44708874974477641</v>
      </c>
      <c r="I1531" s="21">
        <f t="shared" si="116"/>
        <v>50.369999999999891</v>
      </c>
      <c r="J1531" s="21">
        <f ca="1">IF(ROW()&gt;计算结果!B$18+1,ABS(E1531-OFFSET(E1531,-计算结果!B$18,0,1,1))/SUM(OFFSET(I1531,0,0,-计算结果!B$18,1)),ABS(E1531-OFFSET(E1531,-ROW()+2,0,1,1))/SUM(OFFSET(I1531,0,0,-ROW()+2,1)))</f>
        <v>0.36562608998953522</v>
      </c>
      <c r="K1531" s="21">
        <f ca="1">(计算结果!B$19+计算结果!B$20*'000300'!J1531)^计算结果!B$21</f>
        <v>1.7290634809905816</v>
      </c>
      <c r="L1531" s="21">
        <f t="shared" ca="1" si="117"/>
        <v>3223.6423149903098</v>
      </c>
      <c r="M1531" s="31" t="str">
        <f ca="1">IF(ROW()&gt;计算结果!B$22+1,IF(L1531&gt;OFFSET(L1531,-计算结果!B$22,0,1,1),"买",IF(L1531&lt;OFFSET(L1531,-计算结果!B$22,0,1,1),"卖",M1530)),IF(L1531&gt;OFFSET(L1531,-ROW()+1,0,1,1),"买",IF(L1531&lt;OFFSET(L1531,-ROW()+1,0,1,1),"卖",M1530)))</f>
        <v>卖</v>
      </c>
      <c r="N1531" s="4">
        <f t="shared" ca="1" si="118"/>
        <v>1</v>
      </c>
      <c r="O1531" s="3">
        <f ca="1">IF(M1530="买",E1531/E1530-1,0)-IF(N1531=1,计算结果!B$17,0)</f>
        <v>-1.526391388934345E-2</v>
      </c>
      <c r="P1531" s="2">
        <f t="shared" ca="1" si="119"/>
        <v>6.7629694707608756</v>
      </c>
      <c r="Q1531" s="3">
        <f ca="1">1-P1531/MAX(P$2:P1531)</f>
        <v>3.6316402878977971E-2</v>
      </c>
    </row>
    <row r="1532" spans="1:17" x14ac:dyDescent="0.15">
      <c r="A1532" s="1">
        <v>40659</v>
      </c>
      <c r="B1532">
        <v>3242.53</v>
      </c>
      <c r="C1532">
        <v>3257.8</v>
      </c>
      <c r="D1532" s="21">
        <v>3216.21</v>
      </c>
      <c r="E1532" s="21">
        <v>3230.96</v>
      </c>
      <c r="F1532" s="42">
        <v>766.96854527999994</v>
      </c>
      <c r="G1532" s="3">
        <f t="shared" si="115"/>
        <v>-5.7269115606065624E-3</v>
      </c>
      <c r="H1532" s="3">
        <f>1-E1532/MAX(E$2:E1532)</f>
        <v>0.45025522357585246</v>
      </c>
      <c r="I1532" s="21">
        <f t="shared" si="116"/>
        <v>18.610000000000127</v>
      </c>
      <c r="J1532" s="21">
        <f ca="1">IF(ROW()&gt;计算结果!B$18+1,ABS(E1532-OFFSET(E1532,-计算结果!B$18,0,1,1))/SUM(OFFSET(I1532,0,0,-计算结果!B$18,1)),ABS(E1532-OFFSET(E1532,-ROW()+2,0,1,1))/SUM(OFFSET(I1532,0,0,-ROW()+2,1)))</f>
        <v>0.39704115038746829</v>
      </c>
      <c r="K1532" s="21">
        <f ca="1">(计算结果!B$19+计算结果!B$20*'000300'!J1532)^计算结果!B$21</f>
        <v>1.7573370353487214</v>
      </c>
      <c r="L1532" s="21">
        <f t="shared" ca="1" si="117"/>
        <v>3236.5019538708543</v>
      </c>
      <c r="M1532" s="31" t="str">
        <f ca="1">IF(ROW()&gt;计算结果!B$22+1,IF(L1532&gt;OFFSET(L1532,-计算结果!B$22,0,1,1),"买",IF(L1532&lt;OFFSET(L1532,-计算结果!B$22,0,1,1),"卖",M1531)),IF(L1532&gt;OFFSET(L1532,-ROW()+1,0,1,1),"买",IF(L1532&lt;OFFSET(L1532,-ROW()+1,0,1,1),"卖",M1531)))</f>
        <v>卖</v>
      </c>
      <c r="N1532" s="4" t="str">
        <f t="shared" ca="1" si="118"/>
        <v/>
      </c>
      <c r="O1532" s="3">
        <f ca="1">IF(M1531="买",E1532/E1531-1,0)-IF(N1532=1,计算结果!B$17,0)</f>
        <v>0</v>
      </c>
      <c r="P1532" s="2">
        <f t="shared" ca="1" si="119"/>
        <v>6.7629694707608756</v>
      </c>
      <c r="Q1532" s="3">
        <f ca="1">1-P1532/MAX(P$2:P1532)</f>
        <v>3.6316402878977971E-2</v>
      </c>
    </row>
    <row r="1533" spans="1:17" x14ac:dyDescent="0.15">
      <c r="A1533" s="1">
        <v>40660</v>
      </c>
      <c r="B1533">
        <v>3242.62</v>
      </c>
      <c r="C1533">
        <v>3256.41</v>
      </c>
      <c r="D1533" s="21">
        <v>3189.04</v>
      </c>
      <c r="E1533" s="21">
        <v>3209.5</v>
      </c>
      <c r="F1533" s="42">
        <v>751.11243776000003</v>
      </c>
      <c r="G1533" s="3">
        <f t="shared" si="115"/>
        <v>-6.6419887587589876E-3</v>
      </c>
      <c r="H1533" s="3">
        <f>1-E1533/MAX(E$2:E1533)</f>
        <v>0.45390662220104805</v>
      </c>
      <c r="I1533" s="21">
        <f t="shared" si="116"/>
        <v>21.460000000000036</v>
      </c>
      <c r="J1533" s="21">
        <f ca="1">IF(ROW()&gt;计算结果!B$18+1,ABS(E1533-OFFSET(E1533,-计算结果!B$18,0,1,1))/SUM(OFFSET(I1533,0,0,-计算结果!B$18,1)),ABS(E1533-OFFSET(E1533,-ROW()+2,0,1,1))/SUM(OFFSET(I1533,0,0,-ROW()+2,1)))</f>
        <v>0.74723001241322407</v>
      </c>
      <c r="K1533" s="21">
        <f ca="1">(计算结果!B$19+计算结果!B$20*'000300'!J1533)^计算结果!B$21</f>
        <v>2.0725070111719015</v>
      </c>
      <c r="L1533" s="21">
        <f t="shared" ca="1" si="117"/>
        <v>3180.5402151581688</v>
      </c>
      <c r="M1533" s="31" t="str">
        <f ca="1">IF(ROW()&gt;计算结果!B$22+1,IF(L1533&gt;OFFSET(L1533,-计算结果!B$22,0,1,1),"买",IF(L1533&lt;OFFSET(L1533,-计算结果!B$22,0,1,1),"卖",M1532)),IF(L1533&gt;OFFSET(L1533,-ROW()+1,0,1,1),"买",IF(L1533&lt;OFFSET(L1533,-ROW()+1,0,1,1),"卖",M1532)))</f>
        <v>卖</v>
      </c>
      <c r="N1533" s="4" t="str">
        <f t="shared" ca="1" si="118"/>
        <v/>
      </c>
      <c r="O1533" s="3">
        <f ca="1">IF(M1532="买",E1533/E1532-1,0)-IF(N1533=1,计算结果!B$17,0)</f>
        <v>0</v>
      </c>
      <c r="P1533" s="2">
        <f t="shared" ca="1" si="119"/>
        <v>6.7629694707608756</v>
      </c>
      <c r="Q1533" s="3">
        <f ca="1">1-P1533/MAX(P$2:P1533)</f>
        <v>3.6316402878977971E-2</v>
      </c>
    </row>
    <row r="1534" spans="1:17" x14ac:dyDescent="0.15">
      <c r="A1534" s="1">
        <v>40661</v>
      </c>
      <c r="B1534">
        <v>3224.41</v>
      </c>
      <c r="C1534">
        <v>3237.19</v>
      </c>
      <c r="D1534" s="21">
        <v>3160.41</v>
      </c>
      <c r="E1534" s="21">
        <v>3161.78</v>
      </c>
      <c r="F1534" s="42">
        <v>791.55830784</v>
      </c>
      <c r="G1534" s="3">
        <f t="shared" si="115"/>
        <v>-1.4868359557563382E-2</v>
      </c>
      <c r="H1534" s="3">
        <f>1-E1534/MAX(E$2:E1534)</f>
        <v>0.46202613489416722</v>
      </c>
      <c r="I1534" s="21">
        <f t="shared" si="116"/>
        <v>47.7199999999998</v>
      </c>
      <c r="J1534" s="21">
        <f ca="1">IF(ROW()&gt;计算结果!B$18+1,ABS(E1534-OFFSET(E1534,-计算结果!B$18,0,1,1))/SUM(OFFSET(I1534,0,0,-计算结果!B$18,1)),ABS(E1534-OFFSET(E1534,-ROW()+2,0,1,1))/SUM(OFFSET(I1534,0,0,-ROW()+2,1)))</f>
        <v>0.77719241368131087</v>
      </c>
      <c r="K1534" s="21">
        <f ca="1">(计算结果!B$19+计算结果!B$20*'000300'!J1534)^计算结果!B$21</f>
        <v>2.0994731723131799</v>
      </c>
      <c r="L1534" s="21">
        <f t="shared" ca="1" si="117"/>
        <v>3141.1536467267706</v>
      </c>
      <c r="M1534" s="31" t="str">
        <f ca="1">IF(ROW()&gt;计算结果!B$22+1,IF(L1534&gt;OFFSET(L1534,-计算结果!B$22,0,1,1),"买",IF(L1534&lt;OFFSET(L1534,-计算结果!B$22,0,1,1),"卖",M1533)),IF(L1534&gt;OFFSET(L1534,-ROW()+1,0,1,1),"买",IF(L1534&lt;OFFSET(L1534,-ROW()+1,0,1,1),"卖",M1533)))</f>
        <v>卖</v>
      </c>
      <c r="N1534" s="4" t="str">
        <f t="shared" ca="1" si="118"/>
        <v/>
      </c>
      <c r="O1534" s="3">
        <f ca="1">IF(M1533="买",E1534/E1533-1,0)-IF(N1534=1,计算结果!B$17,0)</f>
        <v>0</v>
      </c>
      <c r="P1534" s="2">
        <f t="shared" ca="1" si="119"/>
        <v>6.7629694707608756</v>
      </c>
      <c r="Q1534" s="3">
        <f ca="1">1-P1534/MAX(P$2:P1534)</f>
        <v>3.6316402878977971E-2</v>
      </c>
    </row>
    <row r="1535" spans="1:17" x14ac:dyDescent="0.15">
      <c r="A1535" s="1">
        <v>40662</v>
      </c>
      <c r="B1535">
        <v>3161.16</v>
      </c>
      <c r="C1535">
        <v>3193.6</v>
      </c>
      <c r="D1535" s="21">
        <v>3147.14</v>
      </c>
      <c r="E1535" s="21">
        <v>3192.72</v>
      </c>
      <c r="F1535" s="42">
        <v>634.55813632000002</v>
      </c>
      <c r="G1535" s="3">
        <f t="shared" si="115"/>
        <v>9.7856270834781878E-3</v>
      </c>
      <c r="H1535" s="3">
        <f>1-E1535/MAX(E$2:E1535)</f>
        <v>0.4567617232695842</v>
      </c>
      <c r="I1535" s="21">
        <f t="shared" si="116"/>
        <v>30.9399999999996</v>
      </c>
      <c r="J1535" s="21">
        <f ca="1">IF(ROW()&gt;计算结果!B$18+1,ABS(E1535-OFFSET(E1535,-计算结果!B$18,0,1,1))/SUM(OFFSET(I1535,0,0,-计算结果!B$18,1)),ABS(E1535-OFFSET(E1535,-ROW()+2,0,1,1))/SUM(OFFSET(I1535,0,0,-ROW()+2,1)))</f>
        <v>0.61038484136310589</v>
      </c>
      <c r="K1535" s="21">
        <f ca="1">(计算结果!B$19+计算结果!B$20*'000300'!J1535)^计算结果!B$21</f>
        <v>1.9493463572267953</v>
      </c>
      <c r="L1535" s="21">
        <f t="shared" ca="1" si="117"/>
        <v>3241.6743296354102</v>
      </c>
      <c r="M1535" s="31" t="str">
        <f ca="1">IF(ROW()&gt;计算结果!B$22+1,IF(L1535&gt;OFFSET(L1535,-计算结果!B$22,0,1,1),"买",IF(L1535&lt;OFFSET(L1535,-计算结果!B$22,0,1,1),"卖",M1534)),IF(L1535&gt;OFFSET(L1535,-ROW()+1,0,1,1),"买",IF(L1535&lt;OFFSET(L1535,-ROW()+1,0,1,1),"卖",M1534)))</f>
        <v>卖</v>
      </c>
      <c r="N1535" s="4" t="str">
        <f t="shared" ca="1" si="118"/>
        <v/>
      </c>
      <c r="O1535" s="3">
        <f ca="1">IF(M1534="买",E1535/E1534-1,0)-IF(N1535=1,计算结果!B$17,0)</f>
        <v>0</v>
      </c>
      <c r="P1535" s="2">
        <f t="shared" ca="1" si="119"/>
        <v>6.7629694707608756</v>
      </c>
      <c r="Q1535" s="3">
        <f ca="1">1-P1535/MAX(P$2:P1535)</f>
        <v>3.6316402878977971E-2</v>
      </c>
    </row>
    <row r="1536" spans="1:17" x14ac:dyDescent="0.15">
      <c r="A1536" s="1">
        <v>40666</v>
      </c>
      <c r="B1536">
        <v>3192.84</v>
      </c>
      <c r="C1536">
        <v>3212.05</v>
      </c>
      <c r="D1536" s="21">
        <v>3164.93</v>
      </c>
      <c r="E1536" s="21">
        <v>3211.13</v>
      </c>
      <c r="F1536" s="42">
        <v>643.48987392000004</v>
      </c>
      <c r="G1536" s="3">
        <f t="shared" si="115"/>
        <v>5.7662432032876687E-3</v>
      </c>
      <c r="H1536" s="3">
        <f>1-E1536/MAX(E$2:E1536)</f>
        <v>0.45362927924862173</v>
      </c>
      <c r="I1536" s="21">
        <f t="shared" si="116"/>
        <v>18.410000000000309</v>
      </c>
      <c r="J1536" s="21">
        <f ca="1">IF(ROW()&gt;计算结果!B$18+1,ABS(E1536-OFFSET(E1536,-计算结果!B$18,0,1,1))/SUM(OFFSET(I1536,0,0,-计算结果!B$18,1)),ABS(E1536-OFFSET(E1536,-ROW()+2,0,1,1))/SUM(OFFSET(I1536,0,0,-ROW()+2,1)))</f>
        <v>0.51100851049168039</v>
      </c>
      <c r="K1536" s="21">
        <f ca="1">(计算结果!B$19+计算结果!B$20*'000300'!J1536)^计算结果!B$21</f>
        <v>1.8599076594425124</v>
      </c>
      <c r="L1536" s="21">
        <f t="shared" ca="1" si="117"/>
        <v>3184.8646969939737</v>
      </c>
      <c r="M1536" s="31" t="str">
        <f ca="1">IF(ROW()&gt;计算结果!B$22+1,IF(L1536&gt;OFFSET(L1536,-计算结果!B$22,0,1,1),"买",IF(L1536&lt;OFFSET(L1536,-计算结果!B$22,0,1,1),"卖",M1535)),IF(L1536&gt;OFFSET(L1536,-ROW()+1,0,1,1),"买",IF(L1536&lt;OFFSET(L1536,-ROW()+1,0,1,1),"卖",M1535)))</f>
        <v>卖</v>
      </c>
      <c r="N1536" s="4" t="str">
        <f t="shared" ca="1" si="118"/>
        <v/>
      </c>
      <c r="O1536" s="3">
        <f ca="1">IF(M1535="买",E1536/E1535-1,0)-IF(N1536=1,计算结果!B$17,0)</f>
        <v>0</v>
      </c>
      <c r="P1536" s="2">
        <f t="shared" ca="1" si="119"/>
        <v>6.7629694707608756</v>
      </c>
      <c r="Q1536" s="3">
        <f ca="1">1-P1536/MAX(P$2:P1536)</f>
        <v>3.6316402878977971E-2</v>
      </c>
    </row>
    <row r="1537" spans="1:17" x14ac:dyDescent="0.15">
      <c r="A1537" s="1">
        <v>40667</v>
      </c>
      <c r="B1537">
        <v>3192.84</v>
      </c>
      <c r="C1537">
        <v>3193.45</v>
      </c>
      <c r="D1537" s="21">
        <v>3120.96</v>
      </c>
      <c r="E1537" s="21">
        <v>3129.03</v>
      </c>
      <c r="F1537" s="42">
        <v>835.67656959999999</v>
      </c>
      <c r="G1537" s="3">
        <f t="shared" si="115"/>
        <v>-2.5567323652421425E-2</v>
      </c>
      <c r="H1537" s="3">
        <f>1-E1537/MAX(E$2:E1537)</f>
        <v>0.46759851630027904</v>
      </c>
      <c r="I1537" s="21">
        <f t="shared" si="116"/>
        <v>82.099999999999909</v>
      </c>
      <c r="J1537" s="21">
        <f ca="1">IF(ROW()&gt;计算结果!B$18+1,ABS(E1537-OFFSET(E1537,-计算结果!B$18,0,1,1))/SUM(OFFSET(I1537,0,0,-计算结果!B$18,1)),ABS(E1537-OFFSET(E1537,-ROW()+2,0,1,1))/SUM(OFFSET(I1537,0,0,-ROW()+2,1)))</f>
        <v>0.54026563006154948</v>
      </c>
      <c r="K1537" s="21">
        <f ca="1">(计算结果!B$19+计算结果!B$20*'000300'!J1537)^计算结果!B$21</f>
        <v>1.8862390670553943</v>
      </c>
      <c r="L1537" s="21">
        <f t="shared" ca="1" si="117"/>
        <v>3079.5471102267406</v>
      </c>
      <c r="M1537" s="31" t="str">
        <f ca="1">IF(ROW()&gt;计算结果!B$22+1,IF(L1537&gt;OFFSET(L1537,-计算结果!B$22,0,1,1),"买",IF(L1537&lt;OFFSET(L1537,-计算结果!B$22,0,1,1),"卖",M1536)),IF(L1537&gt;OFFSET(L1537,-ROW()+1,0,1,1),"买",IF(L1537&lt;OFFSET(L1537,-ROW()+1,0,1,1),"卖",M1536)))</f>
        <v>卖</v>
      </c>
      <c r="N1537" s="4" t="str">
        <f t="shared" ca="1" si="118"/>
        <v/>
      </c>
      <c r="O1537" s="3">
        <f ca="1">IF(M1536="买",E1537/E1536-1,0)-IF(N1537=1,计算结果!B$17,0)</f>
        <v>0</v>
      </c>
      <c r="P1537" s="2">
        <f t="shared" ca="1" si="119"/>
        <v>6.7629694707608756</v>
      </c>
      <c r="Q1537" s="3">
        <f ca="1">1-P1537/MAX(P$2:P1537)</f>
        <v>3.6316402878977971E-2</v>
      </c>
    </row>
    <row r="1538" spans="1:17" x14ac:dyDescent="0.15">
      <c r="A1538" s="1">
        <v>40668</v>
      </c>
      <c r="B1538">
        <v>3115</v>
      </c>
      <c r="C1538">
        <v>3136.9</v>
      </c>
      <c r="D1538" s="21">
        <v>3105.85</v>
      </c>
      <c r="E1538" s="21">
        <v>3126.12</v>
      </c>
      <c r="F1538" s="42">
        <v>630.09374207999997</v>
      </c>
      <c r="G1538" s="3">
        <f t="shared" si="115"/>
        <v>-9.3000067113457874E-4</v>
      </c>
      <c r="H1538" s="3">
        <f>1-E1538/MAX(E$2:E1538)</f>
        <v>0.46809365003743275</v>
      </c>
      <c r="I1538" s="21">
        <f t="shared" si="116"/>
        <v>2.9100000000003092</v>
      </c>
      <c r="J1538" s="21">
        <f ca="1">IF(ROW()&gt;计算结果!B$18+1,ABS(E1538-OFFSET(E1538,-计算结果!B$18,0,1,1))/SUM(OFFSET(I1538,0,0,-计算结果!B$18,1)),ABS(E1538-OFFSET(E1538,-ROW()+2,0,1,1))/SUM(OFFSET(I1538,0,0,-ROW()+2,1)))</f>
        <v>0.54448581332648804</v>
      </c>
      <c r="K1538" s="21">
        <f ca="1">(计算结果!B$19+计算结果!B$20*'000300'!J1538)^计算结果!B$21</f>
        <v>1.8900372319938392</v>
      </c>
      <c r="L1538" s="21">
        <f t="shared" ca="1" si="117"/>
        <v>3167.5716058997459</v>
      </c>
      <c r="M1538" s="31" t="str">
        <f ca="1">IF(ROW()&gt;计算结果!B$22+1,IF(L1538&gt;OFFSET(L1538,-计算结果!B$22,0,1,1),"买",IF(L1538&lt;OFFSET(L1538,-计算结果!B$22,0,1,1),"卖",M1537)),IF(L1538&gt;OFFSET(L1538,-ROW()+1,0,1,1),"买",IF(L1538&lt;OFFSET(L1538,-ROW()+1,0,1,1),"卖",M1537)))</f>
        <v>卖</v>
      </c>
      <c r="N1538" s="4" t="str">
        <f t="shared" ca="1" si="118"/>
        <v/>
      </c>
      <c r="O1538" s="3">
        <f ca="1">IF(M1537="买",E1538/E1537-1,0)-IF(N1538=1,计算结果!B$17,0)</f>
        <v>0</v>
      </c>
      <c r="P1538" s="2">
        <f t="shared" ca="1" si="119"/>
        <v>6.7629694707608756</v>
      </c>
      <c r="Q1538" s="3">
        <f ca="1">1-P1538/MAX(P$2:P1538)</f>
        <v>3.6316402878977971E-2</v>
      </c>
    </row>
    <row r="1539" spans="1:17" x14ac:dyDescent="0.15">
      <c r="A1539" s="1">
        <v>40669</v>
      </c>
      <c r="B1539">
        <v>3093.81</v>
      </c>
      <c r="C1539">
        <v>3141.68</v>
      </c>
      <c r="D1539" s="21">
        <v>3083.91</v>
      </c>
      <c r="E1539" s="21">
        <v>3121.4</v>
      </c>
      <c r="F1539" s="42">
        <v>697.47376127999996</v>
      </c>
      <c r="G1539" s="3">
        <f t="shared" ref="G1539:G1602" si="120">E1539/E1538-1</f>
        <v>-1.5098588665821699E-3</v>
      </c>
      <c r="H1539" s="3">
        <f>1-E1539/MAX(E$2:E1539)</f>
        <v>0.46889675355611515</v>
      </c>
      <c r="I1539" s="21">
        <f t="shared" si="116"/>
        <v>4.7199999999997999</v>
      </c>
      <c r="J1539" s="21">
        <f ca="1">IF(ROW()&gt;计算结果!B$18+1,ABS(E1539-OFFSET(E1539,-计算结果!B$18,0,1,1))/SUM(OFFSET(I1539,0,0,-计算结果!B$18,1)),ABS(E1539-OFFSET(E1539,-ROW()+2,0,1,1))/SUM(OFFSET(I1539,0,0,-ROW()+2,1)))</f>
        <v>0.66504903790681125</v>
      </c>
      <c r="K1539" s="21">
        <f ca="1">(计算结果!B$19+计算结果!B$20*'000300'!J1539)^计算结果!B$21</f>
        <v>1.9985441341161301</v>
      </c>
      <c r="L1539" s="21">
        <f t="shared" ca="1" si="117"/>
        <v>3075.2956137660867</v>
      </c>
      <c r="M1539" s="31" t="str">
        <f ca="1">IF(ROW()&gt;计算结果!B$22+1,IF(L1539&gt;OFFSET(L1539,-计算结果!B$22,0,1,1),"买",IF(L1539&lt;OFFSET(L1539,-计算结果!B$22,0,1,1),"卖",M1538)),IF(L1539&gt;OFFSET(L1539,-ROW()+1,0,1,1),"买",IF(L1539&lt;OFFSET(L1539,-ROW()+1,0,1,1),"卖",M1538)))</f>
        <v>卖</v>
      </c>
      <c r="N1539" s="4" t="str">
        <f t="shared" ca="1" si="118"/>
        <v/>
      </c>
      <c r="O1539" s="3">
        <f ca="1">IF(M1538="买",E1539/E1538-1,0)-IF(N1539=1,计算结果!B$17,0)</f>
        <v>0</v>
      </c>
      <c r="P1539" s="2">
        <f t="shared" ca="1" si="119"/>
        <v>6.7629694707608756</v>
      </c>
      <c r="Q1539" s="3">
        <f ca="1">1-P1539/MAX(P$2:P1539)</f>
        <v>3.6316402878977971E-2</v>
      </c>
    </row>
    <row r="1540" spans="1:17" x14ac:dyDescent="0.15">
      <c r="A1540" s="1">
        <v>40672</v>
      </c>
      <c r="B1540">
        <v>3126.26</v>
      </c>
      <c r="C1540">
        <v>3149.94</v>
      </c>
      <c r="D1540" s="21">
        <v>3118.14</v>
      </c>
      <c r="E1540" s="21">
        <v>3129.76</v>
      </c>
      <c r="F1540" s="42">
        <v>572.87413760000004</v>
      </c>
      <c r="G1540" s="3">
        <f t="shared" si="120"/>
        <v>2.6782853847633348E-3</v>
      </c>
      <c r="H1540" s="3">
        <f>1-E1540/MAX(E$2:E1540)</f>
        <v>0.46747430749336416</v>
      </c>
      <c r="I1540" s="21">
        <f t="shared" ref="I1540:I1603" si="121">ABS(E1540-E1539)</f>
        <v>8.3600000000001273</v>
      </c>
      <c r="J1540" s="21">
        <f ca="1">IF(ROW()&gt;计算结果!B$18+1,ABS(E1540-OFFSET(E1540,-计算结果!B$18,0,1,1))/SUM(OFFSET(I1540,0,0,-计算结果!B$18,1)),ABS(E1540-OFFSET(E1540,-ROW()+2,0,1,1))/SUM(OFFSET(I1540,0,0,-ROW()+2,1)))</f>
        <v>0.59586834733893523</v>
      </c>
      <c r="K1540" s="21">
        <f ca="1">(计算结果!B$19+计算结果!B$20*'000300'!J1540)^计算结果!B$21</f>
        <v>1.9362815126050417</v>
      </c>
      <c r="L1540" s="21">
        <f t="shared" ref="L1540:L1603" ca="1" si="122">K1540*E1540+(1-K1540)*L1539</f>
        <v>3180.7539979261937</v>
      </c>
      <c r="M1540" s="31" t="str">
        <f ca="1">IF(ROW()&gt;计算结果!B$22+1,IF(L1540&gt;OFFSET(L1540,-计算结果!B$22,0,1,1),"买",IF(L1540&lt;OFFSET(L1540,-计算结果!B$22,0,1,1),"卖",M1539)),IF(L1540&gt;OFFSET(L1540,-ROW()+1,0,1,1),"买",IF(L1540&lt;OFFSET(L1540,-ROW()+1,0,1,1),"卖",M1539)))</f>
        <v>卖</v>
      </c>
      <c r="N1540" s="4" t="str">
        <f t="shared" ref="N1540:N1603" ca="1" si="123">IF(M1539&lt;&gt;M1540,1,"")</f>
        <v/>
      </c>
      <c r="O1540" s="3">
        <f ca="1">IF(M1539="买",E1540/E1539-1,0)-IF(N1540=1,计算结果!B$17,0)</f>
        <v>0</v>
      </c>
      <c r="P1540" s="2">
        <f t="shared" ref="P1540:P1603" ca="1" si="124">IFERROR(P1539*(1+O1540),P1539)</f>
        <v>6.7629694707608756</v>
      </c>
      <c r="Q1540" s="3">
        <f ca="1">1-P1540/MAX(P$2:P1540)</f>
        <v>3.6316402878977971E-2</v>
      </c>
    </row>
    <row r="1541" spans="1:17" x14ac:dyDescent="0.15">
      <c r="A1541" s="1">
        <v>40673</v>
      </c>
      <c r="B1541">
        <v>3135.15</v>
      </c>
      <c r="C1541">
        <v>3153.3</v>
      </c>
      <c r="D1541" s="21">
        <v>3121.75</v>
      </c>
      <c r="E1541" s="21">
        <v>3153.22</v>
      </c>
      <c r="F1541" s="42">
        <v>549.31226623999999</v>
      </c>
      <c r="G1541" s="3">
        <f t="shared" si="120"/>
        <v>7.4957824242112281E-3</v>
      </c>
      <c r="H1541" s="3">
        <f>1-E1541/MAX(E$2:E1541)</f>
        <v>0.4634826107670319</v>
      </c>
      <c r="I1541" s="21">
        <f t="shared" si="121"/>
        <v>23.459999999999582</v>
      </c>
      <c r="J1541" s="21">
        <f ca="1">IF(ROW()&gt;计算结果!B$18+1,ABS(E1541-OFFSET(E1541,-计算结果!B$18,0,1,1))/SUM(OFFSET(I1541,0,0,-计算结果!B$18,1)),ABS(E1541-OFFSET(E1541,-ROW()+2,0,1,1))/SUM(OFFSET(I1541,0,0,-ROW()+2,1)))</f>
        <v>0.37245351579110331</v>
      </c>
      <c r="K1541" s="21">
        <f ca="1">(计算结果!B$19+计算结果!B$20*'000300'!J1541)^计算结果!B$21</f>
        <v>1.735208164211993</v>
      </c>
      <c r="L1541" s="21">
        <f t="shared" ca="1" si="122"/>
        <v>3132.9767799312663</v>
      </c>
      <c r="M1541" s="31" t="str">
        <f ca="1">IF(ROW()&gt;计算结果!B$22+1,IF(L1541&gt;OFFSET(L1541,-计算结果!B$22,0,1,1),"买",IF(L1541&lt;OFFSET(L1541,-计算结果!B$22,0,1,1),"卖",M1540)),IF(L1541&gt;OFFSET(L1541,-ROW()+1,0,1,1),"买",IF(L1541&lt;OFFSET(L1541,-ROW()+1,0,1,1),"卖",M1540)))</f>
        <v>卖</v>
      </c>
      <c r="N1541" s="4" t="str">
        <f t="shared" ca="1" si="123"/>
        <v/>
      </c>
      <c r="O1541" s="3">
        <f ca="1">IF(M1540="买",E1541/E1540-1,0)-IF(N1541=1,计算结果!B$17,0)</f>
        <v>0</v>
      </c>
      <c r="P1541" s="2">
        <f t="shared" ca="1" si="124"/>
        <v>6.7629694707608756</v>
      </c>
      <c r="Q1541" s="3">
        <f ca="1">1-P1541/MAX(P$2:P1541)</f>
        <v>3.6316402878977971E-2</v>
      </c>
    </row>
    <row r="1542" spans="1:17" x14ac:dyDescent="0.15">
      <c r="A1542" s="1">
        <v>40674</v>
      </c>
      <c r="B1542">
        <v>3153.65</v>
      </c>
      <c r="C1542">
        <v>3164.65</v>
      </c>
      <c r="D1542" s="21">
        <v>3127.49</v>
      </c>
      <c r="E1542" s="21">
        <v>3145.08</v>
      </c>
      <c r="F1542" s="42">
        <v>595.07720191999999</v>
      </c>
      <c r="G1542" s="3">
        <f t="shared" si="120"/>
        <v>-2.5814881295944669E-3</v>
      </c>
      <c r="H1542" s="3">
        <f>1-E1542/MAX(E$2:E1542)</f>
        <v>0.46486762403865789</v>
      </c>
      <c r="I1542" s="21">
        <f t="shared" si="121"/>
        <v>8.1399999999998727</v>
      </c>
      <c r="J1542" s="21">
        <f ca="1">IF(ROW()&gt;计算结果!B$18+1,ABS(E1542-OFFSET(E1542,-计算结果!B$18,0,1,1))/SUM(OFFSET(I1542,0,0,-计算结果!B$18,1)),ABS(E1542-OFFSET(E1542,-ROW()+2,0,1,1))/SUM(OFFSET(I1542,0,0,-ROW()+2,1)))</f>
        <v>0.34598340182096665</v>
      </c>
      <c r="K1542" s="21">
        <f ca="1">(计算结果!B$19+计算结果!B$20*'000300'!J1542)^计算结果!B$21</f>
        <v>1.7113850616388699</v>
      </c>
      <c r="L1542" s="21">
        <f t="shared" ca="1" si="122"/>
        <v>3153.690049954625</v>
      </c>
      <c r="M1542" s="31" t="str">
        <f ca="1">IF(ROW()&gt;计算结果!B$22+1,IF(L1542&gt;OFFSET(L1542,-计算结果!B$22,0,1,1),"买",IF(L1542&lt;OFFSET(L1542,-计算结果!B$22,0,1,1),"卖",M1541)),IF(L1542&gt;OFFSET(L1542,-ROW()+1,0,1,1),"买",IF(L1542&lt;OFFSET(L1542,-ROW()+1,0,1,1),"卖",M1541)))</f>
        <v>卖</v>
      </c>
      <c r="N1542" s="4" t="str">
        <f t="shared" ca="1" si="123"/>
        <v/>
      </c>
      <c r="O1542" s="3">
        <f ca="1">IF(M1541="买",E1542/E1541-1,0)-IF(N1542=1,计算结果!B$17,0)</f>
        <v>0</v>
      </c>
      <c r="P1542" s="2">
        <f t="shared" ca="1" si="124"/>
        <v>6.7629694707608756</v>
      </c>
      <c r="Q1542" s="3">
        <f ca="1">1-P1542/MAX(P$2:P1542)</f>
        <v>3.6316402878977971E-2</v>
      </c>
    </row>
    <row r="1543" spans="1:17" x14ac:dyDescent="0.15">
      <c r="A1543" s="1">
        <v>40675</v>
      </c>
      <c r="B1543">
        <v>3123.16</v>
      </c>
      <c r="C1543">
        <v>3142.4</v>
      </c>
      <c r="D1543" s="21">
        <v>3101.14</v>
      </c>
      <c r="E1543" s="21">
        <v>3101.6</v>
      </c>
      <c r="F1543" s="42">
        <v>617.03081984000005</v>
      </c>
      <c r="G1543" s="3">
        <f t="shared" si="120"/>
        <v>-1.3824767573479835E-2</v>
      </c>
      <c r="H1543" s="3">
        <f>1-E1543/MAX(E$2:E1543)</f>
        <v>0.4722657047573674</v>
      </c>
      <c r="I1543" s="21">
        <f t="shared" si="121"/>
        <v>43.480000000000018</v>
      </c>
      <c r="J1543" s="21">
        <f ca="1">IF(ROW()&gt;计算结果!B$18+1,ABS(E1543-OFFSET(E1543,-计算结果!B$18,0,1,1))/SUM(OFFSET(I1543,0,0,-计算结果!B$18,1)),ABS(E1543-OFFSET(E1543,-ROW()+2,0,1,1))/SUM(OFFSET(I1543,0,0,-ROW()+2,1)))</f>
        <v>0.3992747187685034</v>
      </c>
      <c r="K1543" s="21">
        <f ca="1">(计算结果!B$19+计算结果!B$20*'000300'!J1543)^计算结果!B$21</f>
        <v>1.7593472468916529</v>
      </c>
      <c r="L1543" s="21">
        <f t="shared" ca="1" si="122"/>
        <v>3062.0455639765069</v>
      </c>
      <c r="M1543" s="31" t="str">
        <f ca="1">IF(ROW()&gt;计算结果!B$22+1,IF(L1543&gt;OFFSET(L1543,-计算结果!B$22,0,1,1),"买",IF(L1543&lt;OFFSET(L1543,-计算结果!B$22,0,1,1),"卖",M1542)),IF(L1543&gt;OFFSET(L1543,-ROW()+1,0,1,1),"买",IF(L1543&lt;OFFSET(L1543,-ROW()+1,0,1,1),"卖",M1542)))</f>
        <v>卖</v>
      </c>
      <c r="N1543" s="4" t="str">
        <f t="shared" ca="1" si="123"/>
        <v/>
      </c>
      <c r="O1543" s="3">
        <f ca="1">IF(M1542="买",E1543/E1542-1,0)-IF(N1543=1,计算结果!B$17,0)</f>
        <v>0</v>
      </c>
      <c r="P1543" s="2">
        <f t="shared" ca="1" si="124"/>
        <v>6.7629694707608756</v>
      </c>
      <c r="Q1543" s="3">
        <f ca="1">1-P1543/MAX(P$2:P1543)</f>
        <v>3.6316402878977971E-2</v>
      </c>
    </row>
    <row r="1544" spans="1:17" x14ac:dyDescent="0.15">
      <c r="A1544" s="1">
        <v>40676</v>
      </c>
      <c r="B1544">
        <v>3105.3</v>
      </c>
      <c r="C1544">
        <v>3128.44</v>
      </c>
      <c r="D1544" s="21">
        <v>3080.19</v>
      </c>
      <c r="E1544" s="21">
        <v>3128.09</v>
      </c>
      <c r="F1544" s="42">
        <v>577.57204479999996</v>
      </c>
      <c r="G1544" s="3">
        <f t="shared" si="120"/>
        <v>8.5407531596595199E-3</v>
      </c>
      <c r="H1544" s="3">
        <f>1-E1544/MAX(E$2:E1544)</f>
        <v>0.46775845640781322</v>
      </c>
      <c r="I1544" s="21">
        <f t="shared" si="121"/>
        <v>26.490000000000236</v>
      </c>
      <c r="J1544" s="21">
        <f ca="1">IF(ROW()&gt;计算结果!B$18+1,ABS(E1544-OFFSET(E1544,-计算结果!B$18,0,1,1))/SUM(OFFSET(I1544,0,0,-计算结果!B$18,1)),ABS(E1544-OFFSET(E1544,-ROW()+2,0,1,1))/SUM(OFFSET(I1544,0,0,-ROW()+2,1)))</f>
        <v>0.13529577125416684</v>
      </c>
      <c r="K1544" s="21">
        <f ca="1">(计算结果!B$19+计算结果!B$20*'000300'!J1544)^计算结果!B$21</f>
        <v>1.5217661941287501</v>
      </c>
      <c r="L1544" s="21">
        <f t="shared" ca="1" si="122"/>
        <v>3162.5497540273582</v>
      </c>
      <c r="M1544" s="31" t="str">
        <f ca="1">IF(ROW()&gt;计算结果!B$22+1,IF(L1544&gt;OFFSET(L1544,-计算结果!B$22,0,1,1),"买",IF(L1544&lt;OFFSET(L1544,-计算结果!B$22,0,1,1),"卖",M1543)),IF(L1544&gt;OFFSET(L1544,-ROW()+1,0,1,1),"买",IF(L1544&lt;OFFSET(L1544,-ROW()+1,0,1,1),"卖",M1543)))</f>
        <v>卖</v>
      </c>
      <c r="N1544" s="4" t="str">
        <f t="shared" ca="1" si="123"/>
        <v/>
      </c>
      <c r="O1544" s="3">
        <f ca="1">IF(M1543="买",E1544/E1543-1,0)-IF(N1544=1,计算结果!B$17,0)</f>
        <v>0</v>
      </c>
      <c r="P1544" s="2">
        <f t="shared" ca="1" si="124"/>
        <v>6.7629694707608756</v>
      </c>
      <c r="Q1544" s="3">
        <f ca="1">1-P1544/MAX(P$2:P1544)</f>
        <v>3.6316402878977971E-2</v>
      </c>
    </row>
    <row r="1545" spans="1:17" x14ac:dyDescent="0.15">
      <c r="A1545" s="1">
        <v>40679</v>
      </c>
      <c r="B1545">
        <v>3120.44</v>
      </c>
      <c r="C1545">
        <v>3137.6</v>
      </c>
      <c r="D1545" s="21">
        <v>3098.78</v>
      </c>
      <c r="E1545" s="21">
        <v>3100.46</v>
      </c>
      <c r="F1545" s="42">
        <v>542.38724095999999</v>
      </c>
      <c r="G1545" s="3">
        <f t="shared" si="120"/>
        <v>-8.8328660620379251E-3</v>
      </c>
      <c r="H1545" s="3">
        <f>1-E1545/MAX(E$2:E1545)</f>
        <v>0.47245967467501526</v>
      </c>
      <c r="I1545" s="21">
        <f t="shared" si="121"/>
        <v>27.630000000000109</v>
      </c>
      <c r="J1545" s="21">
        <f ca="1">IF(ROW()&gt;计算结果!B$18+1,ABS(E1545-OFFSET(E1545,-计算结果!B$18,0,1,1))/SUM(OFFSET(I1545,0,0,-计算结果!B$18,1)),ABS(E1545-OFFSET(E1545,-ROW()+2,0,1,1))/SUM(OFFSET(I1545,0,0,-ROW()+2,1)))</f>
        <v>0.37549857549857413</v>
      </c>
      <c r="K1545" s="21">
        <f ca="1">(计算结果!B$19+计算结果!B$20*'000300'!J1545)^计算结果!B$21</f>
        <v>1.7379487179487167</v>
      </c>
      <c r="L1545" s="21">
        <f t="shared" ca="1" si="122"/>
        <v>3054.6409456177598</v>
      </c>
      <c r="M1545" s="31" t="str">
        <f ca="1">IF(ROW()&gt;计算结果!B$22+1,IF(L1545&gt;OFFSET(L1545,-计算结果!B$22,0,1,1),"买",IF(L1545&lt;OFFSET(L1545,-计算结果!B$22,0,1,1),"卖",M1544)),IF(L1545&gt;OFFSET(L1545,-ROW()+1,0,1,1),"买",IF(L1545&lt;OFFSET(L1545,-ROW()+1,0,1,1),"卖",M1544)))</f>
        <v>卖</v>
      </c>
      <c r="N1545" s="4" t="str">
        <f t="shared" ca="1" si="123"/>
        <v/>
      </c>
      <c r="O1545" s="3">
        <f ca="1">IF(M1544="买",E1545/E1544-1,0)-IF(N1545=1,计算结果!B$17,0)</f>
        <v>0</v>
      </c>
      <c r="P1545" s="2">
        <f t="shared" ca="1" si="124"/>
        <v>6.7629694707608756</v>
      </c>
      <c r="Q1545" s="3">
        <f ca="1">1-P1545/MAX(P$2:P1545)</f>
        <v>3.6316402878977971E-2</v>
      </c>
    </row>
    <row r="1546" spans="1:17" x14ac:dyDescent="0.15">
      <c r="A1546" s="1">
        <v>40680</v>
      </c>
      <c r="B1546">
        <v>3097.07</v>
      </c>
      <c r="C1546">
        <v>3136.23</v>
      </c>
      <c r="D1546" s="21">
        <v>3076.95</v>
      </c>
      <c r="E1546" s="21">
        <v>3116.03</v>
      </c>
      <c r="F1546" s="42">
        <v>654.17945087999999</v>
      </c>
      <c r="G1546" s="3">
        <f t="shared" si="120"/>
        <v>5.0218354695754641E-3</v>
      </c>
      <c r="H1546" s="3">
        <f>1-E1546/MAX(E$2:E1546)</f>
        <v>0.46981045395766685</v>
      </c>
      <c r="I1546" s="21">
        <f t="shared" si="121"/>
        <v>15.570000000000164</v>
      </c>
      <c r="J1546" s="21">
        <f ca="1">IF(ROW()&gt;计算结果!B$18+1,ABS(E1546-OFFSET(E1546,-计算结果!B$18,0,1,1))/SUM(OFFSET(I1546,0,0,-计算结果!B$18,1)),ABS(E1546-OFFSET(E1546,-ROW()+2,0,1,1))/SUM(OFFSET(I1546,0,0,-ROW()+2,1)))</f>
        <v>0.39158362842790029</v>
      </c>
      <c r="K1546" s="21">
        <f ca="1">(计算结果!B$19+计算结果!B$20*'000300'!J1546)^计算结果!B$21</f>
        <v>1.7524252655851102</v>
      </c>
      <c r="L1546" s="21">
        <f t="shared" ca="1" si="122"/>
        <v>3162.2206755475763</v>
      </c>
      <c r="M1546" s="31" t="str">
        <f ca="1">IF(ROW()&gt;计算结果!B$22+1,IF(L1546&gt;OFFSET(L1546,-计算结果!B$22,0,1,1),"买",IF(L1546&lt;OFFSET(L1546,-计算结果!B$22,0,1,1),"卖",M1545)),IF(L1546&gt;OFFSET(L1546,-ROW()+1,0,1,1),"买",IF(L1546&lt;OFFSET(L1546,-ROW()+1,0,1,1),"卖",M1545)))</f>
        <v>卖</v>
      </c>
      <c r="N1546" s="4" t="str">
        <f t="shared" ca="1" si="123"/>
        <v/>
      </c>
      <c r="O1546" s="3">
        <f ca="1">IF(M1545="买",E1546/E1545-1,0)-IF(N1546=1,计算结果!B$17,0)</f>
        <v>0</v>
      </c>
      <c r="P1546" s="2">
        <f t="shared" ca="1" si="124"/>
        <v>6.7629694707608756</v>
      </c>
      <c r="Q1546" s="3">
        <f ca="1">1-P1546/MAX(P$2:P1546)</f>
        <v>3.6316402878977971E-2</v>
      </c>
    </row>
    <row r="1547" spans="1:17" x14ac:dyDescent="0.15">
      <c r="A1547" s="1">
        <v>40681</v>
      </c>
      <c r="B1547">
        <v>3109.29</v>
      </c>
      <c r="C1547">
        <v>3145.7</v>
      </c>
      <c r="D1547" s="21">
        <v>3106.55</v>
      </c>
      <c r="E1547" s="21">
        <v>3139.38</v>
      </c>
      <c r="F1547" s="42">
        <v>497.57175808</v>
      </c>
      <c r="G1547" s="3">
        <f t="shared" si="120"/>
        <v>7.493509369293605E-3</v>
      </c>
      <c r="H1547" s="3">
        <f>1-E1547/MAX(E$2:E1547)</f>
        <v>0.46583747362689709</v>
      </c>
      <c r="I1547" s="21">
        <f t="shared" si="121"/>
        <v>23.349999999999909</v>
      </c>
      <c r="J1547" s="21">
        <f ca="1">IF(ROW()&gt;计算结果!B$18+1,ABS(E1547-OFFSET(E1547,-计算结果!B$18,0,1,1))/SUM(OFFSET(I1547,0,0,-计算结果!B$18,1)),ABS(E1547-OFFSET(E1547,-ROW()+2,0,1,1))/SUM(OFFSET(I1547,0,0,-ROW()+2,1)))</f>
        <v>5.6216392374123632E-2</v>
      </c>
      <c r="K1547" s="21">
        <f ca="1">(计算结果!B$19+计算结果!B$20*'000300'!J1547)^计算结果!B$21</f>
        <v>1.4505947531367112</v>
      </c>
      <c r="L1547" s="21">
        <f t="shared" ca="1" si="122"/>
        <v>3129.0881114401636</v>
      </c>
      <c r="M1547" s="31" t="str">
        <f ca="1">IF(ROW()&gt;计算结果!B$22+1,IF(L1547&gt;OFFSET(L1547,-计算结果!B$22,0,1,1),"买",IF(L1547&lt;OFFSET(L1547,-计算结果!B$22,0,1,1),"卖",M1546)),IF(L1547&gt;OFFSET(L1547,-ROW()+1,0,1,1),"买",IF(L1547&lt;OFFSET(L1547,-ROW()+1,0,1,1),"卖",M1546)))</f>
        <v>卖</v>
      </c>
      <c r="N1547" s="4" t="str">
        <f t="shared" ca="1" si="123"/>
        <v/>
      </c>
      <c r="O1547" s="3">
        <f ca="1">IF(M1546="买",E1547/E1546-1,0)-IF(N1547=1,计算结果!B$17,0)</f>
        <v>0</v>
      </c>
      <c r="P1547" s="2">
        <f t="shared" ca="1" si="124"/>
        <v>6.7629694707608756</v>
      </c>
      <c r="Q1547" s="3">
        <f ca="1">1-P1547/MAX(P$2:P1547)</f>
        <v>3.6316402878977971E-2</v>
      </c>
    </row>
    <row r="1548" spans="1:17" x14ac:dyDescent="0.15">
      <c r="A1548" s="1">
        <v>40682</v>
      </c>
      <c r="B1548">
        <v>3148.35</v>
      </c>
      <c r="C1548">
        <v>3154.94</v>
      </c>
      <c r="D1548" s="21">
        <v>3118.62</v>
      </c>
      <c r="E1548" s="21">
        <v>3120.64</v>
      </c>
      <c r="F1548" s="42">
        <v>522.49677824000003</v>
      </c>
      <c r="G1548" s="3">
        <f t="shared" si="120"/>
        <v>-5.969331524058985E-3</v>
      </c>
      <c r="H1548" s="3">
        <f>1-E1548/MAX(E$2:E1548)</f>
        <v>0.46902606683454706</v>
      </c>
      <c r="I1548" s="21">
        <f t="shared" si="121"/>
        <v>18.740000000000236</v>
      </c>
      <c r="J1548" s="21">
        <f ca="1">IF(ROW()&gt;计算结果!B$18+1,ABS(E1548-OFFSET(E1548,-计算结果!B$18,0,1,1))/SUM(OFFSET(I1548,0,0,-计算结果!B$18,1)),ABS(E1548-OFFSET(E1548,-ROW()+2,0,1,1))/SUM(OFFSET(I1548,0,0,-ROW()+2,1)))</f>
        <v>2.7408222466740104E-2</v>
      </c>
      <c r="K1548" s="21">
        <f ca="1">(计算结果!B$19+计算结果!B$20*'000300'!J1548)^计算结果!B$21</f>
        <v>1.4246674002200661</v>
      </c>
      <c r="L1548" s="21">
        <f t="shared" ca="1" si="122"/>
        <v>3117.0523624779362</v>
      </c>
      <c r="M1548" s="31" t="str">
        <f ca="1">IF(ROW()&gt;计算结果!B$22+1,IF(L1548&gt;OFFSET(L1548,-计算结果!B$22,0,1,1),"买",IF(L1548&lt;OFFSET(L1548,-计算结果!B$22,0,1,1),"卖",M1547)),IF(L1548&gt;OFFSET(L1548,-ROW()+1,0,1,1),"买",IF(L1548&lt;OFFSET(L1548,-ROW()+1,0,1,1),"卖",M1547)))</f>
        <v>卖</v>
      </c>
      <c r="N1548" s="4" t="str">
        <f t="shared" ca="1" si="123"/>
        <v/>
      </c>
      <c r="O1548" s="3">
        <f ca="1">IF(M1547="买",E1548/E1547-1,0)-IF(N1548=1,计算结果!B$17,0)</f>
        <v>0</v>
      </c>
      <c r="P1548" s="2">
        <f t="shared" ca="1" si="124"/>
        <v>6.7629694707608756</v>
      </c>
      <c r="Q1548" s="3">
        <f ca="1">1-P1548/MAX(P$2:P1548)</f>
        <v>3.6316402878977971E-2</v>
      </c>
    </row>
    <row r="1549" spans="1:17" x14ac:dyDescent="0.15">
      <c r="A1549" s="1">
        <v>40683</v>
      </c>
      <c r="B1549">
        <v>3120.58</v>
      </c>
      <c r="C1549">
        <v>3133.43</v>
      </c>
      <c r="D1549" s="21">
        <v>3113.27</v>
      </c>
      <c r="E1549" s="21">
        <v>3121.6</v>
      </c>
      <c r="F1549" s="42">
        <v>489.67028735999997</v>
      </c>
      <c r="G1549" s="3">
        <f t="shared" si="120"/>
        <v>3.0762920426585794E-4</v>
      </c>
      <c r="H1549" s="3">
        <f>1-E1549/MAX(E$2:E1549)</f>
        <v>0.46886272374600146</v>
      </c>
      <c r="I1549" s="21">
        <f t="shared" si="121"/>
        <v>0.96000000000003638</v>
      </c>
      <c r="J1549" s="21">
        <f ca="1">IF(ROW()&gt;计算结果!B$18+1,ABS(E1549-OFFSET(E1549,-计算结果!B$18,0,1,1))/SUM(OFFSET(I1549,0,0,-计算结果!B$18,1)),ABS(E1549-OFFSET(E1549,-ROW()+2,0,1,1))/SUM(OFFSET(I1549,0,0,-ROW()+2,1)))</f>
        <v>1.0194719135478529E-3</v>
      </c>
      <c r="K1549" s="21">
        <f ca="1">(计算结果!B$19+计算结果!B$20*'000300'!J1549)^计算结果!B$21</f>
        <v>1.400917524722193</v>
      </c>
      <c r="L1549" s="21">
        <f t="shared" ca="1" si="122"/>
        <v>3123.4232275786799</v>
      </c>
      <c r="M1549" s="31" t="str">
        <f ca="1">IF(ROW()&gt;计算结果!B$22+1,IF(L1549&gt;OFFSET(L1549,-计算结果!B$22,0,1,1),"买",IF(L1549&lt;OFFSET(L1549,-计算结果!B$22,0,1,1),"卖",M1548)),IF(L1549&gt;OFFSET(L1549,-ROW()+1,0,1,1),"买",IF(L1549&lt;OFFSET(L1549,-ROW()+1,0,1,1),"卖",M1548)))</f>
        <v>卖</v>
      </c>
      <c r="N1549" s="4" t="str">
        <f t="shared" ca="1" si="123"/>
        <v/>
      </c>
      <c r="O1549" s="3">
        <f ca="1">IF(M1548="买",E1549/E1548-1,0)-IF(N1549=1,计算结果!B$17,0)</f>
        <v>0</v>
      </c>
      <c r="P1549" s="2">
        <f t="shared" ca="1" si="124"/>
        <v>6.7629694707608756</v>
      </c>
      <c r="Q1549" s="3">
        <f ca="1">1-P1549/MAX(P$2:P1549)</f>
        <v>3.6316402878977971E-2</v>
      </c>
    </row>
    <row r="1550" spans="1:17" x14ac:dyDescent="0.15">
      <c r="A1550" s="1">
        <v>40686</v>
      </c>
      <c r="B1550">
        <v>3115.31</v>
      </c>
      <c r="C1550">
        <v>3115.31</v>
      </c>
      <c r="D1550" s="21">
        <v>3021.45</v>
      </c>
      <c r="E1550" s="21">
        <v>3022.98</v>
      </c>
      <c r="F1550" s="42">
        <v>669.76428032000001</v>
      </c>
      <c r="G1550" s="3">
        <f t="shared" si="120"/>
        <v>-3.1592772936955393E-2</v>
      </c>
      <c r="H1550" s="3">
        <f>1-E1550/MAX(E$2:E1550)</f>
        <v>0.48564282311304696</v>
      </c>
      <c r="I1550" s="21">
        <f t="shared" si="121"/>
        <v>98.619999999999891</v>
      </c>
      <c r="J1550" s="21">
        <f ca="1">IF(ROW()&gt;计算结果!B$18+1,ABS(E1550-OFFSET(E1550,-计算结果!B$18,0,1,1))/SUM(OFFSET(I1550,0,0,-计算结果!B$18,1)),ABS(E1550-OFFSET(E1550,-ROW()+2,0,1,1))/SUM(OFFSET(I1550,0,0,-ROW()+2,1)))</f>
        <v>0.37278313084764758</v>
      </c>
      <c r="K1550" s="21">
        <f ca="1">(计算结果!B$19+计算结果!B$20*'000300'!J1550)^计算结果!B$21</f>
        <v>1.7355048177628827</v>
      </c>
      <c r="L1550" s="21">
        <f t="shared" ca="1" si="122"/>
        <v>2949.1035222042274</v>
      </c>
      <c r="M1550" s="31" t="str">
        <f ca="1">IF(ROW()&gt;计算结果!B$22+1,IF(L1550&gt;OFFSET(L1550,-计算结果!B$22,0,1,1),"买",IF(L1550&lt;OFFSET(L1550,-计算结果!B$22,0,1,1),"卖",M1549)),IF(L1550&gt;OFFSET(L1550,-ROW()+1,0,1,1),"买",IF(L1550&lt;OFFSET(L1550,-ROW()+1,0,1,1),"卖",M1549)))</f>
        <v>卖</v>
      </c>
      <c r="N1550" s="4" t="str">
        <f t="shared" ca="1" si="123"/>
        <v/>
      </c>
      <c r="O1550" s="3">
        <f ca="1">IF(M1549="买",E1550/E1549-1,0)-IF(N1550=1,计算结果!B$17,0)</f>
        <v>0</v>
      </c>
      <c r="P1550" s="2">
        <f t="shared" ca="1" si="124"/>
        <v>6.7629694707608756</v>
      </c>
      <c r="Q1550" s="3">
        <f ca="1">1-P1550/MAX(P$2:P1550)</f>
        <v>3.6316402878977971E-2</v>
      </c>
    </row>
    <row r="1551" spans="1:17" x14ac:dyDescent="0.15">
      <c r="A1551" s="1">
        <v>40687</v>
      </c>
      <c r="B1551">
        <v>3013.72</v>
      </c>
      <c r="C1551">
        <v>3029.75</v>
      </c>
      <c r="D1551" s="21">
        <v>2999.89</v>
      </c>
      <c r="E1551" s="21">
        <v>3026.22</v>
      </c>
      <c r="F1551" s="42">
        <v>529.71692031999999</v>
      </c>
      <c r="G1551" s="3">
        <f t="shared" si="120"/>
        <v>1.0717900879264608E-3</v>
      </c>
      <c r="H1551" s="3">
        <f>1-E1551/MAX(E$2:E1551)</f>
        <v>0.48509154018920575</v>
      </c>
      <c r="I1551" s="21">
        <f t="shared" si="121"/>
        <v>3.2399999999997817</v>
      </c>
      <c r="J1551" s="21">
        <f ca="1">IF(ROW()&gt;计算结果!B$18+1,ABS(E1551-OFFSET(E1551,-计算结果!B$18,0,1,1))/SUM(OFFSET(I1551,0,0,-计算结果!B$18,1)),ABS(E1551-OFFSET(E1551,-ROW()+2,0,1,1))/SUM(OFFSET(I1551,0,0,-ROW()+2,1)))</f>
        <v>0.47704905717076057</v>
      </c>
      <c r="K1551" s="21">
        <f ca="1">(计算结果!B$19+计算结果!B$20*'000300'!J1551)^计算结果!B$21</f>
        <v>1.8293441514536846</v>
      </c>
      <c r="L1551" s="21">
        <f t="shared" ca="1" si="122"/>
        <v>3090.1760998406312</v>
      </c>
      <c r="M1551" s="31" t="str">
        <f ca="1">IF(ROW()&gt;计算结果!B$22+1,IF(L1551&gt;OFFSET(L1551,-计算结果!B$22,0,1,1),"买",IF(L1551&lt;OFFSET(L1551,-计算结果!B$22,0,1,1),"卖",M1550)),IF(L1551&gt;OFFSET(L1551,-ROW()+1,0,1,1),"买",IF(L1551&lt;OFFSET(L1551,-ROW()+1,0,1,1),"卖",M1550)))</f>
        <v>卖</v>
      </c>
      <c r="N1551" s="4" t="str">
        <f t="shared" ca="1" si="123"/>
        <v/>
      </c>
      <c r="O1551" s="3">
        <f ca="1">IF(M1550="买",E1551/E1550-1,0)-IF(N1551=1,计算结果!B$17,0)</f>
        <v>0</v>
      </c>
      <c r="P1551" s="2">
        <f t="shared" ca="1" si="124"/>
        <v>6.7629694707608756</v>
      </c>
      <c r="Q1551" s="3">
        <f ca="1">1-P1551/MAX(P$2:P1551)</f>
        <v>3.6316402878977971E-2</v>
      </c>
    </row>
    <row r="1552" spans="1:17" x14ac:dyDescent="0.15">
      <c r="A1552" s="1">
        <v>40688</v>
      </c>
      <c r="B1552">
        <v>3020.32</v>
      </c>
      <c r="C1552">
        <v>3030.99</v>
      </c>
      <c r="D1552" s="21">
        <v>2988.09</v>
      </c>
      <c r="E1552" s="21">
        <v>2990.34</v>
      </c>
      <c r="F1552" s="42">
        <v>486.04397568000002</v>
      </c>
      <c r="G1552" s="3">
        <f t="shared" si="120"/>
        <v>-1.1856375280052234E-2</v>
      </c>
      <c r="H1552" s="3">
        <f>1-E1552/MAX(E$2:E1552)</f>
        <v>0.49119648812359618</v>
      </c>
      <c r="I1552" s="21">
        <f t="shared" si="121"/>
        <v>35.879999999999654</v>
      </c>
      <c r="J1552" s="21">
        <f ca="1">IF(ROW()&gt;计算结果!B$18+1,ABS(E1552-OFFSET(E1552,-计算结果!B$18,0,1,1))/SUM(OFFSET(I1552,0,0,-计算结果!B$18,1)),ABS(E1552-OFFSET(E1552,-ROW()+2,0,1,1))/SUM(OFFSET(I1552,0,0,-ROW()+2,1)))</f>
        <v>0.52639814940808194</v>
      </c>
      <c r="K1552" s="21">
        <f ca="1">(计算结果!B$19+计算结果!B$20*'000300'!J1552)^计算结果!B$21</f>
        <v>1.8737583344672737</v>
      </c>
      <c r="L1552" s="21">
        <f t="shared" ca="1" si="122"/>
        <v>2903.1073756835417</v>
      </c>
      <c r="M1552" s="31" t="str">
        <f ca="1">IF(ROW()&gt;计算结果!B$22+1,IF(L1552&gt;OFFSET(L1552,-计算结果!B$22,0,1,1),"买",IF(L1552&lt;OFFSET(L1552,-计算结果!B$22,0,1,1),"卖",M1551)),IF(L1552&gt;OFFSET(L1552,-ROW()+1,0,1,1),"买",IF(L1552&lt;OFFSET(L1552,-ROW()+1,0,1,1),"卖",M1551)))</f>
        <v>卖</v>
      </c>
      <c r="N1552" s="4" t="str">
        <f t="shared" ca="1" si="123"/>
        <v/>
      </c>
      <c r="O1552" s="3">
        <f ca="1">IF(M1551="买",E1552/E1551-1,0)-IF(N1552=1,计算结果!B$17,0)</f>
        <v>0</v>
      </c>
      <c r="P1552" s="2">
        <f t="shared" ca="1" si="124"/>
        <v>6.7629694707608756</v>
      </c>
      <c r="Q1552" s="3">
        <f ca="1">1-P1552/MAX(P$2:P1552)</f>
        <v>3.6316402878977971E-2</v>
      </c>
    </row>
    <row r="1553" spans="1:17" x14ac:dyDescent="0.15">
      <c r="A1553" s="1">
        <v>40689</v>
      </c>
      <c r="B1553">
        <v>3011.47</v>
      </c>
      <c r="C1553">
        <v>3021.2</v>
      </c>
      <c r="D1553" s="21">
        <v>2977.6</v>
      </c>
      <c r="E1553" s="21">
        <v>2978.38</v>
      </c>
      <c r="F1553" s="42">
        <v>483.46480639999999</v>
      </c>
      <c r="G1553" s="3">
        <f t="shared" si="120"/>
        <v>-3.9995452022177913E-3</v>
      </c>
      <c r="H1553" s="3">
        <f>1-E1553/MAX(E$2:E1553)</f>
        <v>0.49323147076839313</v>
      </c>
      <c r="I1553" s="21">
        <f t="shared" si="121"/>
        <v>11.960000000000036</v>
      </c>
      <c r="J1553" s="21">
        <f ca="1">IF(ROW()&gt;计算结果!B$18+1,ABS(E1553-OFFSET(E1553,-计算结果!B$18,0,1,1))/SUM(OFFSET(I1553,0,0,-计算结果!B$18,1)),ABS(E1553-OFFSET(E1553,-ROW()+2,0,1,1))/SUM(OFFSET(I1553,0,0,-ROW()+2,1)))</f>
        <v>0.46951684194482463</v>
      </c>
      <c r="K1553" s="21">
        <f ca="1">(计算结果!B$19+计算结果!B$20*'000300'!J1553)^计算结果!B$21</f>
        <v>1.8225651577503421</v>
      </c>
      <c r="L1553" s="21">
        <f t="shared" ca="1" si="122"/>
        <v>3040.2966380951502</v>
      </c>
      <c r="M1553" s="31" t="str">
        <f ca="1">IF(ROW()&gt;计算结果!B$22+1,IF(L1553&gt;OFFSET(L1553,-计算结果!B$22,0,1,1),"买",IF(L1553&lt;OFFSET(L1553,-计算结果!B$22,0,1,1),"卖",M1552)),IF(L1553&gt;OFFSET(L1553,-ROW()+1,0,1,1),"买",IF(L1553&lt;OFFSET(L1553,-ROW()+1,0,1,1),"卖",M1552)))</f>
        <v>卖</v>
      </c>
      <c r="N1553" s="4" t="str">
        <f t="shared" ca="1" si="123"/>
        <v/>
      </c>
      <c r="O1553" s="3">
        <f ca="1">IF(M1552="买",E1553/E1552-1,0)-IF(N1553=1,计算结果!B$17,0)</f>
        <v>0</v>
      </c>
      <c r="P1553" s="2">
        <f t="shared" ca="1" si="124"/>
        <v>6.7629694707608756</v>
      </c>
      <c r="Q1553" s="3">
        <f ca="1">1-P1553/MAX(P$2:P1553)</f>
        <v>3.6316402878977971E-2</v>
      </c>
    </row>
    <row r="1554" spans="1:17" x14ac:dyDescent="0.15">
      <c r="A1554" s="1">
        <v>40690</v>
      </c>
      <c r="B1554">
        <v>2980.72</v>
      </c>
      <c r="C1554">
        <v>2996.6</v>
      </c>
      <c r="D1554" s="21">
        <v>2962.07</v>
      </c>
      <c r="E1554" s="21">
        <v>2963.31</v>
      </c>
      <c r="F1554" s="42">
        <v>520.19994624000003</v>
      </c>
      <c r="G1554" s="3">
        <f t="shared" si="120"/>
        <v>-5.0597976080957174E-3</v>
      </c>
      <c r="H1554" s="3">
        <f>1-E1554/MAX(E$2:E1554)</f>
        <v>0.49579561696045737</v>
      </c>
      <c r="I1554" s="21">
        <f t="shared" si="121"/>
        <v>15.070000000000164</v>
      </c>
      <c r="J1554" s="21">
        <f ca="1">IF(ROW()&gt;计算结果!B$18+1,ABS(E1554-OFFSET(E1554,-计算结果!B$18,0,1,1))/SUM(OFFSET(I1554,0,0,-计算结果!B$18,1)),ABS(E1554-OFFSET(E1554,-ROW()+2,0,1,1))/SUM(OFFSET(I1554,0,0,-ROW()+2,1)))</f>
        <v>0.65644171779141192</v>
      </c>
      <c r="K1554" s="21">
        <f ca="1">(计算结果!B$19+计算结果!B$20*'000300'!J1554)^计算结果!B$21</f>
        <v>1.9907975460122707</v>
      </c>
      <c r="L1554" s="21">
        <f t="shared" ca="1" si="122"/>
        <v>2887.0318278995906</v>
      </c>
      <c r="M1554" s="31" t="str">
        <f ca="1">IF(ROW()&gt;计算结果!B$22+1,IF(L1554&gt;OFFSET(L1554,-计算结果!B$22,0,1,1),"买",IF(L1554&lt;OFFSET(L1554,-计算结果!B$22,0,1,1),"卖",M1553)),IF(L1554&gt;OFFSET(L1554,-ROW()+1,0,1,1),"买",IF(L1554&lt;OFFSET(L1554,-ROW()+1,0,1,1),"卖",M1553)))</f>
        <v>卖</v>
      </c>
      <c r="N1554" s="4" t="str">
        <f t="shared" ca="1" si="123"/>
        <v/>
      </c>
      <c r="O1554" s="3">
        <f ca="1">IF(M1553="买",E1554/E1553-1,0)-IF(N1554=1,计算结果!B$17,0)</f>
        <v>0</v>
      </c>
      <c r="P1554" s="2">
        <f t="shared" ca="1" si="124"/>
        <v>6.7629694707608756</v>
      </c>
      <c r="Q1554" s="3">
        <f ca="1">1-P1554/MAX(P$2:P1554)</f>
        <v>3.6316402878977971E-2</v>
      </c>
    </row>
    <row r="1555" spans="1:17" x14ac:dyDescent="0.15">
      <c r="A1555" s="1">
        <v>40693</v>
      </c>
      <c r="B1555">
        <v>2956.58</v>
      </c>
      <c r="C1555">
        <v>2982.58</v>
      </c>
      <c r="D1555" s="21">
        <v>2942.36</v>
      </c>
      <c r="E1555" s="21">
        <v>2954.51</v>
      </c>
      <c r="F1555" s="42">
        <v>429.60261120000001</v>
      </c>
      <c r="G1555" s="3">
        <f t="shared" si="120"/>
        <v>-2.9696521794884134E-3</v>
      </c>
      <c r="H1555" s="3">
        <f>1-E1555/MAX(E$2:E1555)</f>
        <v>0.49729292860545837</v>
      </c>
      <c r="I1555" s="21">
        <f t="shared" si="121"/>
        <v>8.7999999999997272</v>
      </c>
      <c r="J1555" s="21">
        <f ca="1">IF(ROW()&gt;计算结果!B$18+1,ABS(E1555-OFFSET(E1555,-计算结果!B$18,0,1,1))/SUM(OFFSET(I1555,0,0,-计算结果!B$18,1)),ABS(E1555-OFFSET(E1555,-ROW()+2,0,1,1))/SUM(OFFSET(I1555,0,0,-ROW()+2,1)))</f>
        <v>0.62858004220681374</v>
      </c>
      <c r="K1555" s="21">
        <f ca="1">(计算结果!B$19+计算结果!B$20*'000300'!J1555)^计算结果!B$21</f>
        <v>1.9657220379861324</v>
      </c>
      <c r="L1555" s="21">
        <f t="shared" ca="1" si="122"/>
        <v>3019.6751578803869</v>
      </c>
      <c r="M1555" s="31" t="str">
        <f ca="1">IF(ROW()&gt;计算结果!B$22+1,IF(L1555&gt;OFFSET(L1555,-计算结果!B$22,0,1,1),"买",IF(L1555&lt;OFFSET(L1555,-计算结果!B$22,0,1,1),"卖",M1554)),IF(L1555&gt;OFFSET(L1555,-ROW()+1,0,1,1),"买",IF(L1555&lt;OFFSET(L1555,-ROW()+1,0,1,1),"卖",M1554)))</f>
        <v>卖</v>
      </c>
      <c r="N1555" s="4" t="str">
        <f t="shared" ca="1" si="123"/>
        <v/>
      </c>
      <c r="O1555" s="3">
        <f ca="1">IF(M1554="买",E1555/E1554-1,0)-IF(N1555=1,计算结果!B$17,0)</f>
        <v>0</v>
      </c>
      <c r="P1555" s="2">
        <f t="shared" ca="1" si="124"/>
        <v>6.7629694707608756</v>
      </c>
      <c r="Q1555" s="3">
        <f ca="1">1-P1555/MAX(P$2:P1555)</f>
        <v>3.6316402878977971E-2</v>
      </c>
    </row>
    <row r="1556" spans="1:17" x14ac:dyDescent="0.15">
      <c r="A1556" s="1">
        <v>40694</v>
      </c>
      <c r="B1556">
        <v>2958.61</v>
      </c>
      <c r="C1556">
        <v>3001.73</v>
      </c>
      <c r="D1556" s="21">
        <v>2946.15</v>
      </c>
      <c r="E1556" s="21">
        <v>3001.56</v>
      </c>
      <c r="F1556" s="42">
        <v>505.5338496</v>
      </c>
      <c r="G1556" s="3">
        <f t="shared" si="120"/>
        <v>1.5924806482292997E-2</v>
      </c>
      <c r="H1556" s="3">
        <f>1-E1556/MAX(E$2:E1556)</f>
        <v>0.48928741577621992</v>
      </c>
      <c r="I1556" s="21">
        <f t="shared" si="121"/>
        <v>47.049999999999727</v>
      </c>
      <c r="J1556" s="21">
        <f ca="1">IF(ROW()&gt;计算结果!B$18+1,ABS(E1556-OFFSET(E1556,-计算结果!B$18,0,1,1))/SUM(OFFSET(I1556,0,0,-计算结果!B$18,1)),ABS(E1556-OFFSET(E1556,-ROW()+2,0,1,1))/SUM(OFFSET(I1556,0,0,-ROW()+2,1)))</f>
        <v>0.43414116130011232</v>
      </c>
      <c r="K1556" s="21">
        <f ca="1">(计算结果!B$19+计算结果!B$20*'000300'!J1556)^计算结果!B$21</f>
        <v>1.790727045170101</v>
      </c>
      <c r="L1556" s="21">
        <f t="shared" ca="1" si="122"/>
        <v>2987.2358547364511</v>
      </c>
      <c r="M1556" s="31" t="str">
        <f ca="1">IF(ROW()&gt;计算结果!B$22+1,IF(L1556&gt;OFFSET(L1556,-计算结果!B$22,0,1,1),"买",IF(L1556&lt;OFFSET(L1556,-计算结果!B$22,0,1,1),"卖",M1555)),IF(L1556&gt;OFFSET(L1556,-ROW()+1,0,1,1),"买",IF(L1556&lt;OFFSET(L1556,-ROW()+1,0,1,1),"卖",M1555)))</f>
        <v>卖</v>
      </c>
      <c r="N1556" s="4" t="str">
        <f t="shared" ca="1" si="123"/>
        <v/>
      </c>
      <c r="O1556" s="3">
        <f ca="1">IF(M1555="买",E1556/E1555-1,0)-IF(N1556=1,计算结果!B$17,0)</f>
        <v>0</v>
      </c>
      <c r="P1556" s="2">
        <f t="shared" ca="1" si="124"/>
        <v>6.7629694707608756</v>
      </c>
      <c r="Q1556" s="3">
        <f ca="1">1-P1556/MAX(P$2:P1556)</f>
        <v>3.6316402878977971E-2</v>
      </c>
    </row>
    <row r="1557" spans="1:17" x14ac:dyDescent="0.15">
      <c r="A1557" s="1">
        <v>40695</v>
      </c>
      <c r="B1557">
        <v>2996.09</v>
      </c>
      <c r="C1557">
        <v>3006.56</v>
      </c>
      <c r="D1557" s="21">
        <v>2985.71</v>
      </c>
      <c r="E1557" s="21">
        <v>3004.17</v>
      </c>
      <c r="F1557" s="42">
        <v>490.60077568000003</v>
      </c>
      <c r="G1557" s="3">
        <f t="shared" si="120"/>
        <v>8.6954783512571687E-4</v>
      </c>
      <c r="H1557" s="3">
        <f>1-E1557/MAX(E$2:E1557)</f>
        <v>0.4888433267542367</v>
      </c>
      <c r="I1557" s="21">
        <f t="shared" si="121"/>
        <v>2.6100000000001273</v>
      </c>
      <c r="J1557" s="21">
        <f ca="1">IF(ROW()&gt;计算结果!B$18+1,ABS(E1557-OFFSET(E1557,-计算结果!B$18,0,1,1))/SUM(OFFSET(I1557,0,0,-计算结果!B$18,1)),ABS(E1557-OFFSET(E1557,-ROW()+2,0,1,1))/SUM(OFFSET(I1557,0,0,-ROW()+2,1)))</f>
        <v>0.55658008479809151</v>
      </c>
      <c r="K1557" s="21">
        <f ca="1">(计算结果!B$19+计算结果!B$20*'000300'!J1557)^计算结果!B$21</f>
        <v>1.9009220763182824</v>
      </c>
      <c r="L1557" s="21">
        <f t="shared" ca="1" si="122"/>
        <v>3019.4263453115123</v>
      </c>
      <c r="M1557" s="31" t="str">
        <f ca="1">IF(ROW()&gt;计算结果!B$22+1,IF(L1557&gt;OFFSET(L1557,-计算结果!B$22,0,1,1),"买",IF(L1557&lt;OFFSET(L1557,-计算结果!B$22,0,1,1),"卖",M1556)),IF(L1557&gt;OFFSET(L1557,-ROW()+1,0,1,1),"买",IF(L1557&lt;OFFSET(L1557,-ROW()+1,0,1,1),"卖",M1556)))</f>
        <v>卖</v>
      </c>
      <c r="N1557" s="4" t="str">
        <f t="shared" ca="1" si="123"/>
        <v/>
      </c>
      <c r="O1557" s="3">
        <f ca="1">IF(M1556="买",E1557/E1556-1,0)-IF(N1557=1,计算结果!B$17,0)</f>
        <v>0</v>
      </c>
      <c r="P1557" s="2">
        <f t="shared" ca="1" si="124"/>
        <v>6.7629694707608756</v>
      </c>
      <c r="Q1557" s="3">
        <f ca="1">1-P1557/MAX(P$2:P1557)</f>
        <v>3.6316402878977971E-2</v>
      </c>
    </row>
    <row r="1558" spans="1:17" x14ac:dyDescent="0.15">
      <c r="A1558" s="1">
        <v>40696</v>
      </c>
      <c r="B1558">
        <v>2970.63</v>
      </c>
      <c r="C1558">
        <v>2984.49</v>
      </c>
      <c r="D1558" s="21">
        <v>2923.02</v>
      </c>
      <c r="E1558" s="21">
        <v>2955.71</v>
      </c>
      <c r="F1558" s="42">
        <v>617.48346879999997</v>
      </c>
      <c r="G1558" s="3">
        <f t="shared" si="120"/>
        <v>-1.6130911366533884E-2</v>
      </c>
      <c r="H1558" s="3">
        <f>1-E1558/MAX(E$2:E1558)</f>
        <v>0.49708874974477635</v>
      </c>
      <c r="I1558" s="21">
        <f t="shared" si="121"/>
        <v>48.460000000000036</v>
      </c>
      <c r="J1558" s="21">
        <f ca="1">IF(ROW()&gt;计算结果!B$18+1,ABS(E1558-OFFSET(E1558,-计算结果!B$18,0,1,1))/SUM(OFFSET(I1558,0,0,-计算结果!B$18,1)),ABS(E1558-OFFSET(E1558,-ROW()+2,0,1,1))/SUM(OFFSET(I1558,0,0,-ROW()+2,1)))</f>
        <v>0.60491472583898898</v>
      </c>
      <c r="K1558" s="21">
        <f ca="1">(计算结果!B$19+计算结果!B$20*'000300'!J1558)^计算结果!B$21</f>
        <v>1.94442325325509</v>
      </c>
      <c r="L1558" s="21">
        <f t="shared" ca="1" si="122"/>
        <v>2895.5348018753766</v>
      </c>
      <c r="M1558" s="31" t="str">
        <f ca="1">IF(ROW()&gt;计算结果!B$22+1,IF(L1558&gt;OFFSET(L1558,-计算结果!B$22,0,1,1),"买",IF(L1558&lt;OFFSET(L1558,-计算结果!B$22,0,1,1),"卖",M1557)),IF(L1558&gt;OFFSET(L1558,-ROW()+1,0,1,1),"买",IF(L1558&lt;OFFSET(L1558,-ROW()+1,0,1,1),"卖",M1557)))</f>
        <v>卖</v>
      </c>
      <c r="N1558" s="4" t="str">
        <f t="shared" ca="1" si="123"/>
        <v/>
      </c>
      <c r="O1558" s="3">
        <f ca="1">IF(M1557="买",E1558/E1557-1,0)-IF(N1558=1,计算结果!B$17,0)</f>
        <v>0</v>
      </c>
      <c r="P1558" s="2">
        <f t="shared" ca="1" si="124"/>
        <v>6.7629694707608756</v>
      </c>
      <c r="Q1558" s="3">
        <f ca="1">1-P1558/MAX(P$2:P1558)</f>
        <v>3.6316402878977971E-2</v>
      </c>
    </row>
    <row r="1559" spans="1:17" x14ac:dyDescent="0.15">
      <c r="A1559" s="1">
        <v>40697</v>
      </c>
      <c r="B1559">
        <v>2951.58</v>
      </c>
      <c r="C1559">
        <v>2993.9</v>
      </c>
      <c r="D1559" s="21">
        <v>2951.2</v>
      </c>
      <c r="E1559" s="21">
        <v>2986.35</v>
      </c>
      <c r="F1559" s="42">
        <v>492.73757696000001</v>
      </c>
      <c r="G1559" s="3">
        <f t="shared" si="120"/>
        <v>1.0366375591651433E-2</v>
      </c>
      <c r="H1559" s="3">
        <f>1-E1559/MAX(E$2:E1559)</f>
        <v>0.49187538283536381</v>
      </c>
      <c r="I1559" s="21">
        <f t="shared" si="121"/>
        <v>30.639999999999873</v>
      </c>
      <c r="J1559" s="21">
        <f ca="1">IF(ROW()&gt;计算结果!B$18+1,ABS(E1559-OFFSET(E1559,-计算结果!B$18,0,1,1))/SUM(OFFSET(I1559,0,0,-计算结果!B$18,1)),ABS(E1559-OFFSET(E1559,-ROW()+2,0,1,1))/SUM(OFFSET(I1559,0,0,-ROW()+2,1)))</f>
        <v>0.44735884629378642</v>
      </c>
      <c r="K1559" s="21">
        <f ca="1">(计算结果!B$19+计算结果!B$20*'000300'!J1559)^计算结果!B$21</f>
        <v>1.8026229616644076</v>
      </c>
      <c r="L1559" s="21">
        <f t="shared" ca="1" si="122"/>
        <v>3059.240363282925</v>
      </c>
      <c r="M1559" s="31" t="str">
        <f ca="1">IF(ROW()&gt;计算结果!B$22+1,IF(L1559&gt;OFFSET(L1559,-计算结果!B$22,0,1,1),"买",IF(L1559&lt;OFFSET(L1559,-计算结果!B$22,0,1,1),"卖",M1558)),IF(L1559&gt;OFFSET(L1559,-ROW()+1,0,1,1),"买",IF(L1559&lt;OFFSET(L1559,-ROW()+1,0,1,1),"卖",M1558)))</f>
        <v>卖</v>
      </c>
      <c r="N1559" s="4" t="str">
        <f t="shared" ca="1" si="123"/>
        <v/>
      </c>
      <c r="O1559" s="3">
        <f ca="1">IF(M1558="买",E1559/E1558-1,0)-IF(N1559=1,计算结果!B$17,0)</f>
        <v>0</v>
      </c>
      <c r="P1559" s="2">
        <f t="shared" ca="1" si="124"/>
        <v>6.7629694707608756</v>
      </c>
      <c r="Q1559" s="3">
        <f ca="1">1-P1559/MAX(P$2:P1559)</f>
        <v>3.6316402878977971E-2</v>
      </c>
    </row>
    <row r="1560" spans="1:17" x14ac:dyDescent="0.15">
      <c r="A1560" s="1">
        <v>40701</v>
      </c>
      <c r="B1560">
        <v>2977.68</v>
      </c>
      <c r="C1560">
        <v>3006.57</v>
      </c>
      <c r="D1560" s="21">
        <v>2974.36</v>
      </c>
      <c r="E1560" s="21">
        <v>3004.26</v>
      </c>
      <c r="F1560" s="42">
        <v>498.59133439999999</v>
      </c>
      <c r="G1560" s="3">
        <f t="shared" si="120"/>
        <v>5.997287658847883E-3</v>
      </c>
      <c r="H1560" s="3">
        <f>1-E1560/MAX(E$2:E1560)</f>
        <v>0.48882801333968551</v>
      </c>
      <c r="I1560" s="21">
        <f t="shared" si="121"/>
        <v>17.910000000000309</v>
      </c>
      <c r="J1560" s="21">
        <f ca="1">IF(ROW()&gt;计算结果!B$18+1,ABS(E1560-OFFSET(E1560,-计算结果!B$18,0,1,1))/SUM(OFFSET(I1560,0,0,-计算结果!B$18,1)),ABS(E1560-OFFSET(E1560,-ROW()+2,0,1,1))/SUM(OFFSET(I1560,0,0,-ROW()+2,1)))</f>
        <v>8.4468910748126735E-2</v>
      </c>
      <c r="K1560" s="21">
        <f ca="1">(计算结果!B$19+计算结果!B$20*'000300'!J1560)^计算结果!B$21</f>
        <v>1.476022019673314</v>
      </c>
      <c r="L1560" s="21">
        <f t="shared" ca="1" si="122"/>
        <v>2978.0881364276897</v>
      </c>
      <c r="M1560" s="31" t="str">
        <f ca="1">IF(ROW()&gt;计算结果!B$22+1,IF(L1560&gt;OFFSET(L1560,-计算结果!B$22,0,1,1),"买",IF(L1560&lt;OFFSET(L1560,-计算结果!B$22,0,1,1),"卖",M1559)),IF(L1560&gt;OFFSET(L1560,-ROW()+1,0,1,1),"买",IF(L1560&lt;OFFSET(L1560,-ROW()+1,0,1,1),"卖",M1559)))</f>
        <v>卖</v>
      </c>
      <c r="N1560" s="4" t="str">
        <f t="shared" ca="1" si="123"/>
        <v/>
      </c>
      <c r="O1560" s="3">
        <f ca="1">IF(M1559="买",E1560/E1559-1,0)-IF(N1560=1,计算结果!B$17,0)</f>
        <v>0</v>
      </c>
      <c r="P1560" s="2">
        <f t="shared" ca="1" si="124"/>
        <v>6.7629694707608756</v>
      </c>
      <c r="Q1560" s="3">
        <f ca="1">1-P1560/MAX(P$2:P1560)</f>
        <v>3.6316402878977971E-2</v>
      </c>
    </row>
    <row r="1561" spans="1:17" x14ac:dyDescent="0.15">
      <c r="A1561" s="1">
        <v>40702</v>
      </c>
      <c r="B1561">
        <v>3003.58</v>
      </c>
      <c r="C1561">
        <v>3012.81</v>
      </c>
      <c r="D1561" s="21">
        <v>2965.92</v>
      </c>
      <c r="E1561" s="21">
        <v>3008.65</v>
      </c>
      <c r="F1561" s="42">
        <v>511.23187711999998</v>
      </c>
      <c r="G1561" s="3">
        <f t="shared" si="120"/>
        <v>1.4612583464812534E-3</v>
      </c>
      <c r="H1561" s="3">
        <f>1-E1561/MAX(E$2:E1561)</f>
        <v>0.48808105900769072</v>
      </c>
      <c r="I1561" s="21">
        <f t="shared" si="121"/>
        <v>4.3899999999998727</v>
      </c>
      <c r="J1561" s="21">
        <f ca="1">IF(ROW()&gt;计算结果!B$18+1,ABS(E1561-OFFSET(E1561,-计算结果!B$18,0,1,1))/SUM(OFFSET(I1561,0,0,-计算结果!B$18,1)),ABS(E1561-OFFSET(E1561,-ROW()+2,0,1,1))/SUM(OFFSET(I1561,0,0,-ROW()+2,1)))</f>
        <v>7.8870584010413192E-2</v>
      </c>
      <c r="K1561" s="21">
        <f ca="1">(计算结果!B$19+计算结果!B$20*'000300'!J1561)^计算结果!B$21</f>
        <v>1.4709835256093717</v>
      </c>
      <c r="L1561" s="21">
        <f t="shared" ca="1" si="122"/>
        <v>3023.0441342544791</v>
      </c>
      <c r="M1561" s="31" t="str">
        <f ca="1">IF(ROW()&gt;计算结果!B$22+1,IF(L1561&gt;OFFSET(L1561,-计算结果!B$22,0,1,1),"买",IF(L1561&lt;OFFSET(L1561,-计算结果!B$22,0,1,1),"卖",M1560)),IF(L1561&gt;OFFSET(L1561,-ROW()+1,0,1,1),"买",IF(L1561&lt;OFFSET(L1561,-ROW()+1,0,1,1),"卖",M1560)))</f>
        <v>卖</v>
      </c>
      <c r="N1561" s="4" t="str">
        <f t="shared" ca="1" si="123"/>
        <v/>
      </c>
      <c r="O1561" s="3">
        <f ca="1">IF(M1560="买",E1561/E1560-1,0)-IF(N1561=1,计算结果!B$17,0)</f>
        <v>0</v>
      </c>
      <c r="P1561" s="2">
        <f t="shared" ca="1" si="124"/>
        <v>6.7629694707608756</v>
      </c>
      <c r="Q1561" s="3">
        <f ca="1">1-P1561/MAX(P$2:P1561)</f>
        <v>3.6316402878977971E-2</v>
      </c>
    </row>
    <row r="1562" spans="1:17" x14ac:dyDescent="0.15">
      <c r="A1562" s="1">
        <v>40703</v>
      </c>
      <c r="B1562">
        <v>3000.4</v>
      </c>
      <c r="C1562">
        <v>3004.06</v>
      </c>
      <c r="D1562" s="21">
        <v>2951.89</v>
      </c>
      <c r="E1562" s="21">
        <v>2951.89</v>
      </c>
      <c r="F1562" s="42">
        <v>553.8127872</v>
      </c>
      <c r="G1562" s="3">
        <f t="shared" si="120"/>
        <v>-1.8865604174629902E-2</v>
      </c>
      <c r="H1562" s="3">
        <f>1-E1562/MAX(E$2:E1562)</f>
        <v>0.49773871911794731</v>
      </c>
      <c r="I1562" s="21">
        <f t="shared" si="121"/>
        <v>56.760000000000218</v>
      </c>
      <c r="J1562" s="21">
        <f ca="1">IF(ROW()&gt;计算结果!B$18+1,ABS(E1562-OFFSET(E1562,-计算结果!B$18,0,1,1))/SUM(OFFSET(I1562,0,0,-计算结果!B$18,1)),ABS(E1562-OFFSET(E1562,-ROW()+2,0,1,1))/SUM(OFFSET(I1562,0,0,-ROW()+2,1)))</f>
        <v>0.1578083316232311</v>
      </c>
      <c r="K1562" s="21">
        <f ca="1">(计算结果!B$19+计算结果!B$20*'000300'!J1562)^计算结果!B$21</f>
        <v>1.5420274984609079</v>
      </c>
      <c r="L1562" s="21">
        <f t="shared" ca="1" si="122"/>
        <v>2913.3225026048926</v>
      </c>
      <c r="M1562" s="31" t="str">
        <f ca="1">IF(ROW()&gt;计算结果!B$22+1,IF(L1562&gt;OFFSET(L1562,-计算结果!B$22,0,1,1),"买",IF(L1562&lt;OFFSET(L1562,-计算结果!B$22,0,1,1),"卖",M1561)),IF(L1562&gt;OFFSET(L1562,-ROW()+1,0,1,1),"买",IF(L1562&lt;OFFSET(L1562,-ROW()+1,0,1,1),"卖",M1561)))</f>
        <v>卖</v>
      </c>
      <c r="N1562" s="4" t="str">
        <f t="shared" ca="1" si="123"/>
        <v/>
      </c>
      <c r="O1562" s="3">
        <f ca="1">IF(M1561="买",E1562/E1561-1,0)-IF(N1562=1,计算结果!B$17,0)</f>
        <v>0</v>
      </c>
      <c r="P1562" s="2">
        <f t="shared" ca="1" si="124"/>
        <v>6.7629694707608756</v>
      </c>
      <c r="Q1562" s="3">
        <f ca="1">1-P1562/MAX(P$2:P1562)</f>
        <v>3.6316402878977971E-2</v>
      </c>
    </row>
    <row r="1563" spans="1:17" x14ac:dyDescent="0.15">
      <c r="A1563" s="1">
        <v>40704</v>
      </c>
      <c r="B1563">
        <v>2947.93</v>
      </c>
      <c r="C1563">
        <v>2964.08</v>
      </c>
      <c r="D1563" s="21">
        <v>2925.87</v>
      </c>
      <c r="E1563" s="21">
        <v>2961.93</v>
      </c>
      <c r="F1563" s="42">
        <v>509.42992384000001</v>
      </c>
      <c r="G1563" s="3">
        <f t="shared" si="120"/>
        <v>3.4012107497229938E-3</v>
      </c>
      <c r="H1563" s="3">
        <f>1-E1563/MAX(E$2:E1563)</f>
        <v>0.49603042265024166</v>
      </c>
      <c r="I1563" s="21">
        <f t="shared" si="121"/>
        <v>10.039999999999964</v>
      </c>
      <c r="J1563" s="21">
        <f ca="1">IF(ROW()&gt;计算结果!B$18+1,ABS(E1563-OFFSET(E1563,-计算结果!B$18,0,1,1))/SUM(OFFSET(I1563,0,0,-计算结果!B$18,1)),ABS(E1563-OFFSET(E1563,-ROW()+2,0,1,1))/SUM(OFFSET(I1563,0,0,-ROW()+2,1)))</f>
        <v>6.805113142762699E-2</v>
      </c>
      <c r="K1563" s="21">
        <f ca="1">(计算结果!B$19+计算结果!B$20*'000300'!J1563)^计算结果!B$21</f>
        <v>1.4612460182848641</v>
      </c>
      <c r="L1563" s="21">
        <f t="shared" ca="1" si="122"/>
        <v>2984.3500146322849</v>
      </c>
      <c r="M1563" s="31" t="str">
        <f ca="1">IF(ROW()&gt;计算结果!B$22+1,IF(L1563&gt;OFFSET(L1563,-计算结果!B$22,0,1,1),"买",IF(L1563&lt;OFFSET(L1563,-计算结果!B$22,0,1,1),"卖",M1562)),IF(L1563&gt;OFFSET(L1563,-ROW()+1,0,1,1),"买",IF(L1563&lt;OFFSET(L1563,-ROW()+1,0,1,1),"卖",M1562)))</f>
        <v>卖</v>
      </c>
      <c r="N1563" s="4" t="str">
        <f t="shared" ca="1" si="123"/>
        <v/>
      </c>
      <c r="O1563" s="3">
        <f ca="1">IF(M1562="买",E1563/E1562-1,0)-IF(N1563=1,计算结果!B$17,0)</f>
        <v>0</v>
      </c>
      <c r="P1563" s="2">
        <f t="shared" ca="1" si="124"/>
        <v>6.7629694707608756</v>
      </c>
      <c r="Q1563" s="3">
        <f ca="1">1-P1563/MAX(P$2:P1563)</f>
        <v>3.6316402878977971E-2</v>
      </c>
    </row>
    <row r="1564" spans="1:17" x14ac:dyDescent="0.15">
      <c r="A1564" s="1">
        <v>40707</v>
      </c>
      <c r="B1564">
        <v>2940.39</v>
      </c>
      <c r="C1564">
        <v>2957.52</v>
      </c>
      <c r="D1564" s="21">
        <v>2921.75</v>
      </c>
      <c r="E1564" s="21">
        <v>2950.35</v>
      </c>
      <c r="F1564" s="42">
        <v>469.91282175999999</v>
      </c>
      <c r="G1564" s="3">
        <f t="shared" si="120"/>
        <v>-3.9096129888281927E-3</v>
      </c>
      <c r="H1564" s="3">
        <f>1-E1564/MAX(E$2:E1564)</f>
        <v>0.49800074865582244</v>
      </c>
      <c r="I1564" s="21">
        <f t="shared" si="121"/>
        <v>11.579999999999927</v>
      </c>
      <c r="J1564" s="21">
        <f ca="1">IF(ROW()&gt;计算结果!B$18+1,ABS(E1564-OFFSET(E1564,-计算结果!B$18,0,1,1))/SUM(OFFSET(I1564,0,0,-计算结果!B$18,1)),ABS(E1564-OFFSET(E1564,-ROW()+2,0,1,1))/SUM(OFFSET(I1564,0,0,-ROW()+2,1)))</f>
        <v>5.439892545332458E-2</v>
      </c>
      <c r="K1564" s="21">
        <f ca="1">(计算结果!B$19+计算结果!B$20*'000300'!J1564)^计算结果!B$21</f>
        <v>1.448959032907992</v>
      </c>
      <c r="L1564" s="21">
        <f t="shared" ca="1" si="122"/>
        <v>2935.0853863118314</v>
      </c>
      <c r="M1564" s="31" t="str">
        <f ca="1">IF(ROW()&gt;计算结果!B$22+1,IF(L1564&gt;OFFSET(L1564,-计算结果!B$22,0,1,1),"买",IF(L1564&lt;OFFSET(L1564,-计算结果!B$22,0,1,1),"卖",M1563)),IF(L1564&gt;OFFSET(L1564,-ROW()+1,0,1,1),"买",IF(L1564&lt;OFFSET(L1564,-ROW()+1,0,1,1),"卖",M1563)))</f>
        <v>卖</v>
      </c>
      <c r="N1564" s="4" t="str">
        <f t="shared" ca="1" si="123"/>
        <v/>
      </c>
      <c r="O1564" s="3">
        <f ca="1">IF(M1563="买",E1564/E1563-1,0)-IF(N1564=1,计算结果!B$17,0)</f>
        <v>0</v>
      </c>
      <c r="P1564" s="2">
        <f t="shared" ca="1" si="124"/>
        <v>6.7629694707608756</v>
      </c>
      <c r="Q1564" s="3">
        <f ca="1">1-P1564/MAX(P$2:P1564)</f>
        <v>3.6316402878977971E-2</v>
      </c>
    </row>
    <row r="1565" spans="1:17" x14ac:dyDescent="0.15">
      <c r="A1565" s="1">
        <v>40708</v>
      </c>
      <c r="B1565">
        <v>2947.66</v>
      </c>
      <c r="C1565">
        <v>3000.53</v>
      </c>
      <c r="D1565" s="21">
        <v>2943.53</v>
      </c>
      <c r="E1565" s="21">
        <v>2993.56</v>
      </c>
      <c r="F1565" s="42">
        <v>661.58911488000001</v>
      </c>
      <c r="G1565" s="3">
        <f t="shared" si="120"/>
        <v>1.4645719999322182E-2</v>
      </c>
      <c r="H1565" s="3">
        <f>1-E1565/MAX(E$2:E1565)</f>
        <v>0.49064860818076639</v>
      </c>
      <c r="I1565" s="21">
        <f t="shared" si="121"/>
        <v>43.210000000000036</v>
      </c>
      <c r="J1565" s="21">
        <f ca="1">IF(ROW()&gt;计算结果!B$18+1,ABS(E1565-OFFSET(E1565,-计算结果!B$18,0,1,1))/SUM(OFFSET(I1565,0,0,-计算结果!B$18,1)),ABS(E1565-OFFSET(E1565,-ROW()+2,0,1,1))/SUM(OFFSET(I1565,0,0,-ROW()+2,1)))</f>
        <v>0.14322391344214089</v>
      </c>
      <c r="K1565" s="21">
        <f ca="1">(计算结果!B$19+计算结果!B$20*'000300'!J1565)^计算结果!B$21</f>
        <v>1.5289015220979267</v>
      </c>
      <c r="L1565" s="21">
        <f t="shared" ca="1" si="122"/>
        <v>3024.48731218376</v>
      </c>
      <c r="M1565" s="31" t="str">
        <f ca="1">IF(ROW()&gt;计算结果!B$22+1,IF(L1565&gt;OFFSET(L1565,-计算结果!B$22,0,1,1),"买",IF(L1565&lt;OFFSET(L1565,-计算结果!B$22,0,1,1),"卖",M1564)),IF(L1565&gt;OFFSET(L1565,-ROW()+1,0,1,1),"买",IF(L1565&lt;OFFSET(L1565,-ROW()+1,0,1,1),"卖",M1564)))</f>
        <v>卖</v>
      </c>
      <c r="N1565" s="4" t="str">
        <f t="shared" ca="1" si="123"/>
        <v/>
      </c>
      <c r="O1565" s="3">
        <f ca="1">IF(M1564="买",E1565/E1564-1,0)-IF(N1565=1,计算结果!B$17,0)</f>
        <v>0</v>
      </c>
      <c r="P1565" s="2">
        <f t="shared" ca="1" si="124"/>
        <v>6.7629694707608756</v>
      </c>
      <c r="Q1565" s="3">
        <f ca="1">1-P1565/MAX(P$2:P1565)</f>
        <v>3.6316402878977971E-2</v>
      </c>
    </row>
    <row r="1566" spans="1:17" x14ac:dyDescent="0.15">
      <c r="A1566" s="1">
        <v>40709</v>
      </c>
      <c r="B1566">
        <v>2984.96</v>
      </c>
      <c r="C1566">
        <v>2999.15</v>
      </c>
      <c r="D1566" s="21">
        <v>2963.11</v>
      </c>
      <c r="E1566" s="21">
        <v>2963.12</v>
      </c>
      <c r="F1566" s="42">
        <v>544.67702784000005</v>
      </c>
      <c r="G1566" s="3">
        <f t="shared" si="120"/>
        <v>-1.0168495036010694E-2</v>
      </c>
      <c r="H1566" s="3">
        <f>1-E1566/MAX(E$2:E1566)</f>
        <v>0.49582794528006535</v>
      </c>
      <c r="I1566" s="21">
        <f t="shared" si="121"/>
        <v>30.440000000000055</v>
      </c>
      <c r="J1566" s="21">
        <f ca="1">IF(ROW()&gt;计算结果!B$18+1,ABS(E1566-OFFSET(E1566,-计算结果!B$18,0,1,1))/SUM(OFFSET(I1566,0,0,-计算结果!B$18,1)),ABS(E1566-OFFSET(E1566,-ROW()+2,0,1,1))/SUM(OFFSET(I1566,0,0,-ROW()+2,1)))</f>
        <v>0.15013279175128882</v>
      </c>
      <c r="K1566" s="21">
        <f ca="1">(计算结果!B$19+计算结果!B$20*'000300'!J1566)^计算结果!B$21</f>
        <v>1.5351195125761599</v>
      </c>
      <c r="L1566" s="21">
        <f t="shared" ca="1" si="122"/>
        <v>2930.2811538161168</v>
      </c>
      <c r="M1566" s="31" t="str">
        <f ca="1">IF(ROW()&gt;计算结果!B$22+1,IF(L1566&gt;OFFSET(L1566,-计算结果!B$22,0,1,1),"买",IF(L1566&lt;OFFSET(L1566,-计算结果!B$22,0,1,1),"卖",M1565)),IF(L1566&gt;OFFSET(L1566,-ROW()+1,0,1,1),"买",IF(L1566&lt;OFFSET(L1566,-ROW()+1,0,1,1),"卖",M1565)))</f>
        <v>卖</v>
      </c>
      <c r="N1566" s="4" t="str">
        <f t="shared" ca="1" si="123"/>
        <v/>
      </c>
      <c r="O1566" s="3">
        <f ca="1">IF(M1565="买",E1566/E1565-1,0)-IF(N1566=1,计算结果!B$17,0)</f>
        <v>0</v>
      </c>
      <c r="P1566" s="2">
        <f t="shared" ca="1" si="124"/>
        <v>6.7629694707608756</v>
      </c>
      <c r="Q1566" s="3">
        <f ca="1">1-P1566/MAX(P$2:P1566)</f>
        <v>3.6316402878977971E-2</v>
      </c>
    </row>
    <row r="1567" spans="1:17" x14ac:dyDescent="0.15">
      <c r="A1567" s="1">
        <v>40710</v>
      </c>
      <c r="B1567">
        <v>2939.68</v>
      </c>
      <c r="C1567">
        <v>2946.82</v>
      </c>
      <c r="D1567" s="21">
        <v>2915.4</v>
      </c>
      <c r="E1567" s="21">
        <v>2917.58</v>
      </c>
      <c r="F1567" s="42">
        <v>470.67185152000002</v>
      </c>
      <c r="G1567" s="3">
        <f t="shared" si="120"/>
        <v>-1.5368935446421372E-2</v>
      </c>
      <c r="H1567" s="3">
        <f>1-E1567/MAX(E$2:E1567)</f>
        <v>0.50357653304294558</v>
      </c>
      <c r="I1567" s="21">
        <f t="shared" si="121"/>
        <v>45.539999999999964</v>
      </c>
      <c r="J1567" s="21">
        <f ca="1">IF(ROW()&gt;计算结果!B$18+1,ABS(E1567-OFFSET(E1567,-计算结果!B$18,0,1,1))/SUM(OFFSET(I1567,0,0,-计算结果!B$18,1)),ABS(E1567-OFFSET(E1567,-ROW()+2,0,1,1))/SUM(OFFSET(I1567,0,0,-ROW()+2,1)))</f>
        <v>0.28962772184500141</v>
      </c>
      <c r="K1567" s="21">
        <f ca="1">(计算结果!B$19+计算结果!B$20*'000300'!J1567)^计算结果!B$21</f>
        <v>1.6606649496605013</v>
      </c>
      <c r="L1567" s="21">
        <f t="shared" ca="1" si="122"/>
        <v>2909.1887928534447</v>
      </c>
      <c r="M1567" s="31" t="str">
        <f ca="1">IF(ROW()&gt;计算结果!B$22+1,IF(L1567&gt;OFFSET(L1567,-计算结果!B$22,0,1,1),"买",IF(L1567&lt;OFFSET(L1567,-计算结果!B$22,0,1,1),"卖",M1566)),IF(L1567&gt;OFFSET(L1567,-ROW()+1,0,1,1),"买",IF(L1567&lt;OFFSET(L1567,-ROW()+1,0,1,1),"卖",M1566)))</f>
        <v>卖</v>
      </c>
      <c r="N1567" s="4" t="str">
        <f t="shared" ca="1" si="123"/>
        <v/>
      </c>
      <c r="O1567" s="3">
        <f ca="1">IF(M1566="买",E1567/E1566-1,0)-IF(N1567=1,计算结果!B$17,0)</f>
        <v>0</v>
      </c>
      <c r="P1567" s="2">
        <f t="shared" ca="1" si="124"/>
        <v>6.7629694707608756</v>
      </c>
      <c r="Q1567" s="3">
        <f ca="1">1-P1567/MAX(P$2:P1567)</f>
        <v>3.6316402878977971E-2</v>
      </c>
    </row>
    <row r="1568" spans="1:17" x14ac:dyDescent="0.15">
      <c r="A1568" s="1">
        <v>40711</v>
      </c>
      <c r="B1568">
        <v>2916.41</v>
      </c>
      <c r="C1568">
        <v>2934.06</v>
      </c>
      <c r="D1568" s="21">
        <v>2891.01</v>
      </c>
      <c r="E1568" s="21">
        <v>2892.16</v>
      </c>
      <c r="F1568" s="42">
        <v>516.47156224000003</v>
      </c>
      <c r="G1568" s="3">
        <f t="shared" si="120"/>
        <v>-8.7127002515784424E-3</v>
      </c>
      <c r="H1568" s="3">
        <f>1-E1568/MAX(E$2:E1568)</f>
        <v>0.50790172190839178</v>
      </c>
      <c r="I1568" s="21">
        <f t="shared" si="121"/>
        <v>25.420000000000073</v>
      </c>
      <c r="J1568" s="21">
        <f ca="1">IF(ROW()&gt;计算结果!B$18+1,ABS(E1568-OFFSET(E1568,-计算结果!B$18,0,1,1))/SUM(OFFSET(I1568,0,0,-计算结果!B$18,1)),ABS(E1568-OFFSET(E1568,-ROW()+2,0,1,1))/SUM(OFFSET(I1568,0,0,-ROW()+2,1)))</f>
        <v>0.23031203566121883</v>
      </c>
      <c r="K1568" s="21">
        <f ca="1">(计算结果!B$19+计算结果!B$20*'000300'!J1568)^计算结果!B$21</f>
        <v>1.6072808320950969</v>
      </c>
      <c r="L1568" s="21">
        <f t="shared" ca="1" si="122"/>
        <v>2881.8187405063854</v>
      </c>
      <c r="M1568" s="31" t="str">
        <f ca="1">IF(ROW()&gt;计算结果!B$22+1,IF(L1568&gt;OFFSET(L1568,-计算结果!B$22,0,1,1),"买",IF(L1568&lt;OFFSET(L1568,-计算结果!B$22,0,1,1),"卖",M1567)),IF(L1568&gt;OFFSET(L1568,-ROW()+1,0,1,1),"买",IF(L1568&lt;OFFSET(L1568,-ROW()+1,0,1,1),"卖",M1567)))</f>
        <v>卖</v>
      </c>
      <c r="N1568" s="4" t="str">
        <f t="shared" ca="1" si="123"/>
        <v/>
      </c>
      <c r="O1568" s="3">
        <f ca="1">IF(M1567="买",E1568/E1567-1,0)-IF(N1568=1,计算结果!B$17,0)</f>
        <v>0</v>
      </c>
      <c r="P1568" s="2">
        <f t="shared" ca="1" si="124"/>
        <v>6.7629694707608756</v>
      </c>
      <c r="Q1568" s="3">
        <f ca="1">1-P1568/MAX(P$2:P1568)</f>
        <v>3.6316402878977971E-2</v>
      </c>
    </row>
    <row r="1569" spans="1:17" x14ac:dyDescent="0.15">
      <c r="A1569" s="1">
        <v>40714</v>
      </c>
      <c r="B1569">
        <v>2888.94</v>
      </c>
      <c r="C1569">
        <v>2896.08</v>
      </c>
      <c r="D1569" s="21">
        <v>2862.41</v>
      </c>
      <c r="E1569" s="21">
        <v>2874.9</v>
      </c>
      <c r="F1569" s="42">
        <v>454.16697856000002</v>
      </c>
      <c r="G1569" s="3">
        <f t="shared" si="120"/>
        <v>-5.9678579331710058E-3</v>
      </c>
      <c r="H1569" s="3">
        <f>1-E1569/MAX(E$2:E1569)</f>
        <v>0.51083849452120056</v>
      </c>
      <c r="I1569" s="21">
        <f t="shared" si="121"/>
        <v>17.259999999999764</v>
      </c>
      <c r="J1569" s="21">
        <f ca="1">IF(ROW()&gt;计算结果!B$18+1,ABS(E1569-OFFSET(E1569,-计算结果!B$18,0,1,1))/SUM(OFFSET(I1569,0,0,-计算结果!B$18,1)),ABS(E1569-OFFSET(E1569,-ROW()+2,0,1,1))/SUM(OFFSET(I1569,0,0,-ROW()+2,1)))</f>
        <v>0.42449057322414679</v>
      </c>
      <c r="K1569" s="21">
        <f ca="1">(计算结果!B$19+计算结果!B$20*'000300'!J1569)^计算结果!B$21</f>
        <v>1.782041515901732</v>
      </c>
      <c r="L1569" s="21">
        <f t="shared" ca="1" si="122"/>
        <v>2869.4892576862558</v>
      </c>
      <c r="M1569" s="31" t="str">
        <f ca="1">IF(ROW()&gt;计算结果!B$22+1,IF(L1569&gt;OFFSET(L1569,-计算结果!B$22,0,1,1),"买",IF(L1569&lt;OFFSET(L1569,-计算结果!B$22,0,1,1),"卖",M1568)),IF(L1569&gt;OFFSET(L1569,-ROW()+1,0,1,1),"买",IF(L1569&lt;OFFSET(L1569,-ROW()+1,0,1,1),"卖",M1568)))</f>
        <v>卖</v>
      </c>
      <c r="N1569" s="4" t="str">
        <f t="shared" ca="1" si="123"/>
        <v/>
      </c>
      <c r="O1569" s="3">
        <f ca="1">IF(M1568="买",E1569/E1568-1,0)-IF(N1569=1,计算结果!B$17,0)</f>
        <v>0</v>
      </c>
      <c r="P1569" s="2">
        <f t="shared" ca="1" si="124"/>
        <v>6.7629694707608756</v>
      </c>
      <c r="Q1569" s="3">
        <f ca="1">1-P1569/MAX(P$2:P1569)</f>
        <v>3.6316402878977971E-2</v>
      </c>
    </row>
    <row r="1570" spans="1:17" x14ac:dyDescent="0.15">
      <c r="A1570" s="1">
        <v>40715</v>
      </c>
      <c r="B1570">
        <v>2883.35</v>
      </c>
      <c r="C1570">
        <v>2909.57</v>
      </c>
      <c r="D1570" s="21">
        <v>2877.05</v>
      </c>
      <c r="E1570" s="21">
        <v>2909.07</v>
      </c>
      <c r="F1570" s="42">
        <v>501.60676863999998</v>
      </c>
      <c r="G1570" s="3">
        <f t="shared" si="120"/>
        <v>1.1885630804549852E-2</v>
      </c>
      <c r="H1570" s="3">
        <f>1-E1570/MAX(E$2:E1570)</f>
        <v>0.50502450146328182</v>
      </c>
      <c r="I1570" s="21">
        <f t="shared" si="121"/>
        <v>34.170000000000073</v>
      </c>
      <c r="J1570" s="21">
        <f ca="1">IF(ROW()&gt;计算结果!B$18+1,ABS(E1570-OFFSET(E1570,-计算结果!B$18,0,1,1))/SUM(OFFSET(I1570,0,0,-计算结果!B$18,1)),ABS(E1570-OFFSET(E1570,-ROW()+2,0,1,1))/SUM(OFFSET(I1570,0,0,-ROW()+2,1)))</f>
        <v>0.34141530074244136</v>
      </c>
      <c r="K1570" s="21">
        <f ca="1">(计算结果!B$19+计算结果!B$20*'000300'!J1570)^计算结果!B$21</f>
        <v>1.7072737706681971</v>
      </c>
      <c r="L1570" s="21">
        <f t="shared" ca="1" si="122"/>
        <v>2937.0644208620888</v>
      </c>
      <c r="M1570" s="31" t="str">
        <f ca="1">IF(ROW()&gt;计算结果!B$22+1,IF(L1570&gt;OFFSET(L1570,-计算结果!B$22,0,1,1),"买",IF(L1570&lt;OFFSET(L1570,-计算结果!B$22,0,1,1),"卖",M1569)),IF(L1570&gt;OFFSET(L1570,-ROW()+1,0,1,1),"买",IF(L1570&lt;OFFSET(L1570,-ROW()+1,0,1,1),"卖",M1569)))</f>
        <v>卖</v>
      </c>
      <c r="N1570" s="4" t="str">
        <f t="shared" ca="1" si="123"/>
        <v/>
      </c>
      <c r="O1570" s="3">
        <f ca="1">IF(M1569="买",E1570/E1569-1,0)-IF(N1570=1,计算结果!B$17,0)</f>
        <v>0</v>
      </c>
      <c r="P1570" s="2">
        <f t="shared" ca="1" si="124"/>
        <v>6.7629694707608756</v>
      </c>
      <c r="Q1570" s="3">
        <f ca="1">1-P1570/MAX(P$2:P1570)</f>
        <v>3.6316402878977971E-2</v>
      </c>
    </row>
    <row r="1571" spans="1:17" x14ac:dyDescent="0.15">
      <c r="A1571" s="1">
        <v>40716</v>
      </c>
      <c r="B1571">
        <v>2913.67</v>
      </c>
      <c r="C1571">
        <v>2921.03</v>
      </c>
      <c r="D1571" s="21">
        <v>2894.18</v>
      </c>
      <c r="E1571" s="21">
        <v>2908.58</v>
      </c>
      <c r="F1571" s="42">
        <v>432.63823872</v>
      </c>
      <c r="G1571" s="3">
        <f t="shared" si="120"/>
        <v>-1.6843871065330696E-4</v>
      </c>
      <c r="H1571" s="3">
        <f>1-E1571/MAX(E$2:E1571)</f>
        <v>0.50510787449806027</v>
      </c>
      <c r="I1571" s="21">
        <f t="shared" si="121"/>
        <v>0.49000000000023647</v>
      </c>
      <c r="J1571" s="21">
        <f ca="1">IF(ROW()&gt;计算结果!B$18+1,ABS(E1571-OFFSET(E1571,-计算结果!B$18,0,1,1))/SUM(OFFSET(I1571,0,0,-计算结果!B$18,1)),ABS(E1571-OFFSET(E1571,-ROW()+2,0,1,1))/SUM(OFFSET(I1571,0,0,-ROW()+2,1)))</f>
        <v>0.36401003964933998</v>
      </c>
      <c r="K1571" s="21">
        <f ca="1">(计算结果!B$19+计算结果!B$20*'000300'!J1571)^计算结果!B$21</f>
        <v>1.7276090356844058</v>
      </c>
      <c r="L1571" s="21">
        <f t="shared" ca="1" si="122"/>
        <v>2887.8544780045063</v>
      </c>
      <c r="M1571" s="31" t="str">
        <f ca="1">IF(ROW()&gt;计算结果!B$22+1,IF(L1571&gt;OFFSET(L1571,-计算结果!B$22,0,1,1),"买",IF(L1571&lt;OFFSET(L1571,-计算结果!B$22,0,1,1),"卖",M1570)),IF(L1571&gt;OFFSET(L1571,-ROW()+1,0,1,1),"买",IF(L1571&lt;OFFSET(L1571,-ROW()+1,0,1,1),"卖",M1570)))</f>
        <v>卖</v>
      </c>
      <c r="N1571" s="4" t="str">
        <f t="shared" ca="1" si="123"/>
        <v/>
      </c>
      <c r="O1571" s="3">
        <f ca="1">IF(M1570="买",E1571/E1570-1,0)-IF(N1571=1,计算结果!B$17,0)</f>
        <v>0</v>
      </c>
      <c r="P1571" s="2">
        <f t="shared" ca="1" si="124"/>
        <v>6.7629694707608756</v>
      </c>
      <c r="Q1571" s="3">
        <f ca="1">1-P1571/MAX(P$2:P1571)</f>
        <v>3.6316402878977971E-2</v>
      </c>
    </row>
    <row r="1572" spans="1:17" x14ac:dyDescent="0.15">
      <c r="A1572" s="1">
        <v>40717</v>
      </c>
      <c r="B1572">
        <v>2899.01</v>
      </c>
      <c r="C1572">
        <v>2966.54</v>
      </c>
      <c r="D1572" s="21">
        <v>2888.68</v>
      </c>
      <c r="E1572" s="21">
        <v>2957.63</v>
      </c>
      <c r="F1572" s="42">
        <v>552.76888064000002</v>
      </c>
      <c r="G1572" s="3">
        <f t="shared" si="120"/>
        <v>1.6863899222300915E-2</v>
      </c>
      <c r="H1572" s="3">
        <f>1-E1572/MAX(E$2:E1572)</f>
        <v>0.49676206356768526</v>
      </c>
      <c r="I1572" s="21">
        <f t="shared" si="121"/>
        <v>49.050000000000182</v>
      </c>
      <c r="J1572" s="21">
        <f ca="1">IF(ROW()&gt;计算结果!B$18+1,ABS(E1572-OFFSET(E1572,-计算结果!B$18,0,1,1))/SUM(OFFSET(I1572,0,0,-计算结果!B$18,1)),ABS(E1572-OFFSET(E1572,-ROW()+2,0,1,1))/SUM(OFFSET(I1572,0,0,-ROW()+2,1)))</f>
        <v>2.1482035928144575E-2</v>
      </c>
      <c r="K1572" s="21">
        <f ca="1">(计算结果!B$19+计算结果!B$20*'000300'!J1572)^计算结果!B$21</f>
        <v>1.4193338323353299</v>
      </c>
      <c r="L1572" s="21">
        <f t="shared" ca="1" si="122"/>
        <v>2986.8892370415688</v>
      </c>
      <c r="M1572" s="31" t="str">
        <f ca="1">IF(ROW()&gt;计算结果!B$22+1,IF(L1572&gt;OFFSET(L1572,-计算结果!B$22,0,1,1),"买",IF(L1572&lt;OFFSET(L1572,-计算结果!B$22,0,1,1),"卖",M1571)),IF(L1572&gt;OFFSET(L1572,-ROW()+1,0,1,1),"买",IF(L1572&lt;OFFSET(L1572,-ROW()+1,0,1,1),"卖",M1571)))</f>
        <v>买</v>
      </c>
      <c r="N1572" s="4">
        <f t="shared" ca="1" si="123"/>
        <v>1</v>
      </c>
      <c r="O1572" s="3">
        <f ca="1">IF(M1571="买",E1572/E1571-1,0)-IF(N1572=1,计算结果!B$17,0)</f>
        <v>0</v>
      </c>
      <c r="P1572" s="2">
        <f t="shared" ca="1" si="124"/>
        <v>6.7629694707608756</v>
      </c>
      <c r="Q1572" s="3">
        <f ca="1">1-P1572/MAX(P$2:P1572)</f>
        <v>3.6316402878977971E-2</v>
      </c>
    </row>
    <row r="1573" spans="1:17" x14ac:dyDescent="0.15">
      <c r="A1573" s="1">
        <v>40718</v>
      </c>
      <c r="B1573">
        <v>2946.61</v>
      </c>
      <c r="C1573">
        <v>3047.94</v>
      </c>
      <c r="D1573" s="21">
        <v>2944.05</v>
      </c>
      <c r="E1573" s="21">
        <v>3027.47</v>
      </c>
      <c r="F1573" s="42">
        <v>1049.7292697600001</v>
      </c>
      <c r="G1573" s="3">
        <f t="shared" si="120"/>
        <v>2.3613501350743471E-2</v>
      </c>
      <c r="H1573" s="3">
        <f>1-E1573/MAX(E$2:E1573)</f>
        <v>0.48487885387599539</v>
      </c>
      <c r="I1573" s="21">
        <f t="shared" si="121"/>
        <v>69.839999999999691</v>
      </c>
      <c r="J1573" s="21">
        <f ca="1">IF(ROW()&gt;计算结果!B$18+1,ABS(E1573-OFFSET(E1573,-计算结果!B$18,0,1,1))/SUM(OFFSET(I1573,0,0,-计算结果!B$18,1)),ABS(E1573-OFFSET(E1573,-ROW()+2,0,1,1))/SUM(OFFSET(I1573,0,0,-ROW()+2,1)))</f>
        <v>0.20042813455657482</v>
      </c>
      <c r="K1573" s="21">
        <f ca="1">(计算结果!B$19+计算结果!B$20*'000300'!J1573)^计算结果!B$21</f>
        <v>1.5803853211009173</v>
      </c>
      <c r="L1573" s="21">
        <f t="shared" ca="1" si="122"/>
        <v>3051.0224791401488</v>
      </c>
      <c r="M1573" s="31" t="str">
        <f ca="1">IF(ROW()&gt;计算结果!B$22+1,IF(L1573&gt;OFFSET(L1573,-计算结果!B$22,0,1,1),"买",IF(L1573&lt;OFFSET(L1573,-计算结果!B$22,0,1,1),"卖",M1572)),IF(L1573&gt;OFFSET(L1573,-ROW()+1,0,1,1),"买",IF(L1573&lt;OFFSET(L1573,-ROW()+1,0,1,1),"卖",M1572)))</f>
        <v>买</v>
      </c>
      <c r="N1573" s="4" t="str">
        <f t="shared" ca="1" si="123"/>
        <v/>
      </c>
      <c r="O1573" s="3">
        <f ca="1">IF(M1572="买",E1573/E1572-1,0)-IF(N1573=1,计算结果!B$17,0)</f>
        <v>2.3613501350743471E-2</v>
      </c>
      <c r="P1573" s="2">
        <f t="shared" ca="1" si="124"/>
        <v>6.9226668594937246</v>
      </c>
      <c r="Q1573" s="3">
        <f ca="1">1-P1573/MAX(P$2:P1573)</f>
        <v>1.3560458956671351E-2</v>
      </c>
    </row>
    <row r="1574" spans="1:17" x14ac:dyDescent="0.15">
      <c r="A1574" s="1">
        <v>40721</v>
      </c>
      <c r="B1574">
        <v>3028.5</v>
      </c>
      <c r="C1574">
        <v>3056.02</v>
      </c>
      <c r="D1574" s="21">
        <v>3019.24</v>
      </c>
      <c r="E1574" s="21">
        <v>3036.49</v>
      </c>
      <c r="F1574" s="42">
        <v>790.44149247999997</v>
      </c>
      <c r="G1574" s="3">
        <f t="shared" si="120"/>
        <v>2.9793854274360321E-3</v>
      </c>
      <c r="H1574" s="3">
        <f>1-E1574/MAX(E$2:E1574)</f>
        <v>0.48334410943986938</v>
      </c>
      <c r="I1574" s="21">
        <f t="shared" si="121"/>
        <v>9.0199999999999818</v>
      </c>
      <c r="J1574" s="21">
        <f ca="1">IF(ROW()&gt;计算结果!B$18+1,ABS(E1574-OFFSET(E1574,-计算结果!B$18,0,1,1))/SUM(OFFSET(I1574,0,0,-计算结果!B$18,1)),ABS(E1574-OFFSET(E1574,-ROW()+2,0,1,1))/SUM(OFFSET(I1574,0,0,-ROW()+2,1)))</f>
        <v>0.26550363703612334</v>
      </c>
      <c r="K1574" s="21">
        <f ca="1">(计算结果!B$19+计算结果!B$20*'000300'!J1574)^计算结果!B$21</f>
        <v>1.638953273332511</v>
      </c>
      <c r="L1574" s="21">
        <f t="shared" ca="1" si="122"/>
        <v>3027.2044248837647</v>
      </c>
      <c r="M1574" s="31" t="str">
        <f ca="1">IF(ROW()&gt;计算结果!B$22+1,IF(L1574&gt;OFFSET(L1574,-计算结果!B$22,0,1,1),"买",IF(L1574&lt;OFFSET(L1574,-计算结果!B$22,0,1,1),"卖",M1573)),IF(L1574&gt;OFFSET(L1574,-ROW()+1,0,1,1),"买",IF(L1574&lt;OFFSET(L1574,-ROW()+1,0,1,1),"卖",M1573)))</f>
        <v>买</v>
      </c>
      <c r="N1574" s="4" t="str">
        <f t="shared" ca="1" si="123"/>
        <v/>
      </c>
      <c r="O1574" s="3">
        <f ca="1">IF(M1573="买",E1574/E1573-1,0)-IF(N1574=1,计算结果!B$17,0)</f>
        <v>2.9793854274360321E-3</v>
      </c>
      <c r="P1574" s="2">
        <f t="shared" ca="1" si="124"/>
        <v>6.9432921522538944</v>
      </c>
      <c r="Q1574" s="3">
        <f ca="1">1-P1574/MAX(P$2:P1574)</f>
        <v>1.0621475363040145E-2</v>
      </c>
    </row>
    <row r="1575" spans="1:17" x14ac:dyDescent="0.15">
      <c r="A1575" s="1">
        <v>40722</v>
      </c>
      <c r="B1575">
        <v>3040.18</v>
      </c>
      <c r="C1575">
        <v>3046.8</v>
      </c>
      <c r="D1575" s="21">
        <v>3014</v>
      </c>
      <c r="E1575" s="21">
        <v>3041.73</v>
      </c>
      <c r="F1575" s="42">
        <v>703.33382656000003</v>
      </c>
      <c r="G1575" s="3">
        <f t="shared" si="120"/>
        <v>1.7256766859103934E-3</v>
      </c>
      <c r="H1575" s="3">
        <f>1-E1575/MAX(E$2:E1575)</f>
        <v>0.48245252841489139</v>
      </c>
      <c r="I1575" s="21">
        <f t="shared" si="121"/>
        <v>5.2400000000002365</v>
      </c>
      <c r="J1575" s="21">
        <f ca="1">IF(ROW()&gt;计算结果!B$18+1,ABS(E1575-OFFSET(E1575,-计算结果!B$18,0,1,1))/SUM(OFFSET(I1575,0,0,-计算结果!B$18,1)),ABS(E1575-OFFSET(E1575,-ROW()+2,0,1,1))/SUM(OFFSET(I1575,0,0,-ROW()+2,1)))</f>
        <v>0.16815024260830114</v>
      </c>
      <c r="K1575" s="21">
        <f ca="1">(计算结果!B$19+计算结果!B$20*'000300'!J1575)^计算结果!B$21</f>
        <v>1.5513352183474709</v>
      </c>
      <c r="L1575" s="21">
        <f t="shared" ca="1" si="122"/>
        <v>3049.7384611283323</v>
      </c>
      <c r="M1575" s="31" t="str">
        <f ca="1">IF(ROW()&gt;计算结果!B$22+1,IF(L1575&gt;OFFSET(L1575,-计算结果!B$22,0,1,1),"买",IF(L1575&lt;OFFSET(L1575,-计算结果!B$22,0,1,1),"卖",M1574)),IF(L1575&gt;OFFSET(L1575,-ROW()+1,0,1,1),"买",IF(L1575&lt;OFFSET(L1575,-ROW()+1,0,1,1),"卖",M1574)))</f>
        <v>买</v>
      </c>
      <c r="N1575" s="4" t="str">
        <f t="shared" ca="1" si="123"/>
        <v/>
      </c>
      <c r="O1575" s="3">
        <f ca="1">IF(M1574="买",E1575/E1574-1,0)-IF(N1575=1,计算结果!B$17,0)</f>
        <v>1.7256766859103934E-3</v>
      </c>
      <c r="P1575" s="2">
        <f t="shared" ca="1" si="124"/>
        <v>6.9552740296445039</v>
      </c>
      <c r="Q1575" s="3">
        <f ca="1">1-P1575/MAX(P$2:P1575)</f>
        <v>8.91412790953372E-3</v>
      </c>
    </row>
    <row r="1576" spans="1:17" x14ac:dyDescent="0.15">
      <c r="A1576" s="1">
        <v>40723</v>
      </c>
      <c r="B1576">
        <v>3039.05</v>
      </c>
      <c r="C1576">
        <v>3043.82</v>
      </c>
      <c r="D1576" s="21">
        <v>2999.95</v>
      </c>
      <c r="E1576" s="21">
        <v>3000.17</v>
      </c>
      <c r="F1576" s="42">
        <v>617.17622784000002</v>
      </c>
      <c r="G1576" s="3">
        <f t="shared" si="120"/>
        <v>-1.3663277148201813E-2</v>
      </c>
      <c r="H1576" s="3">
        <f>1-E1576/MAX(E$2:E1576)</f>
        <v>0.48952392295650993</v>
      </c>
      <c r="I1576" s="21">
        <f t="shared" si="121"/>
        <v>41.559999999999945</v>
      </c>
      <c r="J1576" s="21">
        <f ca="1">IF(ROW()&gt;计算结果!B$18+1,ABS(E1576-OFFSET(E1576,-计算结果!B$18,0,1,1))/SUM(OFFSET(I1576,0,0,-计算结果!B$18,1)),ABS(E1576-OFFSET(E1576,-ROW()+2,0,1,1))/SUM(OFFSET(I1576,0,0,-ROW()+2,1)))</f>
        <v>0.12450015121475912</v>
      </c>
      <c r="K1576" s="21">
        <f ca="1">(计算结果!B$19+计算结果!B$20*'000300'!J1576)^计算结果!B$21</f>
        <v>1.5120501360932832</v>
      </c>
      <c r="L1576" s="21">
        <f t="shared" ca="1" si="122"/>
        <v>2974.7884627333028</v>
      </c>
      <c r="M1576" s="31" t="str">
        <f ca="1">IF(ROW()&gt;计算结果!B$22+1,IF(L1576&gt;OFFSET(L1576,-计算结果!B$22,0,1,1),"买",IF(L1576&lt;OFFSET(L1576,-计算结果!B$22,0,1,1),"卖",M1575)),IF(L1576&gt;OFFSET(L1576,-ROW()+1,0,1,1),"买",IF(L1576&lt;OFFSET(L1576,-ROW()+1,0,1,1),"卖",M1575)))</f>
        <v>卖</v>
      </c>
      <c r="N1576" s="4">
        <f t="shared" ca="1" si="123"/>
        <v>1</v>
      </c>
      <c r="O1576" s="3">
        <f ca="1">IF(M1575="买",E1576/E1575-1,0)-IF(N1576=1,计算结果!B$17,0)</f>
        <v>-1.3663277148201813E-2</v>
      </c>
      <c r="P1576" s="2">
        <f t="shared" ca="1" si="124"/>
        <v>6.8602421929357806</v>
      </c>
      <c r="Q1576" s="3">
        <f ca="1">1-P1576/MAX(P$2:P1576)</f>
        <v>2.2455608857573028E-2</v>
      </c>
    </row>
    <row r="1577" spans="1:17" x14ac:dyDescent="0.15">
      <c r="A1577" s="1">
        <v>40724</v>
      </c>
      <c r="B1577">
        <v>3003.23</v>
      </c>
      <c r="C1577">
        <v>3058.63</v>
      </c>
      <c r="D1577" s="21">
        <v>3003.23</v>
      </c>
      <c r="E1577" s="21">
        <v>3044.09</v>
      </c>
      <c r="F1577" s="42">
        <v>738.91667968000002</v>
      </c>
      <c r="G1577" s="3">
        <f t="shared" si="120"/>
        <v>1.4639170447008132E-2</v>
      </c>
      <c r="H1577" s="3">
        <f>1-E1577/MAX(E$2:E1577)</f>
        <v>0.48205097665555019</v>
      </c>
      <c r="I1577" s="21">
        <f t="shared" si="121"/>
        <v>43.920000000000073</v>
      </c>
      <c r="J1577" s="21">
        <f ca="1">IF(ROW()&gt;计算结果!B$18+1,ABS(E1577-OFFSET(E1577,-计算结果!B$18,0,1,1))/SUM(OFFSET(I1577,0,0,-计算结果!B$18,1)),ABS(E1577-OFFSET(E1577,-ROW()+2,0,1,1))/SUM(OFFSET(I1577,0,0,-ROW()+2,1)))</f>
        <v>0.42744197046998045</v>
      </c>
      <c r="K1577" s="21">
        <f ca="1">(计算结果!B$19+计算结果!B$20*'000300'!J1577)^计算结果!B$21</f>
        <v>1.7846977734229823</v>
      </c>
      <c r="L1577" s="21">
        <f t="shared" ca="1" si="122"/>
        <v>3098.4707619879673</v>
      </c>
      <c r="M1577" s="31" t="str">
        <f ca="1">IF(ROW()&gt;计算结果!B$22+1,IF(L1577&gt;OFFSET(L1577,-计算结果!B$22,0,1,1),"买",IF(L1577&lt;OFFSET(L1577,-计算结果!B$22,0,1,1),"卖",M1576)),IF(L1577&gt;OFFSET(L1577,-ROW()+1,0,1,1),"买",IF(L1577&lt;OFFSET(L1577,-ROW()+1,0,1,1),"卖",M1576)))</f>
        <v>买</v>
      </c>
      <c r="N1577" s="4">
        <f t="shared" ca="1" si="123"/>
        <v>1</v>
      </c>
      <c r="O1577" s="3">
        <f ca="1">IF(M1576="买",E1577/E1576-1,0)-IF(N1577=1,计算结果!B$17,0)</f>
        <v>0</v>
      </c>
      <c r="P1577" s="2">
        <f t="shared" ca="1" si="124"/>
        <v>6.8602421929357806</v>
      </c>
      <c r="Q1577" s="3">
        <f ca="1">1-P1577/MAX(P$2:P1577)</f>
        <v>2.2455608857573028E-2</v>
      </c>
    </row>
    <row r="1578" spans="1:17" x14ac:dyDescent="0.15">
      <c r="A1578" s="1">
        <v>40725</v>
      </c>
      <c r="B1578">
        <v>3052.12</v>
      </c>
      <c r="C1578">
        <v>3071.21</v>
      </c>
      <c r="D1578" s="21">
        <v>3034.07</v>
      </c>
      <c r="E1578" s="21">
        <v>3049.75</v>
      </c>
      <c r="F1578" s="42">
        <v>726.14641663999998</v>
      </c>
      <c r="G1578" s="3">
        <f t="shared" si="120"/>
        <v>1.8593405582620903E-3</v>
      </c>
      <c r="H1578" s="3">
        <f>1-E1578/MAX(E$2:E1578)</f>
        <v>0.48108793302933373</v>
      </c>
      <c r="I1578" s="21">
        <f t="shared" si="121"/>
        <v>5.6599999999998545</v>
      </c>
      <c r="J1578" s="21">
        <f ca="1">IF(ROW()&gt;计算结果!B$18+1,ABS(E1578-OFFSET(E1578,-计算结果!B$18,0,1,1))/SUM(OFFSET(I1578,0,0,-计算结果!B$18,1)),ABS(E1578-OFFSET(E1578,-ROW()+2,0,1,1))/SUM(OFFSET(I1578,0,0,-ROW()+2,1)))</f>
        <v>0.5705441511893129</v>
      </c>
      <c r="K1578" s="21">
        <f ca="1">(计算结果!B$19+计算结果!B$20*'000300'!J1578)^计算结果!B$21</f>
        <v>1.9134897360703815</v>
      </c>
      <c r="L1578" s="21">
        <f t="shared" ca="1" si="122"/>
        <v>3005.2440839904634</v>
      </c>
      <c r="M1578" s="31" t="str">
        <f ca="1">IF(ROW()&gt;计算结果!B$22+1,IF(L1578&gt;OFFSET(L1578,-计算结果!B$22,0,1,1),"买",IF(L1578&lt;OFFSET(L1578,-计算结果!B$22,0,1,1),"卖",M1577)),IF(L1578&gt;OFFSET(L1578,-ROW()+1,0,1,1),"买",IF(L1578&lt;OFFSET(L1578,-ROW()+1,0,1,1),"卖",M1577)))</f>
        <v>买</v>
      </c>
      <c r="N1578" s="4" t="str">
        <f t="shared" ca="1" si="123"/>
        <v/>
      </c>
      <c r="O1578" s="3">
        <f ca="1">IF(M1577="买",E1578/E1577-1,0)-IF(N1578=1,计算结果!B$17,0)</f>
        <v>1.8593405582620903E-3</v>
      </c>
      <c r="P1578" s="2">
        <f t="shared" ca="1" si="124"/>
        <v>6.8729977194846068</v>
      </c>
      <c r="Q1578" s="3">
        <f ca="1">1-P1578/MAX(P$2:P1578)</f>
        <v>2.0638020923620326E-2</v>
      </c>
    </row>
    <row r="1579" spans="1:17" x14ac:dyDescent="0.15">
      <c r="A1579" s="1">
        <v>40728</v>
      </c>
      <c r="B1579">
        <v>3064.94</v>
      </c>
      <c r="C1579">
        <v>3124.58</v>
      </c>
      <c r="D1579" s="21">
        <v>3064.94</v>
      </c>
      <c r="E1579" s="21">
        <v>3121.98</v>
      </c>
      <c r="F1579" s="42">
        <v>1026.7982233600001</v>
      </c>
      <c r="G1579" s="3">
        <f t="shared" si="120"/>
        <v>2.3683908517091679E-2</v>
      </c>
      <c r="H1579" s="3">
        <f>1-E1579/MAX(E$2:E1579)</f>
        <v>0.46879806710678551</v>
      </c>
      <c r="I1579" s="21">
        <f t="shared" si="121"/>
        <v>72.230000000000018</v>
      </c>
      <c r="J1579" s="21">
        <f ca="1">IF(ROW()&gt;计算结果!B$18+1,ABS(E1579-OFFSET(E1579,-计算结果!B$18,0,1,1))/SUM(OFFSET(I1579,0,0,-计算结果!B$18,1)),ABS(E1579-OFFSET(E1579,-ROW()+2,0,1,1))/SUM(OFFSET(I1579,0,0,-ROW()+2,1)))</f>
        <v>0.746059544658493</v>
      </c>
      <c r="K1579" s="21">
        <f ca="1">(计算结果!B$19+计算结果!B$20*'000300'!J1579)^计算结果!B$21</f>
        <v>2.0714535901926436</v>
      </c>
      <c r="L1579" s="21">
        <f t="shared" ca="1" si="122"/>
        <v>3247.0571163128452</v>
      </c>
      <c r="M1579" s="31" t="str">
        <f ca="1">IF(ROW()&gt;计算结果!B$22+1,IF(L1579&gt;OFFSET(L1579,-计算结果!B$22,0,1,1),"买",IF(L1579&lt;OFFSET(L1579,-计算结果!B$22,0,1,1),"卖",M1578)),IF(L1579&gt;OFFSET(L1579,-ROW()+1,0,1,1),"买",IF(L1579&lt;OFFSET(L1579,-ROW()+1,0,1,1),"卖",M1578)))</f>
        <v>买</v>
      </c>
      <c r="N1579" s="4" t="str">
        <f t="shared" ca="1" si="123"/>
        <v/>
      </c>
      <c r="O1579" s="3">
        <f ca="1">IF(M1578="买",E1579/E1578-1,0)-IF(N1579=1,计算结果!B$17,0)</f>
        <v>2.3683908517091679E-2</v>
      </c>
      <c r="P1579" s="2">
        <f t="shared" ca="1" si="124"/>
        <v>7.0357771687110597</v>
      </c>
      <c r="Q1579" s="3">
        <f ca="1">1-P1579/MAX(P$2:P1579)</f>
        <v>0</v>
      </c>
    </row>
    <row r="1580" spans="1:17" x14ac:dyDescent="0.15">
      <c r="A1580" s="1">
        <v>40729</v>
      </c>
      <c r="B1580">
        <v>3122.9</v>
      </c>
      <c r="C1580">
        <v>3128.53</v>
      </c>
      <c r="D1580" s="21">
        <v>3105.09</v>
      </c>
      <c r="E1580" s="21">
        <v>3122.5</v>
      </c>
      <c r="F1580" s="42">
        <v>819.99831040000004</v>
      </c>
      <c r="G1580" s="3">
        <f t="shared" si="120"/>
        <v>1.6656096451606039E-4</v>
      </c>
      <c r="H1580" s="3">
        <f>1-E1580/MAX(E$2:E1580)</f>
        <v>0.46870958960049003</v>
      </c>
      <c r="I1580" s="21">
        <f t="shared" si="121"/>
        <v>0.51999999999998181</v>
      </c>
      <c r="J1580" s="21">
        <f ca="1">IF(ROW()&gt;计算结果!B$18+1,ABS(E1580-OFFSET(E1580,-计算结果!B$18,0,1,1))/SUM(OFFSET(I1580,0,0,-计算结果!B$18,1)),ABS(E1580-OFFSET(E1580,-ROW()+2,0,1,1))/SUM(OFFSET(I1580,0,0,-ROW()+2,1)))</f>
        <v>0.71733942795684369</v>
      </c>
      <c r="K1580" s="21">
        <f ca="1">(计算结果!B$19+计算结果!B$20*'000300'!J1580)^计算结果!B$21</f>
        <v>2.0456054851611594</v>
      </c>
      <c r="L1580" s="21">
        <f t="shared" ca="1" si="122"/>
        <v>2992.2623959674329</v>
      </c>
      <c r="M1580" s="31" t="str">
        <f ca="1">IF(ROW()&gt;计算结果!B$22+1,IF(L1580&gt;OFFSET(L1580,-计算结果!B$22,0,1,1),"买",IF(L1580&lt;OFFSET(L1580,-计算结果!B$22,0,1,1),"卖",M1579)),IF(L1580&gt;OFFSET(L1580,-ROW()+1,0,1,1),"买",IF(L1580&lt;OFFSET(L1580,-ROW()+1,0,1,1),"卖",M1579)))</f>
        <v>买</v>
      </c>
      <c r="N1580" s="4" t="str">
        <f t="shared" ca="1" si="123"/>
        <v/>
      </c>
      <c r="O1580" s="3">
        <f ca="1">IF(M1579="买",E1580/E1579-1,0)-IF(N1580=1,计算结果!B$17,0)</f>
        <v>1.6656096451606039E-4</v>
      </c>
      <c r="P1580" s="2">
        <f t="shared" ca="1" si="124"/>
        <v>7.0369490545424007</v>
      </c>
      <c r="Q1580" s="3">
        <f ca="1">1-P1580/MAX(P$2:P1580)</f>
        <v>0</v>
      </c>
    </row>
    <row r="1581" spans="1:17" x14ac:dyDescent="0.15">
      <c r="A1581" s="1">
        <v>40730</v>
      </c>
      <c r="B1581">
        <v>3116.12</v>
      </c>
      <c r="C1581">
        <v>3116.12</v>
      </c>
      <c r="D1581" s="21">
        <v>3084.83</v>
      </c>
      <c r="E1581" s="21">
        <v>3113.71</v>
      </c>
      <c r="F1581" s="42">
        <v>765.57000703999995</v>
      </c>
      <c r="G1581" s="3">
        <f t="shared" si="120"/>
        <v>-2.815052041633348E-3</v>
      </c>
      <c r="H1581" s="3">
        <f>1-E1581/MAX(E$2:E1581)</f>
        <v>0.47020519975498531</v>
      </c>
      <c r="I1581" s="21">
        <f t="shared" si="121"/>
        <v>8.7899999999999636</v>
      </c>
      <c r="J1581" s="21">
        <f ca="1">IF(ROW()&gt;计算结果!B$18+1,ABS(E1581-OFFSET(E1581,-计算结果!B$18,0,1,1))/SUM(OFFSET(I1581,0,0,-计算结果!B$18,1)),ABS(E1581-OFFSET(E1581,-ROW()+2,0,1,1))/SUM(OFFSET(I1581,0,0,-ROW()+2,1)))</f>
        <v>0.67073210607200129</v>
      </c>
      <c r="K1581" s="21">
        <f ca="1">(计算结果!B$19+计算结果!B$20*'000300'!J1581)^计算结果!B$21</f>
        <v>2.0036588954648011</v>
      </c>
      <c r="L1581" s="21">
        <f t="shared" ca="1" si="122"/>
        <v>3235.6019681201724</v>
      </c>
      <c r="M1581" s="31" t="str">
        <f ca="1">IF(ROW()&gt;计算结果!B$22+1,IF(L1581&gt;OFFSET(L1581,-计算结果!B$22,0,1,1),"买",IF(L1581&lt;OFFSET(L1581,-计算结果!B$22,0,1,1),"卖",M1580)),IF(L1581&gt;OFFSET(L1581,-ROW()+1,0,1,1),"买",IF(L1581&lt;OFFSET(L1581,-ROW()+1,0,1,1),"卖",M1580)))</f>
        <v>买</v>
      </c>
      <c r="N1581" s="4" t="str">
        <f t="shared" ca="1" si="123"/>
        <v/>
      </c>
      <c r="O1581" s="3">
        <f ca="1">IF(M1580="买",E1581/E1580-1,0)-IF(N1581=1,计算结果!B$17,0)</f>
        <v>-2.815052041633348E-3</v>
      </c>
      <c r="P1581" s="2">
        <f t="shared" ca="1" si="124"/>
        <v>7.0171396767395411</v>
      </c>
      <c r="Q1581" s="3">
        <f ca="1">1-P1581/MAX(P$2:P1581)</f>
        <v>2.815052041633348E-3</v>
      </c>
    </row>
    <row r="1582" spans="1:17" x14ac:dyDescent="0.15">
      <c r="A1582" s="1">
        <v>40731</v>
      </c>
      <c r="B1582">
        <v>3123.29</v>
      </c>
      <c r="C1582">
        <v>3140.1</v>
      </c>
      <c r="D1582" s="21">
        <v>3101.1</v>
      </c>
      <c r="E1582" s="21">
        <v>3101.68</v>
      </c>
      <c r="F1582" s="42">
        <v>921.20547327999998</v>
      </c>
      <c r="G1582" s="3">
        <f t="shared" si="120"/>
        <v>-3.8635582632936538E-3</v>
      </c>
      <c r="H1582" s="3">
        <f>1-E1582/MAX(E$2:E1582)</f>
        <v>0.47225209283332203</v>
      </c>
      <c r="I1582" s="21">
        <f t="shared" si="121"/>
        <v>12.0300000000002</v>
      </c>
      <c r="J1582" s="21">
        <f ca="1">IF(ROW()&gt;计算结果!B$18+1,ABS(E1582-OFFSET(E1582,-计算结果!B$18,0,1,1))/SUM(OFFSET(I1582,0,0,-计算结果!B$18,1)),ABS(E1582-OFFSET(E1582,-ROW()+2,0,1,1))/SUM(OFFSET(I1582,0,0,-ROW()+2,1)))</f>
        <v>0.53588036159368979</v>
      </c>
      <c r="K1582" s="21">
        <f ca="1">(计算结果!B$19+计算结果!B$20*'000300'!J1582)^计算结果!B$21</f>
        <v>1.8822923254343207</v>
      </c>
      <c r="L1582" s="21">
        <f t="shared" ca="1" si="122"/>
        <v>2983.5216753205113</v>
      </c>
      <c r="M1582" s="31" t="str">
        <f ca="1">IF(ROW()&gt;计算结果!B$22+1,IF(L1582&gt;OFFSET(L1582,-计算结果!B$22,0,1,1),"买",IF(L1582&lt;OFFSET(L1582,-计算结果!B$22,0,1,1),"卖",M1581)),IF(L1582&gt;OFFSET(L1582,-ROW()+1,0,1,1),"买",IF(L1582&lt;OFFSET(L1582,-ROW()+1,0,1,1),"卖",M1581)))</f>
        <v>买</v>
      </c>
      <c r="N1582" s="4" t="str">
        <f t="shared" ca="1" si="123"/>
        <v/>
      </c>
      <c r="O1582" s="3">
        <f ca="1">IF(M1581="买",E1582/E1581-1,0)-IF(N1582=1,计算结果!B$17,0)</f>
        <v>-3.8635582632936538E-3</v>
      </c>
      <c r="P1582" s="2">
        <f t="shared" ca="1" si="124"/>
        <v>6.9900285487567881</v>
      </c>
      <c r="Q1582" s="3">
        <f ca="1">1-P1582/MAX(P$2:P1582)</f>
        <v>6.6677341873500051E-3</v>
      </c>
    </row>
    <row r="1583" spans="1:17" x14ac:dyDescent="0.15">
      <c r="A1583" s="1">
        <v>40732</v>
      </c>
      <c r="B1583">
        <v>3105.49</v>
      </c>
      <c r="C1583">
        <v>3124.39</v>
      </c>
      <c r="D1583" s="21">
        <v>3093.37</v>
      </c>
      <c r="E1583" s="21">
        <v>3109.18</v>
      </c>
      <c r="F1583" s="42">
        <v>651.55543039999998</v>
      </c>
      <c r="G1583" s="3">
        <f t="shared" si="120"/>
        <v>2.418044414639775E-3</v>
      </c>
      <c r="H1583" s="3">
        <f>1-E1583/MAX(E$2:E1583)</f>
        <v>0.47097597495405974</v>
      </c>
      <c r="I1583" s="21">
        <f t="shared" si="121"/>
        <v>7.5</v>
      </c>
      <c r="J1583" s="21">
        <f ca="1">IF(ROW()&gt;计算结果!B$18+1,ABS(E1583-OFFSET(E1583,-计算结果!B$18,0,1,1))/SUM(OFFSET(I1583,0,0,-计算结果!B$18,1)),ABS(E1583-OFFSET(E1583,-ROW()+2,0,1,1))/SUM(OFFSET(I1583,0,0,-ROW()+2,1)))</f>
        <v>0.39574756623238211</v>
      </c>
      <c r="K1583" s="21">
        <f ca="1">(计算结果!B$19+计算结果!B$20*'000300'!J1583)^计算结果!B$21</f>
        <v>1.7561728096091438</v>
      </c>
      <c r="L1583" s="21">
        <f t="shared" ca="1" si="122"/>
        <v>3204.1994084236662</v>
      </c>
      <c r="M1583" s="31" t="str">
        <f ca="1">IF(ROW()&gt;计算结果!B$22+1,IF(L1583&gt;OFFSET(L1583,-计算结果!B$22,0,1,1),"买",IF(L1583&lt;OFFSET(L1583,-计算结果!B$22,0,1,1),"卖",M1582)),IF(L1583&gt;OFFSET(L1583,-ROW()+1,0,1,1),"买",IF(L1583&lt;OFFSET(L1583,-ROW()+1,0,1,1),"卖",M1582)))</f>
        <v>买</v>
      </c>
      <c r="N1583" s="4" t="str">
        <f t="shared" ca="1" si="123"/>
        <v/>
      </c>
      <c r="O1583" s="3">
        <f ca="1">IF(M1582="买",E1583/E1582-1,0)-IF(N1583=1,计算结果!B$17,0)</f>
        <v>2.418044414639775E-3</v>
      </c>
      <c r="P1583" s="2">
        <f t="shared" ca="1" si="124"/>
        <v>7.0069307482472825</v>
      </c>
      <c r="Q1583" s="3">
        <f ca="1">1-P1583/MAX(P$2:P1583)</f>
        <v>4.2658126501201599E-3</v>
      </c>
    </row>
    <row r="1584" spans="1:17" x14ac:dyDescent="0.15">
      <c r="A1584" s="1">
        <v>40735</v>
      </c>
      <c r="B1584">
        <v>3097.87</v>
      </c>
      <c r="C1584">
        <v>3121</v>
      </c>
      <c r="D1584" s="21">
        <v>3086.26</v>
      </c>
      <c r="E1584" s="21">
        <v>3113.21</v>
      </c>
      <c r="F1584" s="42">
        <v>622.37249536000002</v>
      </c>
      <c r="G1584" s="3">
        <f t="shared" si="120"/>
        <v>1.2961616889342054E-3</v>
      </c>
      <c r="H1584" s="3">
        <f>1-E1584/MAX(E$2:E1584)</f>
        <v>0.47029027428026948</v>
      </c>
      <c r="I1584" s="21">
        <f t="shared" si="121"/>
        <v>4.0300000000002001</v>
      </c>
      <c r="J1584" s="21">
        <f ca="1">IF(ROW()&gt;计算结果!B$18+1,ABS(E1584-OFFSET(E1584,-计算结果!B$18,0,1,1))/SUM(OFFSET(I1584,0,0,-计算结果!B$18,1)),ABS(E1584-OFFSET(E1584,-ROW()+2,0,1,1))/SUM(OFFSET(I1584,0,0,-ROW()+2,1)))</f>
        <v>0.38078221163390946</v>
      </c>
      <c r="K1584" s="21">
        <f ca="1">(计算结果!B$19+计算结果!B$20*'000300'!J1584)^计算结果!B$21</f>
        <v>1.7427039904705184</v>
      </c>
      <c r="L1584" s="21">
        <f t="shared" ca="1" si="122"/>
        <v>3045.6318032731915</v>
      </c>
      <c r="M1584" s="31" t="str">
        <f ca="1">IF(ROW()&gt;计算结果!B$22+1,IF(L1584&gt;OFFSET(L1584,-计算结果!B$22,0,1,1),"买",IF(L1584&lt;OFFSET(L1584,-计算结果!B$22,0,1,1),"卖",M1583)),IF(L1584&gt;OFFSET(L1584,-ROW()+1,0,1,1),"买",IF(L1584&lt;OFFSET(L1584,-ROW()+1,0,1,1),"卖",M1583)))</f>
        <v>买</v>
      </c>
      <c r="N1584" s="4" t="str">
        <f t="shared" ca="1" si="123"/>
        <v/>
      </c>
      <c r="O1584" s="3">
        <f ca="1">IF(M1583="买",E1584/E1583-1,0)-IF(N1584=1,计算结果!B$17,0)</f>
        <v>1.2961616889342054E-3</v>
      </c>
      <c r="P1584" s="2">
        <f t="shared" ca="1" si="124"/>
        <v>7.0160128634401753</v>
      </c>
      <c r="Q1584" s="3">
        <f ca="1">1-P1584/MAX(P$2:P1584)</f>
        <v>2.9751801441152415E-3</v>
      </c>
    </row>
    <row r="1585" spans="1:17" x14ac:dyDescent="0.15">
      <c r="A1585" s="1">
        <v>40736</v>
      </c>
      <c r="B1585">
        <v>3089.14</v>
      </c>
      <c r="C1585">
        <v>3090.1</v>
      </c>
      <c r="D1585" s="21">
        <v>3054.8</v>
      </c>
      <c r="E1585" s="21">
        <v>3056.91</v>
      </c>
      <c r="F1585" s="42">
        <v>712.22640639999997</v>
      </c>
      <c r="G1585" s="3">
        <f t="shared" si="120"/>
        <v>-1.80842281760627E-2</v>
      </c>
      <c r="H1585" s="3">
        <f>1-E1585/MAX(E$2:E1585)</f>
        <v>0.47986966582726465</v>
      </c>
      <c r="I1585" s="21">
        <f t="shared" si="121"/>
        <v>56.300000000000182</v>
      </c>
      <c r="J1585" s="21">
        <f ca="1">IF(ROW()&gt;计算结果!B$18+1,ABS(E1585-OFFSET(E1585,-计算结果!B$18,0,1,1))/SUM(OFFSET(I1585,0,0,-计算结果!B$18,1)),ABS(E1585-OFFSET(E1585,-ROW()+2,0,1,1))/SUM(OFFSET(I1585,0,0,-ROW()+2,1)))</f>
        <v>6.0109289617485594E-2</v>
      </c>
      <c r="K1585" s="21">
        <f ca="1">(计算结果!B$19+计算结果!B$20*'000300'!J1585)^计算结果!B$21</f>
        <v>1.4540983606557369</v>
      </c>
      <c r="L1585" s="21">
        <f t="shared" ca="1" si="122"/>
        <v>3062.0314106447968</v>
      </c>
      <c r="M1585" s="31" t="str">
        <f ca="1">IF(ROW()&gt;计算结果!B$22+1,IF(L1585&gt;OFFSET(L1585,-计算结果!B$22,0,1,1),"买",IF(L1585&lt;OFFSET(L1585,-计算结果!B$22,0,1,1),"卖",M1584)),IF(L1585&gt;OFFSET(L1585,-ROW()+1,0,1,1),"买",IF(L1585&lt;OFFSET(L1585,-ROW()+1,0,1,1),"卖",M1584)))</f>
        <v>买</v>
      </c>
      <c r="N1585" s="4" t="str">
        <f t="shared" ca="1" si="123"/>
        <v/>
      </c>
      <c r="O1585" s="3">
        <f ca="1">IF(M1584="买",E1585/E1584-1,0)-IF(N1585=1,计算结果!B$17,0)</f>
        <v>-1.80842281760627E-2</v>
      </c>
      <c r="P1585" s="2">
        <f t="shared" ca="1" si="124"/>
        <v>6.8891336859315322</v>
      </c>
      <c r="Q1585" s="3">
        <f ca="1">1-P1585/MAX(P$2:P1585)</f>
        <v>2.1005604483586904E-2</v>
      </c>
    </row>
    <row r="1586" spans="1:17" x14ac:dyDescent="0.15">
      <c r="A1586" s="1">
        <v>40737</v>
      </c>
      <c r="B1586">
        <v>3060.42</v>
      </c>
      <c r="C1586">
        <v>3108.5</v>
      </c>
      <c r="D1586" s="21">
        <v>3060.42</v>
      </c>
      <c r="E1586" s="21">
        <v>3106.25</v>
      </c>
      <c r="F1586" s="42">
        <v>682.94832127999996</v>
      </c>
      <c r="G1586" s="3">
        <f t="shared" si="120"/>
        <v>1.6140481728281308E-2</v>
      </c>
      <c r="H1586" s="3">
        <f>1-E1586/MAX(E$2:E1586)</f>
        <v>0.47147451167222487</v>
      </c>
      <c r="I1586" s="21">
        <f t="shared" si="121"/>
        <v>49.340000000000146</v>
      </c>
      <c r="J1586" s="21">
        <f ca="1">IF(ROW()&gt;计算结果!B$18+1,ABS(E1586-OFFSET(E1586,-计算结果!B$18,0,1,1))/SUM(OFFSET(I1586,0,0,-计算结果!B$18,1)),ABS(E1586-OFFSET(E1586,-ROW()+2,0,1,1))/SUM(OFFSET(I1586,0,0,-ROW()+2,1)))</f>
        <v>0.40749846342962381</v>
      </c>
      <c r="K1586" s="21">
        <f ca="1">(计算结果!B$19+计算结果!B$20*'000300'!J1586)^计算结果!B$21</f>
        <v>1.7667486170866613</v>
      </c>
      <c r="L1586" s="21">
        <f t="shared" ca="1" si="122"/>
        <v>3140.1545422376253</v>
      </c>
      <c r="M1586" s="31" t="str">
        <f ca="1">IF(ROW()&gt;计算结果!B$22+1,IF(L1586&gt;OFFSET(L1586,-计算结果!B$22,0,1,1),"买",IF(L1586&lt;OFFSET(L1586,-计算结果!B$22,0,1,1),"卖",M1585)),IF(L1586&gt;OFFSET(L1586,-ROW()+1,0,1,1),"买",IF(L1586&lt;OFFSET(L1586,-ROW()+1,0,1,1),"卖",M1585)))</f>
        <v>买</v>
      </c>
      <c r="N1586" s="4" t="str">
        <f t="shared" ca="1" si="123"/>
        <v/>
      </c>
      <c r="O1586" s="3">
        <f ca="1">IF(M1585="买",E1586/E1585-1,0)-IF(N1586=1,计算结果!B$17,0)</f>
        <v>1.6140481728281308E-2</v>
      </c>
      <c r="P1586" s="2">
        <f t="shared" ca="1" si="124"/>
        <v>7.0003276223129971</v>
      </c>
      <c r="Q1586" s="3">
        <f ca="1">1-P1586/MAX(P$2:P1586)</f>
        <v>5.2041633306644242E-3</v>
      </c>
    </row>
    <row r="1587" spans="1:17" x14ac:dyDescent="0.15">
      <c r="A1587" s="1">
        <v>40738</v>
      </c>
      <c r="B1587">
        <v>3112.59</v>
      </c>
      <c r="C1587">
        <v>3126.15</v>
      </c>
      <c r="D1587" s="21">
        <v>3092.47</v>
      </c>
      <c r="E1587" s="21">
        <v>3115.75</v>
      </c>
      <c r="F1587" s="42">
        <v>799.48505088000002</v>
      </c>
      <c r="G1587" s="3">
        <f t="shared" si="120"/>
        <v>3.058350100603624E-3</v>
      </c>
      <c r="H1587" s="3">
        <f>1-E1587/MAX(E$2:E1587)</f>
        <v>0.46985809569182602</v>
      </c>
      <c r="I1587" s="21">
        <f t="shared" si="121"/>
        <v>9.5</v>
      </c>
      <c r="J1587" s="21">
        <f ca="1">IF(ROW()&gt;计算结果!B$18+1,ABS(E1587-OFFSET(E1587,-计算结果!B$18,0,1,1))/SUM(OFFSET(I1587,0,0,-计算结果!B$18,1)),ABS(E1587-OFFSET(E1587,-ROW()+2,0,1,1))/SUM(OFFSET(I1587,0,0,-ROW()+2,1)))</f>
        <v>0.31722000885347357</v>
      </c>
      <c r="K1587" s="21">
        <f ca="1">(计算结果!B$19+计算结果!B$20*'000300'!J1587)^计算结果!B$21</f>
        <v>1.6854980079681261</v>
      </c>
      <c r="L1587" s="21">
        <f t="shared" ca="1" si="122"/>
        <v>3099.0207349107336</v>
      </c>
      <c r="M1587" s="31" t="str">
        <f ca="1">IF(ROW()&gt;计算结果!B$22+1,IF(L1587&gt;OFFSET(L1587,-计算结果!B$22,0,1,1),"买",IF(L1587&lt;OFFSET(L1587,-计算结果!B$22,0,1,1),"卖",M1586)),IF(L1587&gt;OFFSET(L1587,-ROW()+1,0,1,1),"买",IF(L1587&lt;OFFSET(L1587,-ROW()+1,0,1,1),"卖",M1586)))</f>
        <v>买</v>
      </c>
      <c r="N1587" s="4" t="str">
        <f t="shared" ca="1" si="123"/>
        <v/>
      </c>
      <c r="O1587" s="3">
        <f ca="1">IF(M1586="买",E1587/E1586-1,0)-IF(N1587=1,计算结果!B$17,0)</f>
        <v>3.058350100603624E-3</v>
      </c>
      <c r="P1587" s="2">
        <f t="shared" ca="1" si="124"/>
        <v>7.0217370750009565</v>
      </c>
      <c r="Q1587" s="3">
        <f ca="1">1-P1587/MAX(P$2:P1587)</f>
        <v>2.161729383506783E-3</v>
      </c>
    </row>
    <row r="1588" spans="1:17" x14ac:dyDescent="0.15">
      <c r="A1588" s="1">
        <v>40739</v>
      </c>
      <c r="B1588">
        <v>3105.5</v>
      </c>
      <c r="C1588">
        <v>3130.78</v>
      </c>
      <c r="D1588" s="21">
        <v>3097.34</v>
      </c>
      <c r="E1588" s="21">
        <v>3128.89</v>
      </c>
      <c r="F1588" s="42">
        <v>794.24847871999998</v>
      </c>
      <c r="G1588" s="3">
        <f t="shared" si="120"/>
        <v>4.2172831581481773E-3</v>
      </c>
      <c r="H1588" s="3">
        <f>1-E1588/MAX(E$2:E1588)</f>
        <v>0.46762233716735857</v>
      </c>
      <c r="I1588" s="21">
        <f t="shared" si="121"/>
        <v>13.139999999999873</v>
      </c>
      <c r="J1588" s="21">
        <f ca="1">IF(ROW()&gt;计算结果!B$18+1,ABS(E1588-OFFSET(E1588,-计算结果!B$18,0,1,1))/SUM(OFFSET(I1588,0,0,-计算结果!B$18,1)),ABS(E1588-OFFSET(E1588,-ROW()+2,0,1,1))/SUM(OFFSET(I1588,0,0,-ROW()+2,1)))</f>
        <v>0.33910360784985721</v>
      </c>
      <c r="K1588" s="21">
        <f ca="1">(计算结果!B$19+计算结果!B$20*'000300'!J1588)^计算结果!B$21</f>
        <v>1.7051932470648714</v>
      </c>
      <c r="L1588" s="21">
        <f t="shared" ca="1" si="122"/>
        <v>3149.9536040357407</v>
      </c>
      <c r="M1588" s="31" t="str">
        <f ca="1">IF(ROW()&gt;计算结果!B$22+1,IF(L1588&gt;OFFSET(L1588,-计算结果!B$22,0,1,1),"买",IF(L1588&lt;OFFSET(L1588,-计算结果!B$22,0,1,1),"卖",M1587)),IF(L1588&gt;OFFSET(L1588,-ROW()+1,0,1,1),"买",IF(L1588&lt;OFFSET(L1588,-ROW()+1,0,1,1),"卖",M1587)))</f>
        <v>买</v>
      </c>
      <c r="N1588" s="4" t="str">
        <f t="shared" ca="1" si="123"/>
        <v/>
      </c>
      <c r="O1588" s="3">
        <f ca="1">IF(M1587="买",E1588/E1587-1,0)-IF(N1588=1,计算结果!B$17,0)</f>
        <v>4.2172831581481773E-3</v>
      </c>
      <c r="P1588" s="2">
        <f t="shared" ca="1" si="124"/>
        <v>7.0513497285083027</v>
      </c>
      <c r="Q1588" s="3">
        <f ca="1">1-P1588/MAX(P$2:P1588)</f>
        <v>0</v>
      </c>
    </row>
    <row r="1589" spans="1:17" x14ac:dyDescent="0.15">
      <c r="A1589" s="1">
        <v>40742</v>
      </c>
      <c r="B1589">
        <v>3131.8</v>
      </c>
      <c r="C1589">
        <v>3137.92</v>
      </c>
      <c r="D1589" s="21">
        <v>3113.67</v>
      </c>
      <c r="E1589" s="21">
        <v>3122.6</v>
      </c>
      <c r="F1589" s="42">
        <v>782.25031167999998</v>
      </c>
      <c r="G1589" s="3">
        <f t="shared" si="120"/>
        <v>-2.0102975815704527E-3</v>
      </c>
      <c r="H1589" s="3">
        <f>1-E1589/MAX(E$2:E1589)</f>
        <v>0.46869257469543324</v>
      </c>
      <c r="I1589" s="21">
        <f t="shared" si="121"/>
        <v>6.2899999999999636</v>
      </c>
      <c r="J1589" s="21">
        <f ca="1">IF(ROW()&gt;计算结果!B$18+1,ABS(E1589-OFFSET(E1589,-计算结果!B$18,0,1,1))/SUM(OFFSET(I1589,0,0,-计算结果!B$18,1)),ABS(E1589-OFFSET(E1589,-ROW()+2,0,1,1))/SUM(OFFSET(I1589,0,0,-ROW()+2,1)))</f>
        <v>3.7028189202095614E-3</v>
      </c>
      <c r="K1589" s="21">
        <f ca="1">(计算结果!B$19+计算结果!B$20*'000300'!J1589)^计算结果!B$21</f>
        <v>1.4033325370281886</v>
      </c>
      <c r="L1589" s="21">
        <f t="shared" ca="1" si="122"/>
        <v>3111.5674014874003</v>
      </c>
      <c r="M1589" s="31" t="str">
        <f ca="1">IF(ROW()&gt;计算结果!B$22+1,IF(L1589&gt;OFFSET(L1589,-计算结果!B$22,0,1,1),"买",IF(L1589&lt;OFFSET(L1589,-计算结果!B$22,0,1,1),"卖",M1588)),IF(L1589&gt;OFFSET(L1589,-ROW()+1,0,1,1),"买",IF(L1589&lt;OFFSET(L1589,-ROW()+1,0,1,1),"卖",M1588)))</f>
        <v>买</v>
      </c>
      <c r="N1589" s="4" t="str">
        <f t="shared" ca="1" si="123"/>
        <v/>
      </c>
      <c r="O1589" s="3">
        <f ca="1">IF(M1588="买",E1589/E1588-1,0)-IF(N1589=1,计算结果!B$17,0)</f>
        <v>-2.0102975815704527E-3</v>
      </c>
      <c r="P1589" s="2">
        <f t="shared" ca="1" si="124"/>
        <v>7.0371744172022748</v>
      </c>
      <c r="Q1589" s="3">
        <f ca="1">1-P1589/MAX(P$2:P1589)</f>
        <v>2.0102975815704527E-3</v>
      </c>
    </row>
    <row r="1590" spans="1:17" x14ac:dyDescent="0.15">
      <c r="A1590" s="1">
        <v>40743</v>
      </c>
      <c r="B1590">
        <v>3108.47</v>
      </c>
      <c r="C1590">
        <v>3109.92</v>
      </c>
      <c r="D1590" s="21">
        <v>3088.38</v>
      </c>
      <c r="E1590" s="21">
        <v>3095.13</v>
      </c>
      <c r="F1590" s="42">
        <v>685.06066943999997</v>
      </c>
      <c r="G1590" s="3">
        <f t="shared" si="120"/>
        <v>-8.7971562159737671E-3</v>
      </c>
      <c r="H1590" s="3">
        <f>1-E1590/MAX(E$2:E1590)</f>
        <v>0.47336656911454433</v>
      </c>
      <c r="I1590" s="21">
        <f t="shared" si="121"/>
        <v>27.4699999999998</v>
      </c>
      <c r="J1590" s="21">
        <f ca="1">IF(ROW()&gt;计算结果!B$18+1,ABS(E1590-OFFSET(E1590,-计算结果!B$18,0,1,1))/SUM(OFFSET(I1590,0,0,-计算结果!B$18,1)),ABS(E1590-OFFSET(E1590,-ROW()+2,0,1,1))/SUM(OFFSET(I1590,0,0,-ROW()+2,1)))</f>
        <v>0.14079942383867403</v>
      </c>
      <c r="K1590" s="21">
        <f ca="1">(计算结果!B$19+计算结果!B$20*'000300'!J1590)^计算结果!B$21</f>
        <v>1.5267194814548066</v>
      </c>
      <c r="L1590" s="21">
        <f t="shared" ca="1" si="122"/>
        <v>3086.472100412092</v>
      </c>
      <c r="M1590" s="31" t="str">
        <f ca="1">IF(ROW()&gt;计算结果!B$22+1,IF(L1590&gt;OFFSET(L1590,-计算结果!B$22,0,1,1),"买",IF(L1590&lt;OFFSET(L1590,-计算结果!B$22,0,1,1),"卖",M1589)),IF(L1590&gt;OFFSET(L1590,-ROW()+1,0,1,1),"买",IF(L1590&lt;OFFSET(L1590,-ROW()+1,0,1,1),"卖",M1589)))</f>
        <v>买</v>
      </c>
      <c r="N1590" s="4" t="str">
        <f t="shared" ca="1" si="123"/>
        <v/>
      </c>
      <c r="O1590" s="3">
        <f ca="1">IF(M1589="买",E1590/E1589-1,0)-IF(N1590=1,计算结果!B$17,0)</f>
        <v>-8.7971562159737671E-3</v>
      </c>
      <c r="P1590" s="2">
        <f t="shared" ca="1" si="124"/>
        <v>6.975267294535092</v>
      </c>
      <c r="Q1590" s="3">
        <f ca="1">1-P1590/MAX(P$2:P1590)</f>
        <v>1.078976889567862E-2</v>
      </c>
    </row>
    <row r="1591" spans="1:17" x14ac:dyDescent="0.15">
      <c r="A1591" s="1">
        <v>40744</v>
      </c>
      <c r="B1591">
        <v>3113.71</v>
      </c>
      <c r="C1591">
        <v>3119.54</v>
      </c>
      <c r="D1591" s="21">
        <v>3071.85</v>
      </c>
      <c r="E1591" s="21">
        <v>3091.57</v>
      </c>
      <c r="F1591" s="42">
        <v>569.30992128000003</v>
      </c>
      <c r="G1591" s="3">
        <f t="shared" si="120"/>
        <v>-1.1501940144679201E-3</v>
      </c>
      <c r="H1591" s="3">
        <f>1-E1591/MAX(E$2:E1591)</f>
        <v>0.47397229973456745</v>
      </c>
      <c r="I1591" s="21">
        <f t="shared" si="121"/>
        <v>3.5599999999999454</v>
      </c>
      <c r="J1591" s="21">
        <f ca="1">IF(ROW()&gt;计算结果!B$18+1,ABS(E1591-OFFSET(E1591,-计算结果!B$18,0,1,1))/SUM(OFFSET(I1591,0,0,-计算结果!B$18,1)),ABS(E1591-OFFSET(E1591,-ROW()+2,0,1,1))/SUM(OFFSET(I1591,0,0,-ROW()+2,1)))</f>
        <v>0.1170437724677513</v>
      </c>
      <c r="K1591" s="21">
        <f ca="1">(计算结果!B$19+计算结果!B$20*'000300'!J1591)^计算结果!B$21</f>
        <v>1.5053393952209762</v>
      </c>
      <c r="L1591" s="21">
        <f t="shared" ca="1" si="122"/>
        <v>3094.1461694946511</v>
      </c>
      <c r="M1591" s="31" t="str">
        <f ca="1">IF(ROW()&gt;计算结果!B$22+1,IF(L1591&gt;OFFSET(L1591,-计算结果!B$22,0,1,1),"买",IF(L1591&lt;OFFSET(L1591,-计算结果!B$22,0,1,1),"卖",M1590)),IF(L1591&gt;OFFSET(L1591,-ROW()+1,0,1,1),"买",IF(L1591&lt;OFFSET(L1591,-ROW()+1,0,1,1),"卖",M1590)))</f>
        <v>买</v>
      </c>
      <c r="N1591" s="4" t="str">
        <f t="shared" ca="1" si="123"/>
        <v/>
      </c>
      <c r="O1591" s="3">
        <f ca="1">IF(M1590="买",E1591/E1590-1,0)-IF(N1591=1,计算结果!B$17,0)</f>
        <v>-1.1501940144679201E-3</v>
      </c>
      <c r="P1591" s="2">
        <f t="shared" ca="1" si="124"/>
        <v>6.967244383843604</v>
      </c>
      <c r="Q1591" s="3">
        <f ca="1">1-P1591/MAX(P$2:P1591)</f>
        <v>1.1927552582545187E-2</v>
      </c>
    </row>
    <row r="1592" spans="1:17" x14ac:dyDescent="0.15">
      <c r="A1592" s="1">
        <v>40745</v>
      </c>
      <c r="B1592">
        <v>3092.27</v>
      </c>
      <c r="C1592">
        <v>3099.28</v>
      </c>
      <c r="D1592" s="21">
        <v>3058.25</v>
      </c>
      <c r="E1592" s="21">
        <v>3059.14</v>
      </c>
      <c r="F1592" s="42">
        <v>579.42638592000003</v>
      </c>
      <c r="G1592" s="3">
        <f t="shared" si="120"/>
        <v>-1.0489815854080708E-2</v>
      </c>
      <c r="H1592" s="3">
        <f>1-E1592/MAX(E$2:E1592)</f>
        <v>0.47949023344449737</v>
      </c>
      <c r="I1592" s="21">
        <f t="shared" si="121"/>
        <v>32.430000000000291</v>
      </c>
      <c r="J1592" s="21">
        <f ca="1">IF(ROW()&gt;计算结果!B$18+1,ABS(E1592-OFFSET(E1592,-计算结果!B$18,0,1,1))/SUM(OFFSET(I1592,0,0,-计算结果!B$18,1)),ABS(E1592-OFFSET(E1592,-ROW()+2,0,1,1))/SUM(OFFSET(I1592,0,0,-ROW()+2,1)))</f>
        <v>0.20299675510593568</v>
      </c>
      <c r="K1592" s="21">
        <f ca="1">(计算结果!B$19+计算结果!B$20*'000300'!J1592)^计算结果!B$21</f>
        <v>1.5826970795953421</v>
      </c>
      <c r="L1592" s="21">
        <f t="shared" ca="1" si="122"/>
        <v>3038.7420072676468</v>
      </c>
      <c r="M1592" s="31" t="str">
        <f ca="1">IF(ROW()&gt;计算结果!B$22+1,IF(L1592&gt;OFFSET(L1592,-计算结果!B$22,0,1,1),"买",IF(L1592&lt;OFFSET(L1592,-计算结果!B$22,0,1,1),"卖",M1591)),IF(L1592&gt;OFFSET(L1592,-ROW()+1,0,1,1),"买",IF(L1592&lt;OFFSET(L1592,-ROW()+1,0,1,1),"卖",M1591)))</f>
        <v>买</v>
      </c>
      <c r="N1592" s="4" t="str">
        <f t="shared" ca="1" si="123"/>
        <v/>
      </c>
      <c r="O1592" s="3">
        <f ca="1">IF(M1591="买",E1592/E1591-1,0)-IF(N1592=1,计算结果!B$17,0)</f>
        <v>-1.0489815854080708E-2</v>
      </c>
      <c r="P1592" s="2">
        <f t="shared" ca="1" si="124"/>
        <v>6.8941592732467063</v>
      </c>
      <c r="Q1592" s="3">
        <f ca="1">1-P1592/MAX(P$2:P1592)</f>
        <v>2.2292250606445241E-2</v>
      </c>
    </row>
    <row r="1593" spans="1:17" x14ac:dyDescent="0.15">
      <c r="A1593" s="1">
        <v>40746</v>
      </c>
      <c r="B1593">
        <v>3066.19</v>
      </c>
      <c r="C1593">
        <v>3083.19</v>
      </c>
      <c r="D1593" s="21">
        <v>3059.6</v>
      </c>
      <c r="E1593" s="21">
        <v>3067.99</v>
      </c>
      <c r="F1593" s="42">
        <v>496.18948096000003</v>
      </c>
      <c r="G1593" s="3">
        <f t="shared" si="120"/>
        <v>2.8929699196504899E-3</v>
      </c>
      <c r="H1593" s="3">
        <f>1-E1593/MAX(E$2:E1593)</f>
        <v>0.47798441434696792</v>
      </c>
      <c r="I1593" s="21">
        <f t="shared" si="121"/>
        <v>8.8499999999999091</v>
      </c>
      <c r="J1593" s="21">
        <f ca="1">IF(ROW()&gt;计算结果!B$18+1,ABS(E1593-OFFSET(E1593,-计算结果!B$18,0,1,1))/SUM(OFFSET(I1593,0,0,-计算结果!B$18,1)),ABS(E1593-OFFSET(E1593,-ROW()+2,0,1,1))/SUM(OFFSET(I1593,0,0,-ROW()+2,1)))</f>
        <v>0.19529657199753447</v>
      </c>
      <c r="K1593" s="21">
        <f ca="1">(计算结果!B$19+计算结果!B$20*'000300'!J1593)^计算结果!B$21</f>
        <v>1.5757669147977809</v>
      </c>
      <c r="L1593" s="21">
        <f t="shared" ca="1" si="122"/>
        <v>3084.8300265395346</v>
      </c>
      <c r="M1593" s="31" t="str">
        <f ca="1">IF(ROW()&gt;计算结果!B$22+1,IF(L1593&gt;OFFSET(L1593,-计算结果!B$22,0,1,1),"买",IF(L1593&lt;OFFSET(L1593,-计算结果!B$22,0,1,1),"卖",M1592)),IF(L1593&gt;OFFSET(L1593,-ROW()+1,0,1,1),"买",IF(L1593&lt;OFFSET(L1593,-ROW()+1,0,1,1),"卖",M1592)))</f>
        <v>买</v>
      </c>
      <c r="N1593" s="4" t="str">
        <f t="shared" ca="1" si="123"/>
        <v/>
      </c>
      <c r="O1593" s="3">
        <f ca="1">IF(M1592="买",E1593/E1592-1,0)-IF(N1593=1,计算结果!B$17,0)</f>
        <v>2.8929699196504899E-3</v>
      </c>
      <c r="P1593" s="2">
        <f t="shared" ca="1" si="124"/>
        <v>6.9141038686454888</v>
      </c>
      <c r="Q1593" s="3">
        <f ca="1">1-P1593/MAX(P$2:P1593)</f>
        <v>1.9463771497240434E-2</v>
      </c>
    </row>
    <row r="1594" spans="1:17" x14ac:dyDescent="0.15">
      <c r="A1594" s="1">
        <v>40749</v>
      </c>
      <c r="B1594">
        <v>3050.9</v>
      </c>
      <c r="C1594">
        <v>3050.9</v>
      </c>
      <c r="D1594" s="21">
        <v>2958.88</v>
      </c>
      <c r="E1594" s="21">
        <v>2968.29</v>
      </c>
      <c r="F1594" s="42">
        <v>775.13629695999998</v>
      </c>
      <c r="G1594" s="3">
        <f t="shared" si="120"/>
        <v>-3.2496846469512564E-2</v>
      </c>
      <c r="H1594" s="3">
        <f>1-E1594/MAX(E$2:E1594)</f>
        <v>0.49494827468862723</v>
      </c>
      <c r="I1594" s="21">
        <f t="shared" si="121"/>
        <v>99.699999999999818</v>
      </c>
      <c r="J1594" s="21">
        <f ca="1">IF(ROW()&gt;计算结果!B$18+1,ABS(E1594-OFFSET(E1594,-计算结果!B$18,0,1,1))/SUM(OFFSET(I1594,0,0,-计算结果!B$18,1)),ABS(E1594-OFFSET(E1594,-ROW()+2,0,1,1))/SUM(OFFSET(I1594,0,0,-ROW()+2,1)))</f>
        <v>0.47269880618435678</v>
      </c>
      <c r="K1594" s="21">
        <f ca="1">(计算结果!B$19+计算结果!B$20*'000300'!J1594)^计算结果!B$21</f>
        <v>1.8254289255659211</v>
      </c>
      <c r="L1594" s="21">
        <f t="shared" ca="1" si="122"/>
        <v>2872.0944911080483</v>
      </c>
      <c r="M1594" s="31" t="str">
        <f ca="1">IF(ROW()&gt;计算结果!B$22+1,IF(L1594&gt;OFFSET(L1594,-计算结果!B$22,0,1,1),"买",IF(L1594&lt;OFFSET(L1594,-计算结果!B$22,0,1,1),"卖",M1593)),IF(L1594&gt;OFFSET(L1594,-ROW()+1,0,1,1),"买",IF(L1594&lt;OFFSET(L1594,-ROW()+1,0,1,1),"卖",M1593)))</f>
        <v>卖</v>
      </c>
      <c r="N1594" s="4">
        <f t="shared" ca="1" si="123"/>
        <v>1</v>
      </c>
      <c r="O1594" s="3">
        <f ca="1">IF(M1593="买",E1594/E1593-1,0)-IF(N1594=1,计算结果!B$17,0)</f>
        <v>-3.2496846469512564E-2</v>
      </c>
      <c r="P1594" s="2">
        <f t="shared" ca="1" si="124"/>
        <v>6.689417296751853</v>
      </c>
      <c r="Q1594" s="3">
        <f ca="1">1-P1594/MAX(P$2:P1594)</f>
        <v>5.1328106772689508E-2</v>
      </c>
    </row>
    <row r="1595" spans="1:17" x14ac:dyDescent="0.15">
      <c r="A1595" s="1">
        <v>40750</v>
      </c>
      <c r="B1595">
        <v>2965.72</v>
      </c>
      <c r="C1595">
        <v>2980.86</v>
      </c>
      <c r="D1595" s="21">
        <v>2957.61</v>
      </c>
      <c r="E1595" s="21">
        <v>2977.77</v>
      </c>
      <c r="F1595" s="42">
        <v>495.60682495999998</v>
      </c>
      <c r="G1595" s="3">
        <f t="shared" si="120"/>
        <v>3.1937580222956008E-3</v>
      </c>
      <c r="H1595" s="3">
        <f>1-E1595/MAX(E$2:E1595)</f>
        <v>0.4933352616892398</v>
      </c>
      <c r="I1595" s="21">
        <f t="shared" si="121"/>
        <v>9.4800000000000182</v>
      </c>
      <c r="J1595" s="21">
        <f ca="1">IF(ROW()&gt;计算结果!B$18+1,ABS(E1595-OFFSET(E1595,-计算结果!B$18,0,1,1))/SUM(OFFSET(I1595,0,0,-计算结果!B$18,1)),ABS(E1595-OFFSET(E1595,-ROW()+2,0,1,1))/SUM(OFFSET(I1595,0,0,-ROW()+2,1)))</f>
        <v>0.3046658453957497</v>
      </c>
      <c r="K1595" s="21">
        <f ca="1">(计算结果!B$19+计算结果!B$20*'000300'!J1595)^计算结果!B$21</f>
        <v>1.6741992608561747</v>
      </c>
      <c r="L1595" s="21">
        <f t="shared" ca="1" si="122"/>
        <v>3049.0163499855535</v>
      </c>
      <c r="M1595" s="31" t="str">
        <f ca="1">IF(ROW()&gt;计算结果!B$22+1,IF(L1595&gt;OFFSET(L1595,-计算结果!B$22,0,1,1),"买",IF(L1595&lt;OFFSET(L1595,-计算结果!B$22,0,1,1),"卖",M1594)),IF(L1595&gt;OFFSET(L1595,-ROW()+1,0,1,1),"买",IF(L1595&lt;OFFSET(L1595,-ROW()+1,0,1,1),"卖",M1594)))</f>
        <v>卖</v>
      </c>
      <c r="N1595" s="4" t="str">
        <f t="shared" ca="1" si="123"/>
        <v/>
      </c>
      <c r="O1595" s="3">
        <f ca="1">IF(M1594="买",E1595/E1594-1,0)-IF(N1595=1,计算结果!B$17,0)</f>
        <v>0</v>
      </c>
      <c r="P1595" s="2">
        <f t="shared" ca="1" si="124"/>
        <v>6.689417296751853</v>
      </c>
      <c r="Q1595" s="3">
        <f ca="1">1-P1595/MAX(P$2:P1595)</f>
        <v>5.1328106772689508E-2</v>
      </c>
    </row>
    <row r="1596" spans="1:17" x14ac:dyDescent="0.15">
      <c r="A1596" s="1">
        <v>40751</v>
      </c>
      <c r="B1596">
        <v>2961.58</v>
      </c>
      <c r="C1596">
        <v>3002.69</v>
      </c>
      <c r="D1596" s="21">
        <v>2951.52</v>
      </c>
      <c r="E1596" s="21">
        <v>3000.05</v>
      </c>
      <c r="F1596" s="42">
        <v>587.46220544000005</v>
      </c>
      <c r="G1596" s="3">
        <f t="shared" si="120"/>
        <v>7.4821090950611957E-3</v>
      </c>
      <c r="H1596" s="3">
        <f>1-E1596/MAX(E$2:E1596)</f>
        <v>0.48954434084257803</v>
      </c>
      <c r="I1596" s="21">
        <f t="shared" si="121"/>
        <v>22.2800000000002</v>
      </c>
      <c r="J1596" s="21">
        <f ca="1">IF(ROW()&gt;计算结果!B$18+1,ABS(E1596-OFFSET(E1596,-计算结果!B$18,0,1,1))/SUM(OFFSET(I1596,0,0,-计算结果!B$18,1)),ABS(E1596-OFFSET(E1596,-ROW()+2,0,1,1))/SUM(OFFSET(I1596,0,0,-ROW()+2,1)))</f>
        <v>0.45638160721959564</v>
      </c>
      <c r="K1596" s="21">
        <f ca="1">(计算结果!B$19+计算结果!B$20*'000300'!J1596)^计算结果!B$21</f>
        <v>1.810743446497636</v>
      </c>
      <c r="L1596" s="21">
        <f t="shared" ca="1" si="122"/>
        <v>2960.3508526503033</v>
      </c>
      <c r="M1596" s="31" t="str">
        <f ca="1">IF(ROW()&gt;计算结果!B$22+1,IF(L1596&gt;OFFSET(L1596,-计算结果!B$22,0,1,1),"买",IF(L1596&lt;OFFSET(L1596,-计算结果!B$22,0,1,1),"卖",M1595)),IF(L1596&gt;OFFSET(L1596,-ROW()+1,0,1,1),"买",IF(L1596&lt;OFFSET(L1596,-ROW()+1,0,1,1),"卖",M1595)))</f>
        <v>卖</v>
      </c>
      <c r="N1596" s="4" t="str">
        <f t="shared" ca="1" si="123"/>
        <v/>
      </c>
      <c r="O1596" s="3">
        <f ca="1">IF(M1595="买",E1596/E1595-1,0)-IF(N1596=1,计算结果!B$17,0)</f>
        <v>0</v>
      </c>
      <c r="P1596" s="2">
        <f t="shared" ca="1" si="124"/>
        <v>6.689417296751853</v>
      </c>
      <c r="Q1596" s="3">
        <f ca="1">1-P1596/MAX(P$2:P1596)</f>
        <v>5.1328106772689508E-2</v>
      </c>
    </row>
    <row r="1597" spans="1:17" x14ac:dyDescent="0.15">
      <c r="A1597" s="1">
        <v>40752</v>
      </c>
      <c r="B1597">
        <v>2973.64</v>
      </c>
      <c r="C1597">
        <v>2984.38</v>
      </c>
      <c r="D1597" s="21">
        <v>2956.71</v>
      </c>
      <c r="E1597" s="21">
        <v>2981</v>
      </c>
      <c r="F1597" s="42">
        <v>606.78598655999997</v>
      </c>
      <c r="G1597" s="3">
        <f t="shared" si="120"/>
        <v>-6.3498941684305699E-3</v>
      </c>
      <c r="H1597" s="3">
        <f>1-E1597/MAX(E$2:E1597)</f>
        <v>0.49278568025590419</v>
      </c>
      <c r="I1597" s="21">
        <f t="shared" si="121"/>
        <v>19.050000000000182</v>
      </c>
      <c r="J1597" s="21">
        <f ca="1">IF(ROW()&gt;计算结果!B$18+1,ABS(E1597-OFFSET(E1597,-计算结果!B$18,0,1,1))/SUM(OFFSET(I1597,0,0,-计算结果!B$18,1)),ABS(E1597-OFFSET(E1597,-ROW()+2,0,1,1))/SUM(OFFSET(I1597,0,0,-ROW()+2,1)))</f>
        <v>0.55624355005159953</v>
      </c>
      <c r="K1597" s="21">
        <f ca="1">(计算结果!B$19+计算结果!B$20*'000300'!J1597)^计算结果!B$21</f>
        <v>1.9006191950464395</v>
      </c>
      <c r="L1597" s="21">
        <f t="shared" ca="1" si="122"/>
        <v>2999.5970184644793</v>
      </c>
      <c r="M1597" s="31" t="str">
        <f ca="1">IF(ROW()&gt;计算结果!B$22+1,IF(L1597&gt;OFFSET(L1597,-计算结果!B$22,0,1,1),"买",IF(L1597&lt;OFFSET(L1597,-计算结果!B$22,0,1,1),"卖",M1596)),IF(L1597&gt;OFFSET(L1597,-ROW()+1,0,1,1),"买",IF(L1597&lt;OFFSET(L1597,-ROW()+1,0,1,1),"卖",M1596)))</f>
        <v>卖</v>
      </c>
      <c r="N1597" s="4" t="str">
        <f t="shared" ca="1" si="123"/>
        <v/>
      </c>
      <c r="O1597" s="3">
        <f ca="1">IF(M1596="买",E1597/E1596-1,0)-IF(N1597=1,计算结果!B$17,0)</f>
        <v>0</v>
      </c>
      <c r="P1597" s="2">
        <f t="shared" ca="1" si="124"/>
        <v>6.689417296751853</v>
      </c>
      <c r="Q1597" s="3">
        <f ca="1">1-P1597/MAX(P$2:P1597)</f>
        <v>5.1328106772689508E-2</v>
      </c>
    </row>
    <row r="1598" spans="1:17" x14ac:dyDescent="0.15">
      <c r="A1598" s="1">
        <v>40753</v>
      </c>
      <c r="B1598">
        <v>2981.02</v>
      </c>
      <c r="C1598">
        <v>2995.97</v>
      </c>
      <c r="D1598" s="21">
        <v>2948.08</v>
      </c>
      <c r="E1598" s="21">
        <v>2972.08</v>
      </c>
      <c r="F1598" s="42">
        <v>543.58237183999995</v>
      </c>
      <c r="G1598" s="3">
        <f t="shared" si="120"/>
        <v>-2.9922844682992444E-3</v>
      </c>
      <c r="H1598" s="3">
        <f>1-E1598/MAX(E$2:E1598)</f>
        <v>0.4943034097869734</v>
      </c>
      <c r="I1598" s="21">
        <f t="shared" si="121"/>
        <v>8.9200000000000728</v>
      </c>
      <c r="J1598" s="21">
        <f ca="1">IF(ROW()&gt;计算结果!B$18+1,ABS(E1598-OFFSET(E1598,-计算结果!B$18,0,1,1))/SUM(OFFSET(I1598,0,0,-计算结果!B$18,1)),ABS(E1598-OFFSET(E1598,-ROW()+2,0,1,1))/SUM(OFFSET(I1598,0,0,-ROW()+2,1)))</f>
        <v>0.65878250640675462</v>
      </c>
      <c r="K1598" s="21">
        <f ca="1">(计算结果!B$19+计算结果!B$20*'000300'!J1598)^计算结果!B$21</f>
        <v>1.9929042557660792</v>
      </c>
      <c r="L1598" s="21">
        <f t="shared" ca="1" si="122"/>
        <v>2944.7582352606246</v>
      </c>
      <c r="M1598" s="31" t="str">
        <f ca="1">IF(ROW()&gt;计算结果!B$22+1,IF(L1598&gt;OFFSET(L1598,-计算结果!B$22,0,1,1),"买",IF(L1598&lt;OFFSET(L1598,-计算结果!B$22,0,1,1),"卖",M1597)),IF(L1598&gt;OFFSET(L1598,-ROW()+1,0,1,1),"买",IF(L1598&lt;OFFSET(L1598,-ROW()+1,0,1,1),"卖",M1597)))</f>
        <v>卖</v>
      </c>
      <c r="N1598" s="4" t="str">
        <f t="shared" ca="1" si="123"/>
        <v/>
      </c>
      <c r="O1598" s="3">
        <f ca="1">IF(M1597="买",E1598/E1597-1,0)-IF(N1598=1,计算结果!B$17,0)</f>
        <v>0</v>
      </c>
      <c r="P1598" s="2">
        <f t="shared" ca="1" si="124"/>
        <v>6.689417296751853</v>
      </c>
      <c r="Q1598" s="3">
        <f ca="1">1-P1598/MAX(P$2:P1598)</f>
        <v>5.1328106772689508E-2</v>
      </c>
    </row>
    <row r="1599" spans="1:17" x14ac:dyDescent="0.15">
      <c r="A1599" s="1">
        <v>40756</v>
      </c>
      <c r="B1599">
        <v>2969.11</v>
      </c>
      <c r="C1599">
        <v>2991.05</v>
      </c>
      <c r="D1599" s="21">
        <v>2958.83</v>
      </c>
      <c r="E1599" s="21">
        <v>2977.72</v>
      </c>
      <c r="F1599" s="42">
        <v>412.03122175999999</v>
      </c>
      <c r="G1599" s="3">
        <f t="shared" si="120"/>
        <v>1.8976608974186071E-3</v>
      </c>
      <c r="H1599" s="3">
        <f>1-E1599/MAX(E$2:E1599)</f>
        <v>0.49334376914176825</v>
      </c>
      <c r="I1599" s="21">
        <f t="shared" si="121"/>
        <v>5.6399999999998727</v>
      </c>
      <c r="J1599" s="21">
        <f ca="1">IF(ROW()&gt;计算结果!B$18+1,ABS(E1599-OFFSET(E1599,-计算结果!B$18,0,1,1))/SUM(OFFSET(I1599,0,0,-计算结果!B$18,1)),ABS(E1599-OFFSET(E1599,-ROW()+2,0,1,1))/SUM(OFFSET(I1599,0,0,-ROW()+2,1)))</f>
        <v>0.61032942960653824</v>
      </c>
      <c r="K1599" s="21">
        <f ca="1">(计算结果!B$19+计算结果!B$20*'000300'!J1599)^计算结果!B$21</f>
        <v>1.9492964866458844</v>
      </c>
      <c r="L1599" s="21">
        <f t="shared" ca="1" si="122"/>
        <v>3009.0104874607368</v>
      </c>
      <c r="M1599" s="31" t="str">
        <f ca="1">IF(ROW()&gt;计算结果!B$22+1,IF(L1599&gt;OFFSET(L1599,-计算结果!B$22,0,1,1),"买",IF(L1599&lt;OFFSET(L1599,-计算结果!B$22,0,1,1),"卖",M1598)),IF(L1599&gt;OFFSET(L1599,-ROW()+1,0,1,1),"买",IF(L1599&lt;OFFSET(L1599,-ROW()+1,0,1,1),"卖",M1598)))</f>
        <v>卖</v>
      </c>
      <c r="N1599" s="4" t="str">
        <f t="shared" ca="1" si="123"/>
        <v/>
      </c>
      <c r="O1599" s="3">
        <f ca="1">IF(M1598="买",E1599/E1598-1,0)-IF(N1599=1,计算结果!B$17,0)</f>
        <v>0</v>
      </c>
      <c r="P1599" s="2">
        <f t="shared" ca="1" si="124"/>
        <v>6.689417296751853</v>
      </c>
      <c r="Q1599" s="3">
        <f ca="1">1-P1599/MAX(P$2:P1599)</f>
        <v>5.1328106772689508E-2</v>
      </c>
    </row>
    <row r="1600" spans="1:17" x14ac:dyDescent="0.15">
      <c r="A1600" s="1">
        <v>40757</v>
      </c>
      <c r="B1600">
        <v>2958.85</v>
      </c>
      <c r="C1600">
        <v>2958.85</v>
      </c>
      <c r="D1600" s="21">
        <v>2919.01</v>
      </c>
      <c r="E1600" s="21">
        <v>2956.38</v>
      </c>
      <c r="F1600" s="42">
        <v>484.35294207999999</v>
      </c>
      <c r="G1600" s="3">
        <f t="shared" si="120"/>
        <v>-7.1665569630454673E-3</v>
      </c>
      <c r="H1600" s="3">
        <f>1-E1600/MAX(E$2:E1600)</f>
        <v>0.49697474988089563</v>
      </c>
      <c r="I1600" s="21">
        <f t="shared" si="121"/>
        <v>21.339999999999691</v>
      </c>
      <c r="J1600" s="21">
        <f ca="1">IF(ROW()&gt;计算结果!B$18+1,ABS(E1600-OFFSET(E1600,-计算结果!B$18,0,1,1))/SUM(OFFSET(I1600,0,0,-计算结果!B$18,1)),ABS(E1600-OFFSET(E1600,-ROW()+2,0,1,1))/SUM(OFFSET(I1600,0,0,-ROW()+2,1)))</f>
        <v>0.6</v>
      </c>
      <c r="K1600" s="21">
        <f ca="1">(计算结果!B$19+计算结果!B$20*'000300'!J1600)^计算结果!B$21</f>
        <v>1.94</v>
      </c>
      <c r="L1600" s="21">
        <f t="shared" ca="1" si="122"/>
        <v>2906.9073417869076</v>
      </c>
      <c r="M1600" s="31" t="str">
        <f ca="1">IF(ROW()&gt;计算结果!B$22+1,IF(L1600&gt;OFFSET(L1600,-计算结果!B$22,0,1,1),"买",IF(L1600&lt;OFFSET(L1600,-计算结果!B$22,0,1,1),"卖",M1599)),IF(L1600&gt;OFFSET(L1600,-ROW()+1,0,1,1),"买",IF(L1600&lt;OFFSET(L1600,-ROW()+1,0,1,1),"卖",M1599)))</f>
        <v>卖</v>
      </c>
      <c r="N1600" s="4" t="str">
        <f t="shared" ca="1" si="123"/>
        <v/>
      </c>
      <c r="O1600" s="3">
        <f ca="1">IF(M1599="买",E1600/E1599-1,0)-IF(N1600=1,计算结果!B$17,0)</f>
        <v>0</v>
      </c>
      <c r="P1600" s="2">
        <f t="shared" ca="1" si="124"/>
        <v>6.689417296751853</v>
      </c>
      <c r="Q1600" s="3">
        <f ca="1">1-P1600/MAX(P$2:P1600)</f>
        <v>5.1328106772689508E-2</v>
      </c>
    </row>
    <row r="1601" spans="1:17" x14ac:dyDescent="0.15">
      <c r="A1601" s="1">
        <v>40758</v>
      </c>
      <c r="B1601">
        <v>2930.19</v>
      </c>
      <c r="C1601">
        <v>2969.13</v>
      </c>
      <c r="D1601" s="21">
        <v>2927.1</v>
      </c>
      <c r="E1601" s="21">
        <v>2954.87</v>
      </c>
      <c r="F1601" s="42">
        <v>495.93982976000001</v>
      </c>
      <c r="G1601" s="3">
        <f t="shared" si="120"/>
        <v>-5.1075978054249127E-4</v>
      </c>
      <c r="H1601" s="3">
        <f>1-E1601/MAX(E$2:E1601)</f>
        <v>0.49723167494725384</v>
      </c>
      <c r="I1601" s="21">
        <f t="shared" si="121"/>
        <v>1.5100000000002183</v>
      </c>
      <c r="J1601" s="21">
        <f ca="1">IF(ROW()&gt;计算结果!B$18+1,ABS(E1601-OFFSET(E1601,-计算结果!B$18,0,1,1))/SUM(OFFSET(I1601,0,0,-计算结果!B$18,1)),ABS(E1601-OFFSET(E1601,-ROW()+2,0,1,1))/SUM(OFFSET(I1601,0,0,-ROW()+2,1)))</f>
        <v>0.59642233856893589</v>
      </c>
      <c r="K1601" s="21">
        <f ca="1">(计算结果!B$19+计算结果!B$20*'000300'!J1601)^计算结果!B$21</f>
        <v>1.9367801047120423</v>
      </c>
      <c r="L1601" s="21">
        <f t="shared" ca="1" si="122"/>
        <v>2999.8004639831283</v>
      </c>
      <c r="M1601" s="31" t="str">
        <f ca="1">IF(ROW()&gt;计算结果!B$22+1,IF(L1601&gt;OFFSET(L1601,-计算结果!B$22,0,1,1),"买",IF(L1601&lt;OFFSET(L1601,-计算结果!B$22,0,1,1),"卖",M1600)),IF(L1601&gt;OFFSET(L1601,-ROW()+1,0,1,1),"买",IF(L1601&lt;OFFSET(L1601,-ROW()+1,0,1,1),"卖",M1600)))</f>
        <v>卖</v>
      </c>
      <c r="N1601" s="4" t="str">
        <f t="shared" ca="1" si="123"/>
        <v/>
      </c>
      <c r="O1601" s="3">
        <f ca="1">IF(M1600="买",E1601/E1600-1,0)-IF(N1601=1,计算结果!B$17,0)</f>
        <v>0</v>
      </c>
      <c r="P1601" s="2">
        <f t="shared" ca="1" si="124"/>
        <v>6.689417296751853</v>
      </c>
      <c r="Q1601" s="3">
        <f ca="1">1-P1601/MAX(P$2:P1601)</f>
        <v>5.1328106772689508E-2</v>
      </c>
    </row>
    <row r="1602" spans="1:17" x14ac:dyDescent="0.15">
      <c r="A1602" s="1">
        <v>40759</v>
      </c>
      <c r="B1602">
        <v>2962.91</v>
      </c>
      <c r="C1602">
        <v>2983.01</v>
      </c>
      <c r="D1602" s="21">
        <v>2951.84</v>
      </c>
      <c r="E1602" s="21">
        <v>2960.31</v>
      </c>
      <c r="F1602" s="42">
        <v>413.35656447999997</v>
      </c>
      <c r="G1602" s="3">
        <f t="shared" si="120"/>
        <v>1.8410285393266612E-3</v>
      </c>
      <c r="H1602" s="3">
        <f>1-E1602/MAX(E$2:E1602)</f>
        <v>0.49630606411216227</v>
      </c>
      <c r="I1602" s="21">
        <f t="shared" si="121"/>
        <v>5.4400000000000546</v>
      </c>
      <c r="J1602" s="21">
        <f ca="1">IF(ROW()&gt;计算结果!B$18+1,ABS(E1602-OFFSET(E1602,-计算结果!B$18,0,1,1))/SUM(OFFSET(I1602,0,0,-计算结果!B$18,1)),ABS(E1602-OFFSET(E1602,-ROW()+2,0,1,1))/SUM(OFFSET(I1602,0,0,-ROW()+2,1)))</f>
        <v>0.48874932001384652</v>
      </c>
      <c r="K1602" s="21">
        <f ca="1">(计算结果!B$19+计算结果!B$20*'000300'!J1602)^计算结果!B$21</f>
        <v>1.8398743880124617</v>
      </c>
      <c r="L1602" s="21">
        <f t="shared" ca="1" si="122"/>
        <v>2927.1429707298416</v>
      </c>
      <c r="M1602" s="31" t="str">
        <f ca="1">IF(ROW()&gt;计算结果!B$22+1,IF(L1602&gt;OFFSET(L1602,-计算结果!B$22,0,1,1),"买",IF(L1602&lt;OFFSET(L1602,-计算结果!B$22,0,1,1),"卖",M1601)),IF(L1602&gt;OFFSET(L1602,-ROW()+1,0,1,1),"买",IF(L1602&lt;OFFSET(L1602,-ROW()+1,0,1,1),"卖",M1601)))</f>
        <v>卖</v>
      </c>
      <c r="N1602" s="4" t="str">
        <f t="shared" ca="1" si="123"/>
        <v/>
      </c>
      <c r="O1602" s="3">
        <f ca="1">IF(M1601="买",E1602/E1601-1,0)-IF(N1602=1,计算结果!B$17,0)</f>
        <v>0</v>
      </c>
      <c r="P1602" s="2">
        <f t="shared" ca="1" si="124"/>
        <v>6.689417296751853</v>
      </c>
      <c r="Q1602" s="3">
        <f ca="1">1-P1602/MAX(P$2:P1602)</f>
        <v>5.1328106772689508E-2</v>
      </c>
    </row>
    <row r="1603" spans="1:17" x14ac:dyDescent="0.15">
      <c r="A1603" s="1">
        <v>40760</v>
      </c>
      <c r="B1603">
        <v>2881.74</v>
      </c>
      <c r="C1603">
        <v>2916.41</v>
      </c>
      <c r="D1603" s="21">
        <v>2868.16</v>
      </c>
      <c r="E1603" s="21">
        <v>2897.42</v>
      </c>
      <c r="F1603" s="42">
        <v>602.40015359999995</v>
      </c>
      <c r="G1603" s="3">
        <f t="shared" ref="G1603:G1666" si="125">E1603/E1602-1</f>
        <v>-2.1244396701696755E-2</v>
      </c>
      <c r="H1603" s="3">
        <f>1-E1603/MAX(E$2:E1603)</f>
        <v>0.50700673790240247</v>
      </c>
      <c r="I1603" s="21">
        <f t="shared" si="121"/>
        <v>62.889999999999873</v>
      </c>
      <c r="J1603" s="21">
        <f ca="1">IF(ROW()&gt;计算结果!B$18+1,ABS(E1603-OFFSET(E1603,-计算结果!B$18,0,1,1))/SUM(OFFSET(I1603,0,0,-计算结果!B$18,1)),ABS(E1603-OFFSET(E1603,-ROW()+2,0,1,1))/SUM(OFFSET(I1603,0,0,-ROW()+2,1)))</f>
        <v>0.66563902439024281</v>
      </c>
      <c r="K1603" s="21">
        <f ca="1">(计算结果!B$19+计算结果!B$20*'000300'!J1603)^计算结果!B$21</f>
        <v>1.9990751219512184</v>
      </c>
      <c r="L1603" s="21">
        <f t="shared" ca="1" si="122"/>
        <v>2867.7245193933309</v>
      </c>
      <c r="M1603" s="31" t="str">
        <f ca="1">IF(ROW()&gt;计算结果!B$22+1,IF(L1603&gt;OFFSET(L1603,-计算结果!B$22,0,1,1),"买",IF(L1603&lt;OFFSET(L1603,-计算结果!B$22,0,1,1),"卖",M1602)),IF(L1603&gt;OFFSET(L1603,-ROW()+1,0,1,1),"买",IF(L1603&lt;OFFSET(L1603,-ROW()+1,0,1,1),"卖",M1602)))</f>
        <v>卖</v>
      </c>
      <c r="N1603" s="4" t="str">
        <f t="shared" ca="1" si="123"/>
        <v/>
      </c>
      <c r="O1603" s="3">
        <f ca="1">IF(M1602="买",E1603/E1602-1,0)-IF(N1603=1,计算结果!B$17,0)</f>
        <v>0</v>
      </c>
      <c r="P1603" s="2">
        <f t="shared" ca="1" si="124"/>
        <v>6.689417296751853</v>
      </c>
      <c r="Q1603" s="3">
        <f ca="1">1-P1603/MAX(P$2:P1603)</f>
        <v>5.1328106772689508E-2</v>
      </c>
    </row>
    <row r="1604" spans="1:17" x14ac:dyDescent="0.15">
      <c r="A1604" s="1">
        <v>40763</v>
      </c>
      <c r="B1604">
        <v>2864.51</v>
      </c>
      <c r="C1604">
        <v>2888.77</v>
      </c>
      <c r="D1604" s="21">
        <v>2747.97</v>
      </c>
      <c r="E1604" s="21">
        <v>2793.9</v>
      </c>
      <c r="F1604" s="42">
        <v>836.94788607999999</v>
      </c>
      <c r="G1604" s="3">
        <f t="shared" si="125"/>
        <v>-3.5728337624507334E-2</v>
      </c>
      <c r="H1604" s="3">
        <f>1-E1604/MAX(E$2:E1604)</f>
        <v>0.52462056761723264</v>
      </c>
      <c r="I1604" s="21">
        <f t="shared" ref="I1604:I1667" si="126">ABS(E1604-E1603)</f>
        <v>103.51999999999998</v>
      </c>
      <c r="J1604" s="21">
        <f ca="1">IF(ROW()&gt;计算结果!B$18+1,ABS(E1604-OFFSET(E1604,-计算结果!B$18,0,1,1))/SUM(OFFSET(I1604,0,0,-计算结果!B$18,1)),ABS(E1604-OFFSET(E1604,-ROW()+2,0,1,1))/SUM(OFFSET(I1604,0,0,-ROW()+2,1)))</f>
        <v>0.67055023647479428</v>
      </c>
      <c r="K1604" s="21">
        <f ca="1">(计算结果!B$19+计算结果!B$20*'000300'!J1604)^计算结果!B$21</f>
        <v>2.0034952128273149</v>
      </c>
      <c r="L1604" s="21">
        <f t="shared" ref="L1604:L1667" ca="1" si="127">K1604*E1604+(1-K1604)*L1603</f>
        <v>2719.8174481995152</v>
      </c>
      <c r="M1604" s="31" t="str">
        <f ca="1">IF(ROW()&gt;计算结果!B$22+1,IF(L1604&gt;OFFSET(L1604,-计算结果!B$22,0,1,1),"买",IF(L1604&lt;OFFSET(L1604,-计算结果!B$22,0,1,1),"卖",M1603)),IF(L1604&gt;OFFSET(L1604,-ROW()+1,0,1,1),"买",IF(L1604&lt;OFFSET(L1604,-ROW()+1,0,1,1),"卖",M1603)))</f>
        <v>卖</v>
      </c>
      <c r="N1604" s="4" t="str">
        <f t="shared" ref="N1604:N1667" ca="1" si="128">IF(M1603&lt;&gt;M1604,1,"")</f>
        <v/>
      </c>
      <c r="O1604" s="3">
        <f ca="1">IF(M1603="买",E1604/E1603-1,0)-IF(N1604=1,计算结果!B$17,0)</f>
        <v>0</v>
      </c>
      <c r="P1604" s="2">
        <f t="shared" ref="P1604:P1667" ca="1" si="129">IFERROR(P1603*(1+O1604),P1603)</f>
        <v>6.689417296751853</v>
      </c>
      <c r="Q1604" s="3">
        <f ca="1">1-P1604/MAX(P$2:P1604)</f>
        <v>5.1328106772689508E-2</v>
      </c>
    </row>
    <row r="1605" spans="1:17" x14ac:dyDescent="0.15">
      <c r="A1605" s="1">
        <v>40764</v>
      </c>
      <c r="B1605">
        <v>2720.95</v>
      </c>
      <c r="C1605">
        <v>2812.77</v>
      </c>
      <c r="D1605" s="21">
        <v>2697.06</v>
      </c>
      <c r="E1605" s="21">
        <v>2798.19</v>
      </c>
      <c r="F1605" s="42">
        <v>796.53281791999996</v>
      </c>
      <c r="G1605" s="3">
        <f t="shared" si="125"/>
        <v>1.5354880274884852E-3</v>
      </c>
      <c r="H1605" s="3">
        <f>1-E1605/MAX(E$2:E1605)</f>
        <v>0.52389062819029464</v>
      </c>
      <c r="I1605" s="21">
        <f t="shared" si="126"/>
        <v>4.2899999999999636</v>
      </c>
      <c r="J1605" s="21">
        <f ca="1">IF(ROW()&gt;计算结果!B$18+1,ABS(E1605-OFFSET(E1605,-计算结果!B$18,0,1,1))/SUM(OFFSET(I1605,0,0,-计算结果!B$18,1)),ABS(E1605-OFFSET(E1605,-ROW()+2,0,1,1))/SUM(OFFSET(I1605,0,0,-ROW()+2,1)))</f>
        <v>0.70456685499058325</v>
      </c>
      <c r="K1605" s="21">
        <f ca="1">(计算结果!B$19+计算结果!B$20*'000300'!J1605)^计算结果!B$21</f>
        <v>2.0341101694915249</v>
      </c>
      <c r="L1605" s="21">
        <f t="shared" ca="1" si="127"/>
        <v>2879.2358528258828</v>
      </c>
      <c r="M1605" s="31" t="str">
        <f ca="1">IF(ROW()&gt;计算结果!B$22+1,IF(L1605&gt;OFFSET(L1605,-计算结果!B$22,0,1,1),"买",IF(L1605&lt;OFFSET(L1605,-计算结果!B$22,0,1,1),"卖",M1604)),IF(L1605&gt;OFFSET(L1605,-ROW()+1,0,1,1),"买",IF(L1605&lt;OFFSET(L1605,-ROW()+1,0,1,1),"卖",M1604)))</f>
        <v>卖</v>
      </c>
      <c r="N1605" s="4" t="str">
        <f t="shared" ca="1" si="128"/>
        <v/>
      </c>
      <c r="O1605" s="3">
        <f ca="1">IF(M1604="买",E1605/E1604-1,0)-IF(N1605=1,计算结果!B$17,0)</f>
        <v>0</v>
      </c>
      <c r="P1605" s="2">
        <f t="shared" ca="1" si="129"/>
        <v>6.689417296751853</v>
      </c>
      <c r="Q1605" s="3">
        <f ca="1">1-P1605/MAX(P$2:P1605)</f>
        <v>5.1328106772689508E-2</v>
      </c>
    </row>
    <row r="1606" spans="1:17" x14ac:dyDescent="0.15">
      <c r="A1606" s="1">
        <v>40765</v>
      </c>
      <c r="B1606">
        <v>2845.35</v>
      </c>
      <c r="C1606">
        <v>2858.55</v>
      </c>
      <c r="D1606" s="21">
        <v>2820.12</v>
      </c>
      <c r="E1606" s="21">
        <v>2824.12</v>
      </c>
      <c r="F1606" s="42">
        <v>685.80540415999997</v>
      </c>
      <c r="G1606" s="3">
        <f t="shared" si="125"/>
        <v>9.2667045482972554E-3</v>
      </c>
      <c r="H1606" s="3">
        <f>1-E1606/MAX(E$2:E1606)</f>
        <v>0.51947866330905867</v>
      </c>
      <c r="I1606" s="21">
        <f t="shared" si="126"/>
        <v>25.929999999999836</v>
      </c>
      <c r="J1606" s="21">
        <f ca="1">IF(ROW()&gt;计算结果!B$18+1,ABS(E1606-OFFSET(E1606,-计算结果!B$18,0,1,1))/SUM(OFFSET(I1606,0,0,-计算结果!B$18,1)),ABS(E1606-OFFSET(E1606,-ROW()+2,0,1,1))/SUM(OFFSET(I1606,0,0,-ROW()+2,1)))</f>
        <v>0.68050129578772467</v>
      </c>
      <c r="K1606" s="21">
        <f ca="1">(计算结果!B$19+计算结果!B$20*'000300'!J1606)^计算结果!B$21</f>
        <v>2.0124511662089519</v>
      </c>
      <c r="L1606" s="21">
        <f t="shared" ca="1" si="127"/>
        <v>2768.3178905298341</v>
      </c>
      <c r="M1606" s="31" t="str">
        <f ca="1">IF(ROW()&gt;计算结果!B$22+1,IF(L1606&gt;OFFSET(L1606,-计算结果!B$22,0,1,1),"买",IF(L1606&lt;OFFSET(L1606,-计算结果!B$22,0,1,1),"卖",M1605)),IF(L1606&gt;OFFSET(L1606,-ROW()+1,0,1,1),"买",IF(L1606&lt;OFFSET(L1606,-ROW()+1,0,1,1),"卖",M1605)))</f>
        <v>卖</v>
      </c>
      <c r="N1606" s="4" t="str">
        <f t="shared" ca="1" si="128"/>
        <v/>
      </c>
      <c r="O1606" s="3">
        <f ca="1">IF(M1605="买",E1606/E1605-1,0)-IF(N1606=1,计算结果!B$17,0)</f>
        <v>0</v>
      </c>
      <c r="P1606" s="2">
        <f t="shared" ca="1" si="129"/>
        <v>6.689417296751853</v>
      </c>
      <c r="Q1606" s="3">
        <f ca="1">1-P1606/MAX(P$2:P1606)</f>
        <v>5.1328106772689508E-2</v>
      </c>
    </row>
    <row r="1607" spans="1:17" x14ac:dyDescent="0.15">
      <c r="A1607" s="1">
        <v>40766</v>
      </c>
      <c r="B1607">
        <v>2779.72</v>
      </c>
      <c r="C1607">
        <v>2867.31</v>
      </c>
      <c r="D1607" s="21">
        <v>2777.76</v>
      </c>
      <c r="E1607" s="21">
        <v>2866.92</v>
      </c>
      <c r="F1607" s="42">
        <v>692.23948287999997</v>
      </c>
      <c r="G1607" s="3">
        <f t="shared" si="125"/>
        <v>1.5155163378326675E-2</v>
      </c>
      <c r="H1607" s="3">
        <f>1-E1607/MAX(E$2:E1607)</f>
        <v>0.5121962839447356</v>
      </c>
      <c r="I1607" s="21">
        <f t="shared" si="126"/>
        <v>42.800000000000182</v>
      </c>
      <c r="J1607" s="21">
        <f ca="1">IF(ROW()&gt;计算结果!B$18+1,ABS(E1607-OFFSET(E1607,-计算结果!B$18,0,1,1))/SUM(OFFSET(I1607,0,0,-计算结果!B$18,1)),ABS(E1607-OFFSET(E1607,-ROW()+2,0,1,1))/SUM(OFFSET(I1607,0,0,-ROW()+2,1)))</f>
        <v>0.40413773558169203</v>
      </c>
      <c r="K1607" s="21">
        <f ca="1">(计算结果!B$19+计算结果!B$20*'000300'!J1607)^计算结果!B$21</f>
        <v>1.7637239620235228</v>
      </c>
      <c r="L1607" s="21">
        <f t="shared" ca="1" si="127"/>
        <v>2942.2247937084326</v>
      </c>
      <c r="M1607" s="31" t="str">
        <f ca="1">IF(ROW()&gt;计算结果!B$22+1,IF(L1607&gt;OFFSET(L1607,-计算结果!B$22,0,1,1),"买",IF(L1607&lt;OFFSET(L1607,-计算结果!B$22,0,1,1),"卖",M1606)),IF(L1607&gt;OFFSET(L1607,-ROW()+1,0,1,1),"买",IF(L1607&lt;OFFSET(L1607,-ROW()+1,0,1,1),"卖",M1606)))</f>
        <v>卖</v>
      </c>
      <c r="N1607" s="4" t="str">
        <f t="shared" ca="1" si="128"/>
        <v/>
      </c>
      <c r="O1607" s="3">
        <f ca="1">IF(M1606="买",E1607/E1606-1,0)-IF(N1607=1,计算结果!B$17,0)</f>
        <v>0</v>
      </c>
      <c r="P1607" s="2">
        <f t="shared" ca="1" si="129"/>
        <v>6.689417296751853</v>
      </c>
      <c r="Q1607" s="3">
        <f ca="1">1-P1607/MAX(P$2:P1607)</f>
        <v>5.1328106772689508E-2</v>
      </c>
    </row>
    <row r="1608" spans="1:17" x14ac:dyDescent="0.15">
      <c r="A1608" s="1">
        <v>40767</v>
      </c>
      <c r="B1608">
        <v>2881.55</v>
      </c>
      <c r="C1608">
        <v>2894.22</v>
      </c>
      <c r="D1608" s="21">
        <v>2868.87</v>
      </c>
      <c r="E1608" s="21">
        <v>2875.37</v>
      </c>
      <c r="F1608" s="42">
        <v>634.87643648000005</v>
      </c>
      <c r="G1608" s="3">
        <f t="shared" si="125"/>
        <v>2.9474139494649609E-3</v>
      </c>
      <c r="H1608" s="3">
        <f>1-E1608/MAX(E$2:E1608)</f>
        <v>0.51075852446743353</v>
      </c>
      <c r="I1608" s="21">
        <f t="shared" si="126"/>
        <v>8.4499999999998181</v>
      </c>
      <c r="J1608" s="21">
        <f ca="1">IF(ROW()&gt;计算结果!B$18+1,ABS(E1608-OFFSET(E1608,-计算结果!B$18,0,1,1))/SUM(OFFSET(I1608,0,0,-计算结果!B$18,1)),ABS(E1608-OFFSET(E1608,-ROW()+2,0,1,1))/SUM(OFFSET(I1608,0,0,-ROW()+2,1)))</f>
        <v>0.34317447925907602</v>
      </c>
      <c r="K1608" s="21">
        <f ca="1">(计算结果!B$19+计算结果!B$20*'000300'!J1608)^计算结果!B$21</f>
        <v>1.7088570313331684</v>
      </c>
      <c r="L1608" s="21">
        <f t="shared" ca="1" si="127"/>
        <v>2827.9795094014494</v>
      </c>
      <c r="M1608" s="31" t="str">
        <f ca="1">IF(ROW()&gt;计算结果!B$22+1,IF(L1608&gt;OFFSET(L1608,-计算结果!B$22,0,1,1),"买",IF(L1608&lt;OFFSET(L1608,-计算结果!B$22,0,1,1),"卖",M1607)),IF(L1608&gt;OFFSET(L1608,-ROW()+1,0,1,1),"买",IF(L1608&lt;OFFSET(L1608,-ROW()+1,0,1,1),"卖",M1607)))</f>
        <v>卖</v>
      </c>
      <c r="N1608" s="4" t="str">
        <f t="shared" ca="1" si="128"/>
        <v/>
      </c>
      <c r="O1608" s="3">
        <f ca="1">IF(M1607="买",E1608/E1607-1,0)-IF(N1608=1,计算结果!B$17,0)</f>
        <v>0</v>
      </c>
      <c r="P1608" s="2">
        <f t="shared" ca="1" si="129"/>
        <v>6.689417296751853</v>
      </c>
      <c r="Q1608" s="3">
        <f ca="1">1-P1608/MAX(P$2:P1608)</f>
        <v>5.1328106772689508E-2</v>
      </c>
    </row>
    <row r="1609" spans="1:17" x14ac:dyDescent="0.15">
      <c r="A1609" s="1">
        <v>40770</v>
      </c>
      <c r="B1609">
        <v>2883.17</v>
      </c>
      <c r="C1609">
        <v>2917.88</v>
      </c>
      <c r="D1609" s="21">
        <v>2870.19</v>
      </c>
      <c r="E1609" s="21">
        <v>2917.88</v>
      </c>
      <c r="F1609" s="42">
        <v>611.02227456000003</v>
      </c>
      <c r="G1609" s="3">
        <f t="shared" si="125"/>
        <v>1.4784184296281921E-2</v>
      </c>
      <c r="H1609" s="3">
        <f>1-E1609/MAX(E$2:E1609)</f>
        <v>0.50352548832777511</v>
      </c>
      <c r="I1609" s="21">
        <f t="shared" si="126"/>
        <v>42.510000000000218</v>
      </c>
      <c r="J1609" s="21">
        <f ca="1">IF(ROW()&gt;计算结果!B$18+1,ABS(E1609-OFFSET(E1609,-计算结果!B$18,0,1,1))/SUM(OFFSET(I1609,0,0,-计算结果!B$18,1)),ABS(E1609-OFFSET(E1609,-ROW()+2,0,1,1))/SUM(OFFSET(I1609,0,0,-ROW()+2,1)))</f>
        <v>0.18777457010166851</v>
      </c>
      <c r="K1609" s="21">
        <f ca="1">(计算结果!B$19+计算结果!B$20*'000300'!J1609)^计算结果!B$21</f>
        <v>1.5689971130915015</v>
      </c>
      <c r="L1609" s="21">
        <f t="shared" ca="1" si="127"/>
        <v>2969.0331196160851</v>
      </c>
      <c r="M1609" s="31" t="str">
        <f ca="1">IF(ROW()&gt;计算结果!B$22+1,IF(L1609&gt;OFFSET(L1609,-计算结果!B$22,0,1,1),"买",IF(L1609&lt;OFFSET(L1609,-计算结果!B$22,0,1,1),"卖",M1608)),IF(L1609&gt;OFFSET(L1609,-ROW()+1,0,1,1),"买",IF(L1609&lt;OFFSET(L1609,-ROW()+1,0,1,1),"卖",M1608)))</f>
        <v>卖</v>
      </c>
      <c r="N1609" s="4" t="str">
        <f t="shared" ca="1" si="128"/>
        <v/>
      </c>
      <c r="O1609" s="3">
        <f ca="1">IF(M1608="买",E1609/E1608-1,0)-IF(N1609=1,计算结果!B$17,0)</f>
        <v>0</v>
      </c>
      <c r="P1609" s="2">
        <f t="shared" ca="1" si="129"/>
        <v>6.689417296751853</v>
      </c>
      <c r="Q1609" s="3">
        <f ca="1">1-P1609/MAX(P$2:P1609)</f>
        <v>5.1328106772689508E-2</v>
      </c>
    </row>
    <row r="1610" spans="1:17" x14ac:dyDescent="0.15">
      <c r="A1610" s="1">
        <v>40771</v>
      </c>
      <c r="B1610">
        <v>2920.83</v>
      </c>
      <c r="C1610">
        <v>2932.14</v>
      </c>
      <c r="D1610" s="21">
        <v>2888.33</v>
      </c>
      <c r="E1610" s="21">
        <v>2897.58</v>
      </c>
      <c r="F1610" s="42">
        <v>574.96629247999999</v>
      </c>
      <c r="G1610" s="3">
        <f t="shared" si="125"/>
        <v>-6.9571058439690248E-3</v>
      </c>
      <c r="H1610" s="3">
        <f>1-E1610/MAX(E$2:E1610)</f>
        <v>0.50697951405431163</v>
      </c>
      <c r="I1610" s="21">
        <f t="shared" si="126"/>
        <v>20.300000000000182</v>
      </c>
      <c r="J1610" s="21">
        <f ca="1">IF(ROW()&gt;计算结果!B$18+1,ABS(E1610-OFFSET(E1610,-计算结果!B$18,0,1,1))/SUM(OFFSET(I1610,0,0,-计算结果!B$18,1)),ABS(E1610-OFFSET(E1610,-ROW()+2,0,1,1))/SUM(OFFSET(I1610,0,0,-ROW()+2,1)))</f>
        <v>0.18511522478277334</v>
      </c>
      <c r="K1610" s="21">
        <f ca="1">(计算结果!B$19+计算结果!B$20*'000300'!J1610)^计算结果!B$21</f>
        <v>1.5666037023044959</v>
      </c>
      <c r="L1610" s="21">
        <f t="shared" ca="1" si="127"/>
        <v>2857.0943978843202</v>
      </c>
      <c r="M1610" s="31" t="str">
        <f ca="1">IF(ROW()&gt;计算结果!B$22+1,IF(L1610&gt;OFFSET(L1610,-计算结果!B$22,0,1,1),"买",IF(L1610&lt;OFFSET(L1610,-计算结果!B$22,0,1,1),"卖",M1609)),IF(L1610&gt;OFFSET(L1610,-ROW()+1,0,1,1),"买",IF(L1610&lt;OFFSET(L1610,-ROW()+1,0,1,1),"卖",M1609)))</f>
        <v>卖</v>
      </c>
      <c r="N1610" s="4" t="str">
        <f t="shared" ca="1" si="128"/>
        <v/>
      </c>
      <c r="O1610" s="3">
        <f ca="1">IF(M1609="买",E1610/E1609-1,0)-IF(N1610=1,计算结果!B$17,0)</f>
        <v>0</v>
      </c>
      <c r="P1610" s="2">
        <f t="shared" ca="1" si="129"/>
        <v>6.689417296751853</v>
      </c>
      <c r="Q1610" s="3">
        <f ca="1">1-P1610/MAX(P$2:P1610)</f>
        <v>5.1328106772689508E-2</v>
      </c>
    </row>
    <row r="1611" spans="1:17" x14ac:dyDescent="0.15">
      <c r="A1611" s="1">
        <v>40772</v>
      </c>
      <c r="B1611">
        <v>2893.85</v>
      </c>
      <c r="C1611">
        <v>2910.84</v>
      </c>
      <c r="D1611" s="21">
        <v>2881.63</v>
      </c>
      <c r="E1611" s="21">
        <v>2886.01</v>
      </c>
      <c r="F1611" s="42">
        <v>418.91852288000001</v>
      </c>
      <c r="G1611" s="3">
        <f t="shared" si="125"/>
        <v>-3.9929872514303799E-3</v>
      </c>
      <c r="H1611" s="3">
        <f>1-E1611/MAX(E$2:E1611)</f>
        <v>0.50894813856938681</v>
      </c>
      <c r="I1611" s="21">
        <f t="shared" si="126"/>
        <v>11.569999999999709</v>
      </c>
      <c r="J1611" s="21">
        <f ca="1">IF(ROW()&gt;计算结果!B$18+1,ABS(E1611-OFFSET(E1611,-计算结果!B$18,0,1,1))/SUM(OFFSET(I1611,0,0,-计算结果!B$18,1)),ABS(E1611-OFFSET(E1611,-ROW()+2,0,1,1))/SUM(OFFSET(I1611,0,0,-ROW()+2,1)))</f>
        <v>0.2101312175770513</v>
      </c>
      <c r="K1611" s="21">
        <f ca="1">(计算结果!B$19+计算结果!B$20*'000300'!J1611)^计算结果!B$21</f>
        <v>1.589118095819346</v>
      </c>
      <c r="L1611" s="21">
        <f t="shared" ca="1" si="127"/>
        <v>2903.0447044578596</v>
      </c>
      <c r="M1611" s="31" t="str">
        <f ca="1">IF(ROW()&gt;计算结果!B$22+1,IF(L1611&gt;OFFSET(L1611,-计算结果!B$22,0,1,1),"买",IF(L1611&lt;OFFSET(L1611,-计算结果!B$22,0,1,1),"卖",M1610)),IF(L1611&gt;OFFSET(L1611,-ROW()+1,0,1,1),"买",IF(L1611&lt;OFFSET(L1611,-ROW()+1,0,1,1),"卖",M1610)))</f>
        <v>卖</v>
      </c>
      <c r="N1611" s="4" t="str">
        <f t="shared" ca="1" si="128"/>
        <v/>
      </c>
      <c r="O1611" s="3">
        <f ca="1">IF(M1610="买",E1611/E1610-1,0)-IF(N1611=1,计算结果!B$17,0)</f>
        <v>0</v>
      </c>
      <c r="P1611" s="2">
        <f t="shared" ca="1" si="129"/>
        <v>6.689417296751853</v>
      </c>
      <c r="Q1611" s="3">
        <f ca="1">1-P1611/MAX(P$2:P1611)</f>
        <v>5.1328106772689508E-2</v>
      </c>
    </row>
    <row r="1612" spans="1:17" x14ac:dyDescent="0.15">
      <c r="A1612" s="1">
        <v>40773</v>
      </c>
      <c r="B1612">
        <v>2887.1</v>
      </c>
      <c r="C1612">
        <v>2890</v>
      </c>
      <c r="D1612" s="21">
        <v>2832.27</v>
      </c>
      <c r="E1612" s="21">
        <v>2834.25</v>
      </c>
      <c r="F1612" s="42">
        <v>457.84424447999999</v>
      </c>
      <c r="G1612" s="3">
        <f t="shared" si="125"/>
        <v>-1.7934795790728431E-2</v>
      </c>
      <c r="H1612" s="3">
        <f>1-E1612/MAX(E$2:E1612)</f>
        <v>0.51775505342680184</v>
      </c>
      <c r="I1612" s="21">
        <f t="shared" si="126"/>
        <v>51.760000000000218</v>
      </c>
      <c r="J1612" s="21">
        <f ca="1">IF(ROW()&gt;计算结果!B$18+1,ABS(E1612-OFFSET(E1612,-计算结果!B$18,0,1,1))/SUM(OFFSET(I1612,0,0,-计算结果!B$18,1)),ABS(E1612-OFFSET(E1612,-ROW()+2,0,1,1))/SUM(OFFSET(I1612,0,0,-ROW()+2,1)))</f>
        <v>0.33704079995722142</v>
      </c>
      <c r="K1612" s="21">
        <f ca="1">(计算结果!B$19+计算结果!B$20*'000300'!J1612)^计算结果!B$21</f>
        <v>1.7033367199614993</v>
      </c>
      <c r="L1612" s="21">
        <f t="shared" ca="1" si="127"/>
        <v>2785.8641582158884</v>
      </c>
      <c r="M1612" s="31" t="str">
        <f ca="1">IF(ROW()&gt;计算结果!B$22+1,IF(L1612&gt;OFFSET(L1612,-计算结果!B$22,0,1,1),"买",IF(L1612&lt;OFFSET(L1612,-计算结果!B$22,0,1,1),"卖",M1611)),IF(L1612&gt;OFFSET(L1612,-ROW()+1,0,1,1),"买",IF(L1612&lt;OFFSET(L1612,-ROW()+1,0,1,1),"卖",M1611)))</f>
        <v>卖</v>
      </c>
      <c r="N1612" s="4" t="str">
        <f t="shared" ca="1" si="128"/>
        <v/>
      </c>
      <c r="O1612" s="3">
        <f ca="1">IF(M1611="买",E1612/E1611-1,0)-IF(N1612=1,计算结果!B$17,0)</f>
        <v>0</v>
      </c>
      <c r="P1612" s="2">
        <f t="shared" ca="1" si="129"/>
        <v>6.689417296751853</v>
      </c>
      <c r="Q1612" s="3">
        <f ca="1">1-P1612/MAX(P$2:P1612)</f>
        <v>5.1328106772689508E-2</v>
      </c>
    </row>
    <row r="1613" spans="1:17" x14ac:dyDescent="0.15">
      <c r="A1613" s="1">
        <v>40774</v>
      </c>
      <c r="B1613">
        <v>2789.35</v>
      </c>
      <c r="C1613">
        <v>2814.1</v>
      </c>
      <c r="D1613" s="21">
        <v>2782.56</v>
      </c>
      <c r="E1613" s="21">
        <v>2807.66</v>
      </c>
      <c r="F1613" s="42">
        <v>484.42961919999999</v>
      </c>
      <c r="G1613" s="3">
        <f t="shared" si="125"/>
        <v>-9.3816706359707291E-3</v>
      </c>
      <c r="H1613" s="3">
        <f>1-E1613/MAX(E$2:E1613)</f>
        <v>0.52227931668141292</v>
      </c>
      <c r="I1613" s="21">
        <f t="shared" si="126"/>
        <v>26.590000000000146</v>
      </c>
      <c r="J1613" s="21">
        <f ca="1">IF(ROW()&gt;计算结果!B$18+1,ABS(E1613-OFFSET(E1613,-计算结果!B$18,0,1,1))/SUM(OFFSET(I1613,0,0,-计算结果!B$18,1)),ABS(E1613-OFFSET(E1613,-ROW()+2,0,1,1))/SUM(OFFSET(I1613,0,0,-ROW()+2,1)))</f>
        <v>0.26578230486793836</v>
      </c>
      <c r="K1613" s="21">
        <f ca="1">(计算结果!B$19+计算结果!B$20*'000300'!J1613)^计算结果!B$21</f>
        <v>1.6392040743811445</v>
      </c>
      <c r="L1613" s="21">
        <f t="shared" ca="1" si="127"/>
        <v>2821.5919908729702</v>
      </c>
      <c r="M1613" s="31" t="str">
        <f ca="1">IF(ROW()&gt;计算结果!B$22+1,IF(L1613&gt;OFFSET(L1613,-计算结果!B$22,0,1,1),"买",IF(L1613&lt;OFFSET(L1613,-计算结果!B$22,0,1,1),"卖",M1612)),IF(L1613&gt;OFFSET(L1613,-ROW()+1,0,1,1),"买",IF(L1613&lt;OFFSET(L1613,-ROW()+1,0,1,1),"卖",M1612)))</f>
        <v>卖</v>
      </c>
      <c r="N1613" s="4" t="str">
        <f t="shared" ca="1" si="128"/>
        <v/>
      </c>
      <c r="O1613" s="3">
        <f ca="1">IF(M1612="买",E1613/E1612-1,0)-IF(N1613=1,计算结果!B$17,0)</f>
        <v>0</v>
      </c>
      <c r="P1613" s="2">
        <f t="shared" ca="1" si="129"/>
        <v>6.689417296751853</v>
      </c>
      <c r="Q1613" s="3">
        <f ca="1">1-P1613/MAX(P$2:P1613)</f>
        <v>5.1328106772689508E-2</v>
      </c>
    </row>
    <row r="1614" spans="1:17" x14ac:dyDescent="0.15">
      <c r="A1614" s="1">
        <v>40777</v>
      </c>
      <c r="B1614">
        <v>2809.33</v>
      </c>
      <c r="C1614">
        <v>2829.69</v>
      </c>
      <c r="D1614" s="21">
        <v>2768.42</v>
      </c>
      <c r="E1614" s="21">
        <v>2777.79</v>
      </c>
      <c r="F1614" s="42">
        <v>401.36540159999998</v>
      </c>
      <c r="G1614" s="3">
        <f t="shared" si="125"/>
        <v>-1.0638752555508835E-2</v>
      </c>
      <c r="H1614" s="3">
        <f>1-E1614/MAX(E$2:E1614)</f>
        <v>0.52736166882188795</v>
      </c>
      <c r="I1614" s="21">
        <f t="shared" si="126"/>
        <v>29.869999999999891</v>
      </c>
      <c r="J1614" s="21">
        <f ca="1">IF(ROW()&gt;计算结果!B$18+1,ABS(E1614-OFFSET(E1614,-计算结果!B$18,0,1,1))/SUM(OFFSET(I1614,0,0,-计算结果!B$18,1)),ABS(E1614-OFFSET(E1614,-ROW()+2,0,1,1))/SUM(OFFSET(I1614,0,0,-ROW()+2,1)))</f>
        <v>6.100655129321815E-2</v>
      </c>
      <c r="K1614" s="21">
        <f ca="1">(计算结果!B$19+计算结果!B$20*'000300'!J1614)^计算结果!B$21</f>
        <v>1.4549058961638963</v>
      </c>
      <c r="L1614" s="21">
        <f t="shared" ca="1" si="127"/>
        <v>2757.8642160881686</v>
      </c>
      <c r="M1614" s="31" t="str">
        <f ca="1">IF(ROW()&gt;计算结果!B$22+1,IF(L1614&gt;OFFSET(L1614,-计算结果!B$22,0,1,1),"买",IF(L1614&lt;OFFSET(L1614,-计算结果!B$22,0,1,1),"卖",M1613)),IF(L1614&gt;OFFSET(L1614,-ROW()+1,0,1,1),"买",IF(L1614&lt;OFFSET(L1614,-ROW()+1,0,1,1),"卖",M1613)))</f>
        <v>卖</v>
      </c>
      <c r="N1614" s="4" t="str">
        <f t="shared" ca="1" si="128"/>
        <v/>
      </c>
      <c r="O1614" s="3">
        <f ca="1">IF(M1613="买",E1614/E1613-1,0)-IF(N1614=1,计算结果!B$17,0)</f>
        <v>0</v>
      </c>
      <c r="P1614" s="2">
        <f t="shared" ca="1" si="129"/>
        <v>6.689417296751853</v>
      </c>
      <c r="Q1614" s="3">
        <f ca="1">1-P1614/MAX(P$2:P1614)</f>
        <v>5.1328106772689508E-2</v>
      </c>
    </row>
    <row r="1615" spans="1:17" x14ac:dyDescent="0.15">
      <c r="A1615" s="1">
        <v>40778</v>
      </c>
      <c r="B1615">
        <v>2788.7</v>
      </c>
      <c r="C1615">
        <v>2821</v>
      </c>
      <c r="D1615" s="21">
        <v>2777.29</v>
      </c>
      <c r="E1615" s="21">
        <v>2821</v>
      </c>
      <c r="F1615" s="42">
        <v>364.41993215999997</v>
      </c>
      <c r="G1615" s="3">
        <f t="shared" si="125"/>
        <v>1.5555531555661251E-2</v>
      </c>
      <c r="H1615" s="3">
        <f>1-E1615/MAX(E$2:E1615)</f>
        <v>0.52000952834683178</v>
      </c>
      <c r="I1615" s="21">
        <f t="shared" si="126"/>
        <v>43.210000000000036</v>
      </c>
      <c r="J1615" s="21">
        <f ca="1">IF(ROW()&gt;计算结果!B$18+1,ABS(E1615-OFFSET(E1615,-计算结果!B$18,0,1,1))/SUM(OFFSET(I1615,0,0,-计算结果!B$18,1)),ABS(E1615-OFFSET(E1615,-ROW()+2,0,1,1))/SUM(OFFSET(I1615,0,0,-ROW()+2,1)))</f>
        <v>7.5283012640680977E-2</v>
      </c>
      <c r="K1615" s="21">
        <f ca="1">(计算结果!B$19+计算结果!B$20*'000300'!J1615)^计算结果!B$21</f>
        <v>1.4677547113766127</v>
      </c>
      <c r="L1615" s="21">
        <f t="shared" ca="1" si="127"/>
        <v>2850.5320603812152</v>
      </c>
      <c r="M1615" s="31" t="str">
        <f ca="1">IF(ROW()&gt;计算结果!B$22+1,IF(L1615&gt;OFFSET(L1615,-计算结果!B$22,0,1,1),"买",IF(L1615&lt;OFFSET(L1615,-计算结果!B$22,0,1,1),"卖",M1614)),IF(L1615&gt;OFFSET(L1615,-ROW()+1,0,1,1),"买",IF(L1615&lt;OFFSET(L1615,-ROW()+1,0,1,1),"卖",M1614)))</f>
        <v>卖</v>
      </c>
      <c r="N1615" s="4" t="str">
        <f t="shared" ca="1" si="128"/>
        <v/>
      </c>
      <c r="O1615" s="3">
        <f ca="1">IF(M1614="买",E1615/E1614-1,0)-IF(N1615=1,计算结果!B$17,0)</f>
        <v>0</v>
      </c>
      <c r="P1615" s="2">
        <f t="shared" ca="1" si="129"/>
        <v>6.689417296751853</v>
      </c>
      <c r="Q1615" s="3">
        <f ca="1">1-P1615/MAX(P$2:P1615)</f>
        <v>5.1328106772689508E-2</v>
      </c>
    </row>
    <row r="1616" spans="1:17" x14ac:dyDescent="0.15">
      <c r="A1616" s="1">
        <v>40779</v>
      </c>
      <c r="B1616">
        <v>2834.58</v>
      </c>
      <c r="C1616">
        <v>2845.47</v>
      </c>
      <c r="D1616" s="21">
        <v>2804.82</v>
      </c>
      <c r="E1616" s="21">
        <v>2810.02</v>
      </c>
      <c r="F1616" s="42">
        <v>419.39779584000001</v>
      </c>
      <c r="G1616" s="3">
        <f t="shared" si="125"/>
        <v>-3.8922367954625781E-3</v>
      </c>
      <c r="H1616" s="3">
        <f>1-E1616/MAX(E$2:E1616)</f>
        <v>0.52187776492207172</v>
      </c>
      <c r="I1616" s="21">
        <f t="shared" si="126"/>
        <v>10.980000000000018</v>
      </c>
      <c r="J1616" s="21">
        <f ca="1">IF(ROW()&gt;计算结果!B$18+1,ABS(E1616-OFFSET(E1616,-计算结果!B$18,0,1,1))/SUM(OFFSET(I1616,0,0,-计算结果!B$18,1)),ABS(E1616-OFFSET(E1616,-ROW()+2,0,1,1))/SUM(OFFSET(I1616,0,0,-ROW()+2,1)))</f>
        <v>4.8951534509095569E-2</v>
      </c>
      <c r="K1616" s="21">
        <f ca="1">(计算结果!B$19+计算结果!B$20*'000300'!J1616)^计算结果!B$21</f>
        <v>1.4440563810581859</v>
      </c>
      <c r="L1616" s="21">
        <f t="shared" ca="1" si="127"/>
        <v>2792.0303610779074</v>
      </c>
      <c r="M1616" s="31" t="str">
        <f ca="1">IF(ROW()&gt;计算结果!B$22+1,IF(L1616&gt;OFFSET(L1616,-计算结果!B$22,0,1,1),"买",IF(L1616&lt;OFFSET(L1616,-计算结果!B$22,0,1,1),"卖",M1615)),IF(L1616&gt;OFFSET(L1616,-ROW()+1,0,1,1),"买",IF(L1616&lt;OFFSET(L1616,-ROW()+1,0,1,1),"卖",M1615)))</f>
        <v>卖</v>
      </c>
      <c r="N1616" s="4" t="str">
        <f t="shared" ca="1" si="128"/>
        <v/>
      </c>
      <c r="O1616" s="3">
        <f ca="1">IF(M1615="买",E1616/E1615-1,0)-IF(N1616=1,计算结果!B$17,0)</f>
        <v>0</v>
      </c>
      <c r="P1616" s="2">
        <f t="shared" ca="1" si="129"/>
        <v>6.689417296751853</v>
      </c>
      <c r="Q1616" s="3">
        <f ca="1">1-P1616/MAX(P$2:P1616)</f>
        <v>5.1328106772689508E-2</v>
      </c>
    </row>
    <row r="1617" spans="1:17" x14ac:dyDescent="0.15">
      <c r="A1617" s="1">
        <v>40780</v>
      </c>
      <c r="B1617">
        <v>2818.7</v>
      </c>
      <c r="C1617">
        <v>2904.44</v>
      </c>
      <c r="D1617" s="21">
        <v>2815.91</v>
      </c>
      <c r="E1617" s="21">
        <v>2903.84</v>
      </c>
      <c r="F1617" s="42">
        <v>757.45959935999997</v>
      </c>
      <c r="G1617" s="3">
        <f t="shared" si="125"/>
        <v>3.3387662721261924E-2</v>
      </c>
      <c r="H1617" s="3">
        <f>1-E1617/MAX(E$2:E1617)</f>
        <v>0.50591438099775399</v>
      </c>
      <c r="I1617" s="21">
        <f t="shared" si="126"/>
        <v>93.820000000000164</v>
      </c>
      <c r="J1617" s="21">
        <f ca="1">IF(ROW()&gt;计算结果!B$18+1,ABS(E1617-OFFSET(E1617,-计算结果!B$18,0,1,1))/SUM(OFFSET(I1617,0,0,-计算结果!B$18,1)),ABS(E1617-OFFSET(E1617,-ROW()+2,0,1,1))/SUM(OFFSET(I1617,0,0,-ROW()+2,1)))</f>
        <v>0.1088892821329559</v>
      </c>
      <c r="K1617" s="21">
        <f ca="1">(计算结果!B$19+计算结果!B$20*'000300'!J1617)^计算结果!B$21</f>
        <v>1.4980003539196602</v>
      </c>
      <c r="L1617" s="21">
        <f t="shared" ca="1" si="127"/>
        <v>2959.5212397548321</v>
      </c>
      <c r="M1617" s="31" t="str">
        <f ca="1">IF(ROW()&gt;计算结果!B$22+1,IF(L1617&gt;OFFSET(L1617,-计算结果!B$22,0,1,1),"买",IF(L1617&lt;OFFSET(L1617,-计算结果!B$22,0,1,1),"卖",M1616)),IF(L1617&gt;OFFSET(L1617,-ROW()+1,0,1,1),"买",IF(L1617&lt;OFFSET(L1617,-ROW()+1,0,1,1),"卖",M1616)))</f>
        <v>卖</v>
      </c>
      <c r="N1617" s="4" t="str">
        <f t="shared" ca="1" si="128"/>
        <v/>
      </c>
      <c r="O1617" s="3">
        <f ca="1">IF(M1616="买",E1617/E1616-1,0)-IF(N1617=1,计算结果!B$17,0)</f>
        <v>0</v>
      </c>
      <c r="P1617" s="2">
        <f t="shared" ca="1" si="129"/>
        <v>6.689417296751853</v>
      </c>
      <c r="Q1617" s="3">
        <f ca="1">1-P1617/MAX(P$2:P1617)</f>
        <v>5.1328106772689508E-2</v>
      </c>
    </row>
    <row r="1618" spans="1:17" x14ac:dyDescent="0.15">
      <c r="A1618" s="1">
        <v>40781</v>
      </c>
      <c r="B1618">
        <v>2889.38</v>
      </c>
      <c r="C1618">
        <v>2907.4</v>
      </c>
      <c r="D1618" s="21">
        <v>2876.83</v>
      </c>
      <c r="E1618" s="21">
        <v>2901.22</v>
      </c>
      <c r="F1618" s="42">
        <v>517.59427584000002</v>
      </c>
      <c r="G1618" s="3">
        <f t="shared" si="125"/>
        <v>-9.0225356768980358E-4</v>
      </c>
      <c r="H1618" s="3">
        <f>1-E1618/MAX(E$2:E1618)</f>
        <v>0.50636017151024304</v>
      </c>
      <c r="I1618" s="21">
        <f t="shared" si="126"/>
        <v>2.6200000000003456</v>
      </c>
      <c r="J1618" s="21">
        <f ca="1">IF(ROW()&gt;计算结果!B$18+1,ABS(E1618-OFFSET(E1618,-计算结果!B$18,0,1,1))/SUM(OFFSET(I1618,0,0,-计算结果!B$18,1)),ABS(E1618-OFFSET(E1618,-ROW()+2,0,1,1))/SUM(OFFSET(I1618,0,0,-ROW()+2,1)))</f>
        <v>7.7574047954865513E-2</v>
      </c>
      <c r="K1618" s="21">
        <f ca="1">(计算结果!B$19+计算结果!B$20*'000300'!J1618)^计算结果!B$21</f>
        <v>1.4698166431593789</v>
      </c>
      <c r="L1618" s="21">
        <f t="shared" ca="1" si="127"/>
        <v>2873.8291072463549</v>
      </c>
      <c r="M1618" s="31" t="str">
        <f ca="1">IF(ROW()&gt;计算结果!B$22+1,IF(L1618&gt;OFFSET(L1618,-计算结果!B$22,0,1,1),"买",IF(L1618&lt;OFFSET(L1618,-计算结果!B$22,0,1,1),"卖",M1617)),IF(L1618&gt;OFFSET(L1618,-ROW()+1,0,1,1),"买",IF(L1618&lt;OFFSET(L1618,-ROW()+1,0,1,1),"卖",M1617)))</f>
        <v>卖</v>
      </c>
      <c r="N1618" s="4" t="str">
        <f t="shared" ca="1" si="128"/>
        <v/>
      </c>
      <c r="O1618" s="3">
        <f ca="1">IF(M1617="买",E1618/E1617-1,0)-IF(N1618=1,计算结果!B$17,0)</f>
        <v>0</v>
      </c>
      <c r="P1618" s="2">
        <f t="shared" ca="1" si="129"/>
        <v>6.689417296751853</v>
      </c>
      <c r="Q1618" s="3">
        <f ca="1">1-P1618/MAX(P$2:P1618)</f>
        <v>5.1328106772689508E-2</v>
      </c>
    </row>
    <row r="1619" spans="1:17" x14ac:dyDescent="0.15">
      <c r="A1619" s="1">
        <v>40784</v>
      </c>
      <c r="B1619">
        <v>2875.78</v>
      </c>
      <c r="C1619">
        <v>2875.78</v>
      </c>
      <c r="D1619" s="21">
        <v>2847.48</v>
      </c>
      <c r="E1619" s="21">
        <v>2852.81</v>
      </c>
      <c r="F1619" s="42">
        <v>498.92655103999999</v>
      </c>
      <c r="G1619" s="3">
        <f t="shared" si="125"/>
        <v>-1.6686083785441896E-2</v>
      </c>
      <c r="H1619" s="3">
        <f>1-E1619/MAX(E$2:E1619)</f>
        <v>0.51459708704825424</v>
      </c>
      <c r="I1619" s="21">
        <f t="shared" si="126"/>
        <v>48.409999999999854</v>
      </c>
      <c r="J1619" s="21">
        <f ca="1">IF(ROW()&gt;计算结果!B$18+1,ABS(E1619-OFFSET(E1619,-计算结果!B$18,0,1,1))/SUM(OFFSET(I1619,0,0,-计算结果!B$18,1)),ABS(E1619-OFFSET(E1619,-ROW()+2,0,1,1))/SUM(OFFSET(I1619,0,0,-ROW()+2,1)))</f>
        <v>0.19187332291451673</v>
      </c>
      <c r="K1619" s="21">
        <f ca="1">(计算结果!B$19+计算结果!B$20*'000300'!J1619)^计算结果!B$21</f>
        <v>1.572685990623065</v>
      </c>
      <c r="L1619" s="21">
        <f t="shared" ca="1" si="127"/>
        <v>2840.772651744609</v>
      </c>
      <c r="M1619" s="31" t="str">
        <f ca="1">IF(ROW()&gt;计算结果!B$22+1,IF(L1619&gt;OFFSET(L1619,-计算结果!B$22,0,1,1),"买",IF(L1619&lt;OFFSET(L1619,-计算结果!B$22,0,1,1),"卖",M1618)),IF(L1619&gt;OFFSET(L1619,-ROW()+1,0,1,1),"买",IF(L1619&lt;OFFSET(L1619,-ROW()+1,0,1,1),"卖",M1618)))</f>
        <v>卖</v>
      </c>
      <c r="N1619" s="4" t="str">
        <f t="shared" ca="1" si="128"/>
        <v/>
      </c>
      <c r="O1619" s="3">
        <f ca="1">IF(M1618="买",E1619/E1618-1,0)-IF(N1619=1,计算结果!B$17,0)</f>
        <v>0</v>
      </c>
      <c r="P1619" s="2">
        <f t="shared" ca="1" si="129"/>
        <v>6.689417296751853</v>
      </c>
      <c r="Q1619" s="3">
        <f ca="1">1-P1619/MAX(P$2:P1619)</f>
        <v>5.1328106772689508E-2</v>
      </c>
    </row>
    <row r="1620" spans="1:17" x14ac:dyDescent="0.15">
      <c r="A1620" s="1">
        <v>40785</v>
      </c>
      <c r="B1620">
        <v>2875.14</v>
      </c>
      <c r="C1620">
        <v>2901.73</v>
      </c>
      <c r="D1620" s="21">
        <v>2838.33</v>
      </c>
      <c r="E1620" s="21">
        <v>2841.74</v>
      </c>
      <c r="F1620" s="42">
        <v>485.65788672000002</v>
      </c>
      <c r="G1620" s="3">
        <f t="shared" si="125"/>
        <v>-3.8803846032509082E-3</v>
      </c>
      <c r="H1620" s="3">
        <f>1-E1620/MAX(E$2:E1620)</f>
        <v>0.51648063703804536</v>
      </c>
      <c r="I1620" s="21">
        <f t="shared" si="126"/>
        <v>11.070000000000164</v>
      </c>
      <c r="J1620" s="21">
        <f ca="1">IF(ROW()&gt;计算结果!B$18+1,ABS(E1620-OFFSET(E1620,-计算结果!B$18,0,1,1))/SUM(OFFSET(I1620,0,0,-计算结果!B$18,1)),ABS(E1620-OFFSET(E1620,-ROW()+2,0,1,1))/SUM(OFFSET(I1620,0,0,-ROW()+2,1)))</f>
        <v>0.16926341315550184</v>
      </c>
      <c r="K1620" s="21">
        <f ca="1">(计算结果!B$19+计算结果!B$20*'000300'!J1620)^计算结果!B$21</f>
        <v>1.5523370718399516</v>
      </c>
      <c r="L1620" s="21">
        <f t="shared" ca="1" si="127"/>
        <v>2842.2743023028315</v>
      </c>
      <c r="M1620" s="31" t="str">
        <f ca="1">IF(ROW()&gt;计算结果!B$22+1,IF(L1620&gt;OFFSET(L1620,-计算结果!B$22,0,1,1),"买",IF(L1620&lt;OFFSET(L1620,-计算结果!B$22,0,1,1),"卖",M1619)),IF(L1620&gt;OFFSET(L1620,-ROW()+1,0,1,1),"买",IF(L1620&lt;OFFSET(L1620,-ROW()+1,0,1,1),"卖",M1619)))</f>
        <v>卖</v>
      </c>
      <c r="N1620" s="4" t="str">
        <f t="shared" ca="1" si="128"/>
        <v/>
      </c>
      <c r="O1620" s="3">
        <f ca="1">IF(M1619="买",E1620/E1619-1,0)-IF(N1620=1,计算结果!B$17,0)</f>
        <v>0</v>
      </c>
      <c r="P1620" s="2">
        <f t="shared" ca="1" si="129"/>
        <v>6.689417296751853</v>
      </c>
      <c r="Q1620" s="3">
        <f ca="1">1-P1620/MAX(P$2:P1620)</f>
        <v>5.1328106772689508E-2</v>
      </c>
    </row>
    <row r="1621" spans="1:17" x14ac:dyDescent="0.15">
      <c r="A1621" s="1">
        <v>40786</v>
      </c>
      <c r="B1621">
        <v>2843.99</v>
      </c>
      <c r="C1621">
        <v>2855.31</v>
      </c>
      <c r="D1621" s="21">
        <v>2823.77</v>
      </c>
      <c r="E1621" s="21">
        <v>2846.78</v>
      </c>
      <c r="F1621" s="42">
        <v>376.24545280000001</v>
      </c>
      <c r="G1621" s="3">
        <f t="shared" si="125"/>
        <v>1.7735612688003499E-3</v>
      </c>
      <c r="H1621" s="3">
        <f>1-E1621/MAX(E$2:E1621)</f>
        <v>0.51562308582318106</v>
      </c>
      <c r="I1621" s="21">
        <f t="shared" si="126"/>
        <v>5.0400000000004184</v>
      </c>
      <c r="J1621" s="21">
        <f ca="1">IF(ROW()&gt;计算结果!B$18+1,ABS(E1621-OFFSET(E1621,-计算结果!B$18,0,1,1))/SUM(OFFSET(I1621,0,0,-计算结果!B$18,1)),ABS(E1621-OFFSET(E1621,-ROW()+2,0,1,1))/SUM(OFFSET(I1621,0,0,-ROW()+2,1)))</f>
        <v>0.12131613940687097</v>
      </c>
      <c r="K1621" s="21">
        <f ca="1">(计算结果!B$19+计算结果!B$20*'000300'!J1621)^计算结果!B$21</f>
        <v>1.5091845254661838</v>
      </c>
      <c r="L1621" s="21">
        <f t="shared" ca="1" si="127"/>
        <v>2849.0742315438274</v>
      </c>
      <c r="M1621" s="31" t="str">
        <f ca="1">IF(ROW()&gt;计算结果!B$22+1,IF(L1621&gt;OFFSET(L1621,-计算结果!B$22,0,1,1),"买",IF(L1621&lt;OFFSET(L1621,-计算结果!B$22,0,1,1),"卖",M1620)),IF(L1621&gt;OFFSET(L1621,-ROW()+1,0,1,1),"买",IF(L1621&lt;OFFSET(L1621,-ROW()+1,0,1,1),"卖",M1620)))</f>
        <v>卖</v>
      </c>
      <c r="N1621" s="4" t="str">
        <f t="shared" ca="1" si="128"/>
        <v/>
      </c>
      <c r="O1621" s="3">
        <f ca="1">IF(M1620="买",E1621/E1620-1,0)-IF(N1621=1,计算结果!B$17,0)</f>
        <v>0</v>
      </c>
      <c r="P1621" s="2">
        <f t="shared" ca="1" si="129"/>
        <v>6.689417296751853</v>
      </c>
      <c r="Q1621" s="3">
        <f ca="1">1-P1621/MAX(P$2:P1621)</f>
        <v>5.1328106772689508E-2</v>
      </c>
    </row>
    <row r="1622" spans="1:17" x14ac:dyDescent="0.15">
      <c r="A1622" s="1">
        <v>40787</v>
      </c>
      <c r="B1622">
        <v>2852.39</v>
      </c>
      <c r="C1622">
        <v>2869.25</v>
      </c>
      <c r="D1622" s="21">
        <v>2825.96</v>
      </c>
      <c r="E1622" s="21">
        <v>2834.54</v>
      </c>
      <c r="F1622" s="42">
        <v>351.43729151999997</v>
      </c>
      <c r="G1622" s="3">
        <f t="shared" si="125"/>
        <v>-4.29959462972207E-3</v>
      </c>
      <c r="H1622" s="3">
        <f>1-E1622/MAX(E$2:E1622)</f>
        <v>0.51770571020213707</v>
      </c>
      <c r="I1622" s="21">
        <f t="shared" si="126"/>
        <v>12.240000000000236</v>
      </c>
      <c r="J1622" s="21">
        <f ca="1">IF(ROW()&gt;计算结果!B$18+1,ABS(E1622-OFFSET(E1622,-计算结果!B$18,0,1,1))/SUM(OFFSET(I1622,0,0,-计算结果!B$18,1)),ABS(E1622-OFFSET(E1622,-ROW()+2,0,1,1))/SUM(OFFSET(I1622,0,0,-ROW()+2,1)))</f>
        <v>1.0216663730842428E-3</v>
      </c>
      <c r="K1622" s="21">
        <f ca="1">(计算结果!B$19+计算结果!B$20*'000300'!J1622)^计算结果!B$21</f>
        <v>1.4009194997357757</v>
      </c>
      <c r="L1622" s="21">
        <f t="shared" ca="1" si="127"/>
        <v>2828.7129431604048</v>
      </c>
      <c r="M1622" s="31" t="str">
        <f ca="1">IF(ROW()&gt;计算结果!B$22+1,IF(L1622&gt;OFFSET(L1622,-计算结果!B$22,0,1,1),"买",IF(L1622&lt;OFFSET(L1622,-计算结果!B$22,0,1,1),"卖",M1621)),IF(L1622&gt;OFFSET(L1622,-ROW()+1,0,1,1),"买",IF(L1622&lt;OFFSET(L1622,-ROW()+1,0,1,1),"卖",M1621)))</f>
        <v>卖</v>
      </c>
      <c r="N1622" s="4" t="str">
        <f t="shared" ca="1" si="128"/>
        <v/>
      </c>
      <c r="O1622" s="3">
        <f ca="1">IF(M1621="买",E1622/E1621-1,0)-IF(N1622=1,计算结果!B$17,0)</f>
        <v>0</v>
      </c>
      <c r="P1622" s="2">
        <f t="shared" ca="1" si="129"/>
        <v>6.689417296751853</v>
      </c>
      <c r="Q1622" s="3">
        <f ca="1">1-P1622/MAX(P$2:P1622)</f>
        <v>5.1328106772689508E-2</v>
      </c>
    </row>
    <row r="1623" spans="1:17" x14ac:dyDescent="0.15">
      <c r="A1623" s="1">
        <v>40788</v>
      </c>
      <c r="B1623">
        <v>2828.84</v>
      </c>
      <c r="C1623">
        <v>2836.62</v>
      </c>
      <c r="D1623" s="21">
        <v>2790.77</v>
      </c>
      <c r="E1623" s="21">
        <v>2803.85</v>
      </c>
      <c r="F1623" s="42">
        <v>319.60598528000003</v>
      </c>
      <c r="G1623" s="3">
        <f t="shared" si="125"/>
        <v>-1.0827153612226303E-2</v>
      </c>
      <c r="H1623" s="3">
        <f>1-E1623/MAX(E$2:E1623)</f>
        <v>0.52292758456407817</v>
      </c>
      <c r="I1623" s="21">
        <f t="shared" si="126"/>
        <v>30.690000000000055</v>
      </c>
      <c r="J1623" s="21">
        <f ca="1">IF(ROW()&gt;计算结果!B$18+1,ABS(E1623-OFFSET(E1623,-计算结果!B$18,0,1,1))/SUM(OFFSET(I1623,0,0,-计算结果!B$18,1)),ABS(E1623-OFFSET(E1623,-ROW()+2,0,1,1))/SUM(OFFSET(I1623,0,0,-ROW()+2,1)))</f>
        <v>1.3231463795797638E-2</v>
      </c>
      <c r="K1623" s="21">
        <f ca="1">(计算结果!B$19+计算结果!B$20*'000300'!J1623)^计算结果!B$21</f>
        <v>1.4119083174162177</v>
      </c>
      <c r="L1623" s="21">
        <f t="shared" ca="1" si="127"/>
        <v>2793.6087469167824</v>
      </c>
      <c r="M1623" s="31" t="str">
        <f ca="1">IF(ROW()&gt;计算结果!B$22+1,IF(L1623&gt;OFFSET(L1623,-计算结果!B$22,0,1,1),"买",IF(L1623&lt;OFFSET(L1623,-计算结果!B$22,0,1,1),"卖",M1622)),IF(L1623&gt;OFFSET(L1623,-ROW()+1,0,1,1),"买",IF(L1623&lt;OFFSET(L1623,-ROW()+1,0,1,1),"卖",M1622)))</f>
        <v>卖</v>
      </c>
      <c r="N1623" s="4" t="str">
        <f t="shared" ca="1" si="128"/>
        <v/>
      </c>
      <c r="O1623" s="3">
        <f ca="1">IF(M1622="买",E1623/E1622-1,0)-IF(N1623=1,计算结果!B$17,0)</f>
        <v>0</v>
      </c>
      <c r="P1623" s="2">
        <f t="shared" ca="1" si="129"/>
        <v>6.689417296751853</v>
      </c>
      <c r="Q1623" s="3">
        <f ca="1">1-P1623/MAX(P$2:P1623)</f>
        <v>5.1328106772689508E-2</v>
      </c>
    </row>
    <row r="1624" spans="1:17" x14ac:dyDescent="0.15">
      <c r="A1624" s="1">
        <v>40791</v>
      </c>
      <c r="B1624">
        <v>2780.83</v>
      </c>
      <c r="C1624">
        <v>2780.83</v>
      </c>
      <c r="D1624" s="21">
        <v>2743.38</v>
      </c>
      <c r="E1624" s="21">
        <v>2743.82</v>
      </c>
      <c r="F1624" s="42">
        <v>360.40310784000002</v>
      </c>
      <c r="G1624" s="3">
        <f t="shared" si="125"/>
        <v>-2.1409847174420849E-2</v>
      </c>
      <c r="H1624" s="3">
        <f>1-E1624/MAX(E$2:E1624)</f>
        <v>0.53314163206969301</v>
      </c>
      <c r="I1624" s="21">
        <f t="shared" si="126"/>
        <v>60.029999999999745</v>
      </c>
      <c r="J1624" s="21">
        <f ca="1">IF(ROW()&gt;计算结果!B$18+1,ABS(E1624-OFFSET(E1624,-计算结果!B$18,0,1,1))/SUM(OFFSET(I1624,0,0,-计算结果!B$18,1)),ABS(E1624-OFFSET(E1624,-ROW()+2,0,1,1))/SUM(OFFSET(I1624,0,0,-ROW()+2,1)))</f>
        <v>0.10678696048536572</v>
      </c>
      <c r="K1624" s="21">
        <f ca="1">(计算结果!B$19+计算结果!B$20*'000300'!J1624)^计算结果!B$21</f>
        <v>1.4961082644368291</v>
      </c>
      <c r="L1624" s="21">
        <f t="shared" ca="1" si="127"/>
        <v>2719.1193911786313</v>
      </c>
      <c r="M1624" s="31" t="str">
        <f ca="1">IF(ROW()&gt;计算结果!B$22+1,IF(L1624&gt;OFFSET(L1624,-计算结果!B$22,0,1,1),"买",IF(L1624&lt;OFFSET(L1624,-计算结果!B$22,0,1,1),"卖",M1623)),IF(L1624&gt;OFFSET(L1624,-ROW()+1,0,1,1),"买",IF(L1624&lt;OFFSET(L1624,-ROW()+1,0,1,1),"卖",M1623)))</f>
        <v>卖</v>
      </c>
      <c r="N1624" s="4" t="str">
        <f t="shared" ca="1" si="128"/>
        <v/>
      </c>
      <c r="O1624" s="3">
        <f ca="1">IF(M1623="买",E1624/E1623-1,0)-IF(N1624=1,计算结果!B$17,0)</f>
        <v>0</v>
      </c>
      <c r="P1624" s="2">
        <f t="shared" ca="1" si="129"/>
        <v>6.689417296751853</v>
      </c>
      <c r="Q1624" s="3">
        <f ca="1">1-P1624/MAX(P$2:P1624)</f>
        <v>5.1328106772689508E-2</v>
      </c>
    </row>
    <row r="1625" spans="1:17" x14ac:dyDescent="0.15">
      <c r="A1625" s="1">
        <v>40792</v>
      </c>
      <c r="B1625">
        <v>2727.75</v>
      </c>
      <c r="C1625">
        <v>2745.36</v>
      </c>
      <c r="D1625" s="21">
        <v>2711.07</v>
      </c>
      <c r="E1625" s="21">
        <v>2723.3</v>
      </c>
      <c r="F1625" s="42">
        <v>337.46804736000001</v>
      </c>
      <c r="G1625" s="3">
        <f t="shared" si="125"/>
        <v>-7.4786246911240362E-3</v>
      </c>
      <c r="H1625" s="3">
        <f>1-E1625/MAX(E$2:E1625)</f>
        <v>0.53663309058735442</v>
      </c>
      <c r="I1625" s="21">
        <f t="shared" si="126"/>
        <v>20.519999999999982</v>
      </c>
      <c r="J1625" s="21">
        <f ca="1">IF(ROW()&gt;计算结果!B$18+1,ABS(E1625-OFFSET(E1625,-计算结果!B$18,0,1,1))/SUM(OFFSET(I1625,0,0,-计算结果!B$18,1)),ABS(E1625-OFFSET(E1625,-ROW()+2,0,1,1))/SUM(OFFSET(I1625,0,0,-ROW()+2,1)))</f>
        <v>0.33071559136144979</v>
      </c>
      <c r="K1625" s="21">
        <f ca="1">(计算结果!B$19+计算结果!B$20*'000300'!J1625)^计算结果!B$21</f>
        <v>1.6976440322253048</v>
      </c>
      <c r="L1625" s="21">
        <f t="shared" ca="1" si="127"/>
        <v>2726.2165767952965</v>
      </c>
      <c r="M1625" s="31" t="str">
        <f ca="1">IF(ROW()&gt;计算结果!B$22+1,IF(L1625&gt;OFFSET(L1625,-计算结果!B$22,0,1,1),"买",IF(L1625&lt;OFFSET(L1625,-计算结果!B$22,0,1,1),"卖",M1624)),IF(L1625&gt;OFFSET(L1625,-ROW()+1,0,1,1),"买",IF(L1625&lt;OFFSET(L1625,-ROW()+1,0,1,1),"卖",M1624)))</f>
        <v>卖</v>
      </c>
      <c r="N1625" s="4" t="str">
        <f t="shared" ca="1" si="128"/>
        <v/>
      </c>
      <c r="O1625" s="3">
        <f ca="1">IF(M1624="买",E1625/E1624-1,0)-IF(N1625=1,计算结果!B$17,0)</f>
        <v>0</v>
      </c>
      <c r="P1625" s="2">
        <f t="shared" ca="1" si="129"/>
        <v>6.689417296751853</v>
      </c>
      <c r="Q1625" s="3">
        <f ca="1">1-P1625/MAX(P$2:P1625)</f>
        <v>5.1328106772689508E-2</v>
      </c>
    </row>
    <row r="1626" spans="1:17" x14ac:dyDescent="0.15">
      <c r="A1626" s="1">
        <v>40793</v>
      </c>
      <c r="B1626">
        <v>2738.79</v>
      </c>
      <c r="C1626">
        <v>2779.21</v>
      </c>
      <c r="D1626" s="21">
        <v>2730.06</v>
      </c>
      <c r="E1626" s="21">
        <v>2779.09</v>
      </c>
      <c r="F1626" s="42">
        <v>370.96660992</v>
      </c>
      <c r="G1626" s="3">
        <f t="shared" si="125"/>
        <v>2.0486174861381379E-2</v>
      </c>
      <c r="H1626" s="3">
        <f>1-E1626/MAX(E$2:E1626)</f>
        <v>0.52714047505614914</v>
      </c>
      <c r="I1626" s="21">
        <f t="shared" si="126"/>
        <v>55.789999999999964</v>
      </c>
      <c r="J1626" s="21">
        <f ca="1">IF(ROW()&gt;计算结果!B$18+1,ABS(E1626-OFFSET(E1626,-计算结果!B$18,0,1,1))/SUM(OFFSET(I1626,0,0,-计算结果!B$18,1)),ABS(E1626-OFFSET(E1626,-ROW()+2,0,1,1))/SUM(OFFSET(I1626,0,0,-ROW()+2,1)))</f>
        <v>9.0909090909090176E-2</v>
      </c>
      <c r="K1626" s="21">
        <f ca="1">(计算结果!B$19+计算结果!B$20*'000300'!J1626)^计算结果!B$21</f>
        <v>1.481818181818181</v>
      </c>
      <c r="L1626" s="21">
        <f t="shared" ca="1" si="127"/>
        <v>2804.5653766349942</v>
      </c>
      <c r="M1626" s="31" t="str">
        <f ca="1">IF(ROW()&gt;计算结果!B$22+1,IF(L1626&gt;OFFSET(L1626,-计算结果!B$22,0,1,1),"买",IF(L1626&lt;OFFSET(L1626,-计算结果!B$22,0,1,1),"卖",M1625)),IF(L1626&gt;OFFSET(L1626,-ROW()+1,0,1,1),"买",IF(L1626&lt;OFFSET(L1626,-ROW()+1,0,1,1),"卖",M1625)))</f>
        <v>买</v>
      </c>
      <c r="N1626" s="4">
        <f t="shared" ca="1" si="128"/>
        <v>1</v>
      </c>
      <c r="O1626" s="3">
        <f ca="1">IF(M1625="买",E1626/E1625-1,0)-IF(N1626=1,计算结果!B$17,0)</f>
        <v>0</v>
      </c>
      <c r="P1626" s="2">
        <f t="shared" ca="1" si="129"/>
        <v>6.689417296751853</v>
      </c>
      <c r="Q1626" s="3">
        <f ca="1">1-P1626/MAX(P$2:P1626)</f>
        <v>5.1328106772689508E-2</v>
      </c>
    </row>
    <row r="1627" spans="1:17" x14ac:dyDescent="0.15">
      <c r="A1627" s="1">
        <v>40794</v>
      </c>
      <c r="B1627">
        <v>2788.83</v>
      </c>
      <c r="C1627">
        <v>2789.11</v>
      </c>
      <c r="D1627" s="21">
        <v>2755.8</v>
      </c>
      <c r="E1627" s="21">
        <v>2756.11</v>
      </c>
      <c r="F1627" s="42">
        <v>312.09441279999999</v>
      </c>
      <c r="G1627" s="3">
        <f t="shared" si="125"/>
        <v>-8.2688937745808433E-3</v>
      </c>
      <c r="H1627" s="3">
        <f>1-E1627/MAX(E$2:E1627)</f>
        <v>0.53105050023820866</v>
      </c>
      <c r="I1627" s="21">
        <f t="shared" si="126"/>
        <v>22.980000000000018</v>
      </c>
      <c r="J1627" s="21">
        <f ca="1">IF(ROW()&gt;计算结果!B$18+1,ABS(E1627-OFFSET(E1627,-计算结果!B$18,0,1,1))/SUM(OFFSET(I1627,0,0,-计算结果!B$18,1)),ABS(E1627-OFFSET(E1627,-ROW()+2,0,1,1))/SUM(OFFSET(I1627,0,0,-ROW()+2,1)))</f>
        <v>0.54838709677419206</v>
      </c>
      <c r="K1627" s="21">
        <f ca="1">(计算结果!B$19+计算结果!B$20*'000300'!J1627)^计算结果!B$21</f>
        <v>1.8935483870967729</v>
      </c>
      <c r="L1627" s="21">
        <f t="shared" ca="1" si="127"/>
        <v>2712.812776361634</v>
      </c>
      <c r="M1627" s="31" t="str">
        <f ca="1">IF(ROW()&gt;计算结果!B$22+1,IF(L1627&gt;OFFSET(L1627,-计算结果!B$22,0,1,1),"买",IF(L1627&lt;OFFSET(L1627,-计算结果!B$22,0,1,1),"卖",M1626)),IF(L1627&gt;OFFSET(L1627,-ROW()+1,0,1,1),"买",IF(L1627&lt;OFFSET(L1627,-ROW()+1,0,1,1),"卖",M1626)))</f>
        <v>卖</v>
      </c>
      <c r="N1627" s="4">
        <f t="shared" ca="1" si="128"/>
        <v>1</v>
      </c>
      <c r="O1627" s="3">
        <f ca="1">IF(M1626="买",E1627/E1626-1,0)-IF(N1627=1,计算结果!B$17,0)</f>
        <v>-8.2688937745808433E-3</v>
      </c>
      <c r="P1627" s="2">
        <f t="shared" ca="1" si="129"/>
        <v>6.6341032157111686</v>
      </c>
      <c r="Q1627" s="3">
        <f ca="1">1-P1627/MAX(P$2:P1627)</f>
        <v>5.9172573884716639E-2</v>
      </c>
    </row>
    <row r="1628" spans="1:17" x14ac:dyDescent="0.15">
      <c r="A1628" s="1">
        <v>40795</v>
      </c>
      <c r="B1628">
        <v>2770.15</v>
      </c>
      <c r="C1628">
        <v>2796.35</v>
      </c>
      <c r="D1628" s="21">
        <v>2739.62</v>
      </c>
      <c r="E1628" s="21">
        <v>2751.1</v>
      </c>
      <c r="F1628" s="42">
        <v>303.48130304</v>
      </c>
      <c r="G1628" s="3">
        <f t="shared" si="125"/>
        <v>-1.8177794064824226E-3</v>
      </c>
      <c r="H1628" s="3">
        <f>1-E1628/MAX(E$2:E1628)</f>
        <v>0.53190294698155582</v>
      </c>
      <c r="I1628" s="21">
        <f t="shared" si="126"/>
        <v>5.0100000000002183</v>
      </c>
      <c r="J1628" s="21">
        <f ca="1">IF(ROW()&gt;计算结果!B$18+1,ABS(E1628-OFFSET(E1628,-计算结果!B$18,0,1,1))/SUM(OFFSET(I1628,0,0,-计算结果!B$18,1)),ABS(E1628-OFFSET(E1628,-ROW()+2,0,1,1))/SUM(OFFSET(I1628,0,0,-ROW()+2,1)))</f>
        <v>0.5523585252777965</v>
      </c>
      <c r="K1628" s="21">
        <f ca="1">(计算结果!B$19+计算结果!B$20*'000300'!J1628)^计算结果!B$21</f>
        <v>1.8971226727500168</v>
      </c>
      <c r="L1628" s="21">
        <f t="shared" ca="1" si="127"/>
        <v>2785.4483364026282</v>
      </c>
      <c r="M1628" s="31" t="str">
        <f ca="1">IF(ROW()&gt;计算结果!B$22+1,IF(L1628&gt;OFFSET(L1628,-计算结果!B$22,0,1,1),"买",IF(L1628&lt;OFFSET(L1628,-计算结果!B$22,0,1,1),"卖",M1627)),IF(L1628&gt;OFFSET(L1628,-ROW()+1,0,1,1),"买",IF(L1628&lt;OFFSET(L1628,-ROW()+1,0,1,1),"卖",M1627)))</f>
        <v>卖</v>
      </c>
      <c r="N1628" s="4" t="str">
        <f t="shared" ca="1" si="128"/>
        <v/>
      </c>
      <c r="O1628" s="3">
        <f ca="1">IF(M1627="买",E1628/E1627-1,0)-IF(N1628=1,计算结果!B$17,0)</f>
        <v>0</v>
      </c>
      <c r="P1628" s="2">
        <f t="shared" ca="1" si="129"/>
        <v>6.6341032157111686</v>
      </c>
      <c r="Q1628" s="3">
        <f ca="1">1-P1628/MAX(P$2:P1628)</f>
        <v>5.9172573884716639E-2</v>
      </c>
    </row>
    <row r="1629" spans="1:17" x14ac:dyDescent="0.15">
      <c r="A1629" s="1">
        <v>40799</v>
      </c>
      <c r="B1629">
        <v>2712.44</v>
      </c>
      <c r="C1629">
        <v>2726.19</v>
      </c>
      <c r="D1629" s="21">
        <v>2698.66</v>
      </c>
      <c r="E1629" s="21">
        <v>2720.28</v>
      </c>
      <c r="F1629" s="42">
        <v>300.34339840000001</v>
      </c>
      <c r="G1629" s="3">
        <f t="shared" si="125"/>
        <v>-1.1202791610628315E-2</v>
      </c>
      <c r="H1629" s="3">
        <f>1-E1629/MAX(E$2:E1629)</f>
        <v>0.53714694072007074</v>
      </c>
      <c r="I1629" s="21">
        <f t="shared" si="126"/>
        <v>30.819999999999709</v>
      </c>
      <c r="J1629" s="21">
        <f ca="1">IF(ROW()&gt;计算结果!B$18+1,ABS(E1629-OFFSET(E1629,-计算结果!B$18,0,1,1))/SUM(OFFSET(I1629,0,0,-计算结果!B$18,1)),ABS(E1629-OFFSET(E1629,-ROW()+2,0,1,1))/SUM(OFFSET(I1629,0,0,-ROW()+2,1)))</f>
        <v>0.52138164365238393</v>
      </c>
      <c r="K1629" s="21">
        <f ca="1">(计算结果!B$19+计算结果!B$20*'000300'!J1629)^计算结果!B$21</f>
        <v>1.8692434792871455</v>
      </c>
      <c r="L1629" s="21">
        <f t="shared" ca="1" si="127"/>
        <v>2663.6328485260246</v>
      </c>
      <c r="M1629" s="31" t="str">
        <f ca="1">IF(ROW()&gt;计算结果!B$22+1,IF(L1629&gt;OFFSET(L1629,-计算结果!B$22,0,1,1),"买",IF(L1629&lt;OFFSET(L1629,-计算结果!B$22,0,1,1),"卖",M1628)),IF(L1629&gt;OFFSET(L1629,-ROW()+1,0,1,1),"买",IF(L1629&lt;OFFSET(L1629,-ROW()+1,0,1,1),"卖",M1628)))</f>
        <v>卖</v>
      </c>
      <c r="N1629" s="4" t="str">
        <f t="shared" ca="1" si="128"/>
        <v/>
      </c>
      <c r="O1629" s="3">
        <f ca="1">IF(M1628="买",E1629/E1628-1,0)-IF(N1629=1,计算结果!B$17,0)</f>
        <v>0</v>
      </c>
      <c r="P1629" s="2">
        <f t="shared" ca="1" si="129"/>
        <v>6.6341032157111686</v>
      </c>
      <c r="Q1629" s="3">
        <f ca="1">1-P1629/MAX(P$2:P1629)</f>
        <v>5.9172573884716639E-2</v>
      </c>
    </row>
    <row r="1630" spans="1:17" x14ac:dyDescent="0.15">
      <c r="A1630" s="1">
        <v>40800</v>
      </c>
      <c r="B1630">
        <v>2729.26</v>
      </c>
      <c r="C1630">
        <v>2736.91</v>
      </c>
      <c r="D1630" s="21">
        <v>2677.13</v>
      </c>
      <c r="E1630" s="21">
        <v>2733.11</v>
      </c>
      <c r="F1630" s="42">
        <v>328.58417151999998</v>
      </c>
      <c r="G1630" s="3">
        <f t="shared" si="125"/>
        <v>4.7164262502388254E-3</v>
      </c>
      <c r="H1630" s="3">
        <f>1-E1630/MAX(E$2:E1630)</f>
        <v>0.53496392840127949</v>
      </c>
      <c r="I1630" s="21">
        <f t="shared" si="126"/>
        <v>12.829999999999927</v>
      </c>
      <c r="J1630" s="21">
        <f ca="1">IF(ROW()&gt;计算结果!B$18+1,ABS(E1630-OFFSET(E1630,-计算结果!B$18,0,1,1))/SUM(OFFSET(I1630,0,0,-计算结果!B$18,1)),ABS(E1630-OFFSET(E1630,-ROW()+2,0,1,1))/SUM(OFFSET(I1630,0,0,-ROW()+2,1)))</f>
        <v>0.42441883180308476</v>
      </c>
      <c r="K1630" s="21">
        <f ca="1">(计算结果!B$19+计算结果!B$20*'000300'!J1630)^计算结果!B$21</f>
        <v>1.7819769486227761</v>
      </c>
      <c r="L1630" s="21">
        <f t="shared" ca="1" si="127"/>
        <v>2787.4395309086217</v>
      </c>
      <c r="M1630" s="31" t="str">
        <f ca="1">IF(ROW()&gt;计算结果!B$22+1,IF(L1630&gt;OFFSET(L1630,-计算结果!B$22,0,1,1),"买",IF(L1630&lt;OFFSET(L1630,-计算结果!B$22,0,1,1),"卖",M1629)),IF(L1630&gt;OFFSET(L1630,-ROW()+1,0,1,1),"买",IF(L1630&lt;OFFSET(L1630,-ROW()+1,0,1,1),"卖",M1629)))</f>
        <v>卖</v>
      </c>
      <c r="N1630" s="4" t="str">
        <f t="shared" ca="1" si="128"/>
        <v/>
      </c>
      <c r="O1630" s="3">
        <f ca="1">IF(M1629="买",E1630/E1629-1,0)-IF(N1630=1,计算结果!B$17,0)</f>
        <v>0</v>
      </c>
      <c r="P1630" s="2">
        <f t="shared" ca="1" si="129"/>
        <v>6.6341032157111686</v>
      </c>
      <c r="Q1630" s="3">
        <f ca="1">1-P1630/MAX(P$2:P1630)</f>
        <v>5.9172573884716639E-2</v>
      </c>
    </row>
    <row r="1631" spans="1:17" x14ac:dyDescent="0.15">
      <c r="A1631" s="1">
        <v>40801</v>
      </c>
      <c r="B1631">
        <v>2734.55</v>
      </c>
      <c r="C1631">
        <v>2754.19</v>
      </c>
      <c r="D1631" s="21">
        <v>2728.91</v>
      </c>
      <c r="E1631" s="21">
        <v>2729.05</v>
      </c>
      <c r="F1631" s="42">
        <v>325.07109376</v>
      </c>
      <c r="G1631" s="3">
        <f t="shared" si="125"/>
        <v>-1.48548722883457E-3</v>
      </c>
      <c r="H1631" s="3">
        <f>1-E1631/MAX(E$2:E1631)</f>
        <v>0.53565473354658677</v>
      </c>
      <c r="I1631" s="21">
        <f t="shared" si="126"/>
        <v>4.0599999999999454</v>
      </c>
      <c r="J1631" s="21">
        <f ca="1">IF(ROW()&gt;计算结果!B$18+1,ABS(E1631-OFFSET(E1631,-计算结果!B$18,0,1,1))/SUM(OFFSET(I1631,0,0,-计算结果!B$18,1)),ABS(E1631-OFFSET(E1631,-ROW()+2,0,1,1))/SUM(OFFSET(I1631,0,0,-ROW()+2,1)))</f>
        <v>0.46174059693297292</v>
      </c>
      <c r="K1631" s="21">
        <f ca="1">(计算结果!B$19+计算结果!B$20*'000300'!J1631)^计算结果!B$21</f>
        <v>1.8155665372396754</v>
      </c>
      <c r="L1631" s="21">
        <f t="shared" ca="1" si="127"/>
        <v>2681.4294524658062</v>
      </c>
      <c r="M1631" s="31" t="str">
        <f ca="1">IF(ROW()&gt;计算结果!B$22+1,IF(L1631&gt;OFFSET(L1631,-计算结果!B$22,0,1,1),"买",IF(L1631&lt;OFFSET(L1631,-计算结果!B$22,0,1,1),"卖",M1630)),IF(L1631&gt;OFFSET(L1631,-ROW()+1,0,1,1),"买",IF(L1631&lt;OFFSET(L1631,-ROW()+1,0,1,1),"卖",M1630)))</f>
        <v>卖</v>
      </c>
      <c r="N1631" s="4" t="str">
        <f t="shared" ca="1" si="128"/>
        <v/>
      </c>
      <c r="O1631" s="3">
        <f ca="1">IF(M1630="买",E1631/E1630-1,0)-IF(N1631=1,计算结果!B$17,0)</f>
        <v>0</v>
      </c>
      <c r="P1631" s="2">
        <f t="shared" ca="1" si="129"/>
        <v>6.6341032157111686</v>
      </c>
      <c r="Q1631" s="3">
        <f ca="1">1-P1631/MAX(P$2:P1631)</f>
        <v>5.9172573884716639E-2</v>
      </c>
    </row>
    <row r="1632" spans="1:17" x14ac:dyDescent="0.15">
      <c r="A1632" s="1">
        <v>40802</v>
      </c>
      <c r="B1632">
        <v>2744.22</v>
      </c>
      <c r="C1632">
        <v>2755.89</v>
      </c>
      <c r="D1632" s="21">
        <v>2729</v>
      </c>
      <c r="E1632" s="21">
        <v>2733.99</v>
      </c>
      <c r="F1632" s="42">
        <v>297.4391296</v>
      </c>
      <c r="G1632" s="3">
        <f t="shared" si="125"/>
        <v>1.8101537164945114E-3</v>
      </c>
      <c r="H1632" s="3">
        <f>1-E1632/MAX(E$2:E1632)</f>
        <v>0.53481419723677948</v>
      </c>
      <c r="I1632" s="21">
        <f t="shared" si="126"/>
        <v>4.9399999999995998</v>
      </c>
      <c r="J1632" s="21">
        <f ca="1">IF(ROW()&gt;计算结果!B$18+1,ABS(E1632-OFFSET(E1632,-计算结果!B$18,0,1,1))/SUM(OFFSET(I1632,0,0,-计算结果!B$18,1)),ABS(E1632-OFFSET(E1632,-ROW()+2,0,1,1))/SUM(OFFSET(I1632,0,0,-ROW()+2,1)))</f>
        <v>0.40598376872451458</v>
      </c>
      <c r="K1632" s="21">
        <f ca="1">(计算结果!B$19+计算结果!B$20*'000300'!J1632)^计算结果!B$21</f>
        <v>1.765385391852063</v>
      </c>
      <c r="L1632" s="21">
        <f t="shared" ca="1" si="127"/>
        <v>2774.2190752704173</v>
      </c>
      <c r="M1632" s="31" t="str">
        <f ca="1">IF(ROW()&gt;计算结果!B$22+1,IF(L1632&gt;OFFSET(L1632,-计算结果!B$22,0,1,1),"买",IF(L1632&lt;OFFSET(L1632,-计算结果!B$22,0,1,1),"卖",M1631)),IF(L1632&gt;OFFSET(L1632,-ROW()+1,0,1,1),"买",IF(L1632&lt;OFFSET(L1632,-ROW()+1,0,1,1),"卖",M1631)))</f>
        <v>卖</v>
      </c>
      <c r="N1632" s="4" t="str">
        <f t="shared" ca="1" si="128"/>
        <v/>
      </c>
      <c r="O1632" s="3">
        <f ca="1">IF(M1631="买",E1632/E1631-1,0)-IF(N1632=1,计算结果!B$17,0)</f>
        <v>0</v>
      </c>
      <c r="P1632" s="2">
        <f t="shared" ca="1" si="129"/>
        <v>6.6341032157111686</v>
      </c>
      <c r="Q1632" s="3">
        <f ca="1">1-P1632/MAX(P$2:P1632)</f>
        <v>5.9172573884716639E-2</v>
      </c>
    </row>
    <row r="1633" spans="1:17" x14ac:dyDescent="0.15">
      <c r="A1633" s="1">
        <v>40805</v>
      </c>
      <c r="B1633">
        <v>2718.32</v>
      </c>
      <c r="C1633">
        <v>2718.32</v>
      </c>
      <c r="D1633" s="21">
        <v>2678.8</v>
      </c>
      <c r="E1633" s="21">
        <v>2679.27</v>
      </c>
      <c r="F1633" s="42">
        <v>297.31416064000001</v>
      </c>
      <c r="G1633" s="3">
        <f t="shared" si="125"/>
        <v>-2.001470378457848E-2</v>
      </c>
      <c r="H1633" s="3">
        <f>1-E1633/MAX(E$2:E1633)</f>
        <v>0.54412475328387666</v>
      </c>
      <c r="I1633" s="21">
        <f t="shared" si="126"/>
        <v>54.7199999999998</v>
      </c>
      <c r="J1633" s="21">
        <f ca="1">IF(ROW()&gt;计算结果!B$18+1,ABS(E1633-OFFSET(E1633,-计算结果!B$18,0,1,1))/SUM(OFFSET(I1633,0,0,-计算结果!B$18,1)),ABS(E1633-OFFSET(E1633,-ROW()+2,0,1,1))/SUM(OFFSET(I1633,0,0,-ROW()+2,1)))</f>
        <v>0.45852042694148115</v>
      </c>
      <c r="K1633" s="21">
        <f ca="1">(计算结果!B$19+计算结果!B$20*'000300'!J1633)^计算结果!B$21</f>
        <v>1.812668384247333</v>
      </c>
      <c r="L1633" s="21">
        <f t="shared" ca="1" si="127"/>
        <v>2602.1078884142112</v>
      </c>
      <c r="M1633" s="31" t="str">
        <f ca="1">IF(ROW()&gt;计算结果!B$22+1,IF(L1633&gt;OFFSET(L1633,-计算结果!B$22,0,1,1),"买",IF(L1633&lt;OFFSET(L1633,-计算结果!B$22,0,1,1),"卖",M1632)),IF(L1633&gt;OFFSET(L1633,-ROW()+1,0,1,1),"买",IF(L1633&lt;OFFSET(L1633,-ROW()+1,0,1,1),"卖",M1632)))</f>
        <v>卖</v>
      </c>
      <c r="N1633" s="4" t="str">
        <f t="shared" ca="1" si="128"/>
        <v/>
      </c>
      <c r="O1633" s="3">
        <f ca="1">IF(M1632="买",E1633/E1632-1,0)-IF(N1633=1,计算结果!B$17,0)</f>
        <v>0</v>
      </c>
      <c r="P1633" s="2">
        <f t="shared" ca="1" si="129"/>
        <v>6.6341032157111686</v>
      </c>
      <c r="Q1633" s="3">
        <f ca="1">1-P1633/MAX(P$2:P1633)</f>
        <v>5.9172573884716639E-2</v>
      </c>
    </row>
    <row r="1634" spans="1:17" x14ac:dyDescent="0.15">
      <c r="A1634" s="1">
        <v>40806</v>
      </c>
      <c r="B1634">
        <v>2675.04</v>
      </c>
      <c r="C1634">
        <v>2702.28</v>
      </c>
      <c r="D1634" s="21">
        <v>2664.1</v>
      </c>
      <c r="E1634" s="21">
        <v>2689.85</v>
      </c>
      <c r="F1634" s="42">
        <v>272.74346495999998</v>
      </c>
      <c r="G1634" s="3">
        <f t="shared" si="125"/>
        <v>3.948836810026668E-3</v>
      </c>
      <c r="H1634" s="3">
        <f>1-E1634/MAX(E$2:E1634)</f>
        <v>0.54232457632886411</v>
      </c>
      <c r="I1634" s="21">
        <f t="shared" si="126"/>
        <v>10.579999999999927</v>
      </c>
      <c r="J1634" s="21">
        <f ca="1">IF(ROW()&gt;计算结果!B$18+1,ABS(E1634-OFFSET(E1634,-计算结果!B$18,0,1,1))/SUM(OFFSET(I1634,0,0,-计算结果!B$18,1)),ABS(E1634-OFFSET(E1634,-ROW()+2,0,1,1))/SUM(OFFSET(I1634,0,0,-ROW()+2,1)))</f>
        <v>0.24283464566929347</v>
      </c>
      <c r="K1634" s="21">
        <f ca="1">(计算结果!B$19+计算结果!B$20*'000300'!J1634)^计算结果!B$21</f>
        <v>1.6185511811023641</v>
      </c>
      <c r="L1634" s="21">
        <f t="shared" ca="1" si="127"/>
        <v>2744.1229867538045</v>
      </c>
      <c r="M1634" s="31" t="str">
        <f ca="1">IF(ROW()&gt;计算结果!B$22+1,IF(L1634&gt;OFFSET(L1634,-计算结果!B$22,0,1,1),"买",IF(L1634&lt;OFFSET(L1634,-计算结果!B$22,0,1,1),"卖",M1633)),IF(L1634&gt;OFFSET(L1634,-ROW()+1,0,1,1),"买",IF(L1634&lt;OFFSET(L1634,-ROW()+1,0,1,1),"卖",M1633)))</f>
        <v>卖</v>
      </c>
      <c r="N1634" s="4" t="str">
        <f t="shared" ca="1" si="128"/>
        <v/>
      </c>
      <c r="O1634" s="3">
        <f ca="1">IF(M1633="买",E1634/E1633-1,0)-IF(N1634=1,计算结果!B$17,0)</f>
        <v>0</v>
      </c>
      <c r="P1634" s="2">
        <f t="shared" ca="1" si="129"/>
        <v>6.6341032157111686</v>
      </c>
      <c r="Q1634" s="3">
        <f ca="1">1-P1634/MAX(P$2:P1634)</f>
        <v>5.9172573884716639E-2</v>
      </c>
    </row>
    <row r="1635" spans="1:17" x14ac:dyDescent="0.15">
      <c r="A1635" s="1">
        <v>40807</v>
      </c>
      <c r="B1635">
        <v>2691.7</v>
      </c>
      <c r="C1635">
        <v>2778.35</v>
      </c>
      <c r="D1635" s="21">
        <v>2677.35</v>
      </c>
      <c r="E1635" s="21">
        <v>2771.01</v>
      </c>
      <c r="F1635" s="42">
        <v>591.46485759999996</v>
      </c>
      <c r="G1635" s="3">
        <f t="shared" si="125"/>
        <v>3.0172686209268385E-2</v>
      </c>
      <c r="H1635" s="3">
        <f>1-E1635/MAX(E$2:E1635)</f>
        <v>0.52851527938474097</v>
      </c>
      <c r="I1635" s="21">
        <f t="shared" si="126"/>
        <v>81.160000000000309</v>
      </c>
      <c r="J1635" s="21">
        <f ca="1">IF(ROW()&gt;计算结果!B$18+1,ABS(E1635-OFFSET(E1635,-计算结果!B$18,0,1,1))/SUM(OFFSET(I1635,0,0,-计算结果!B$18,1)),ABS(E1635-OFFSET(E1635,-ROW()+2,0,1,1))/SUM(OFFSET(I1635,0,0,-ROW()+2,1)))</f>
        <v>0.16865212626816126</v>
      </c>
      <c r="K1635" s="21">
        <f ca="1">(计算结果!B$19+计算结果!B$20*'000300'!J1635)^计算结果!B$21</f>
        <v>1.5517869136413451</v>
      </c>
      <c r="L1635" s="21">
        <f t="shared" ca="1" si="127"/>
        <v>2785.8459020561522</v>
      </c>
      <c r="M1635" s="31" t="str">
        <f ca="1">IF(ROW()&gt;计算结果!B$22+1,IF(L1635&gt;OFFSET(L1635,-计算结果!B$22,0,1,1),"买",IF(L1635&lt;OFFSET(L1635,-计算结果!B$22,0,1,1),"卖",M1634)),IF(L1635&gt;OFFSET(L1635,-ROW()+1,0,1,1),"买",IF(L1635&lt;OFFSET(L1635,-ROW()+1,0,1,1),"卖",M1634)))</f>
        <v>卖</v>
      </c>
      <c r="N1635" s="4" t="str">
        <f t="shared" ca="1" si="128"/>
        <v/>
      </c>
      <c r="O1635" s="3">
        <f ca="1">IF(M1634="买",E1635/E1634-1,0)-IF(N1635=1,计算结果!B$17,0)</f>
        <v>0</v>
      </c>
      <c r="P1635" s="2">
        <f t="shared" ca="1" si="129"/>
        <v>6.6341032157111686</v>
      </c>
      <c r="Q1635" s="3">
        <f ca="1">1-P1635/MAX(P$2:P1635)</f>
        <v>5.9172573884716639E-2</v>
      </c>
    </row>
    <row r="1636" spans="1:17" x14ac:dyDescent="0.15">
      <c r="A1636" s="1">
        <v>40808</v>
      </c>
      <c r="B1636">
        <v>2745.15</v>
      </c>
      <c r="C1636">
        <v>2754.92</v>
      </c>
      <c r="D1636" s="21">
        <v>2684.94</v>
      </c>
      <c r="E1636" s="21">
        <v>2685.69</v>
      </c>
      <c r="F1636" s="42">
        <v>477.93332224</v>
      </c>
      <c r="G1636" s="3">
        <f t="shared" si="125"/>
        <v>-3.0790217285394217E-2</v>
      </c>
      <c r="H1636" s="3">
        <f>1-E1636/MAX(E$2:E1636)</f>
        <v>0.54303239637922818</v>
      </c>
      <c r="I1636" s="21">
        <f t="shared" si="126"/>
        <v>85.320000000000164</v>
      </c>
      <c r="J1636" s="21">
        <f ca="1">IF(ROW()&gt;计算结果!B$18+1,ABS(E1636-OFFSET(E1636,-计算结果!B$18,0,1,1))/SUM(OFFSET(I1636,0,0,-计算结果!B$18,1)),ABS(E1636-OFFSET(E1636,-ROW()+2,0,1,1))/SUM(OFFSET(I1636,0,0,-ROW()+2,1)))</f>
        <v>0.29895653287241597</v>
      </c>
      <c r="K1636" s="21">
        <f ca="1">(计算结果!B$19+计算结果!B$20*'000300'!J1636)^计算结果!B$21</f>
        <v>1.6690608795851742</v>
      </c>
      <c r="L1636" s="21">
        <f t="shared" ca="1" si="127"/>
        <v>2618.6796040746644</v>
      </c>
      <c r="M1636" s="31" t="str">
        <f ca="1">IF(ROW()&gt;计算结果!B$22+1,IF(L1636&gt;OFFSET(L1636,-计算结果!B$22,0,1,1),"买",IF(L1636&lt;OFFSET(L1636,-计算结果!B$22,0,1,1),"卖",M1635)),IF(L1636&gt;OFFSET(L1636,-ROW()+1,0,1,1),"买",IF(L1636&lt;OFFSET(L1636,-ROW()+1,0,1,1),"卖",M1635)))</f>
        <v>卖</v>
      </c>
      <c r="N1636" s="4" t="str">
        <f t="shared" ca="1" si="128"/>
        <v/>
      </c>
      <c r="O1636" s="3">
        <f ca="1">IF(M1635="买",E1636/E1635-1,0)-IF(N1636=1,计算结果!B$17,0)</f>
        <v>0</v>
      </c>
      <c r="P1636" s="2">
        <f t="shared" ca="1" si="129"/>
        <v>6.6341032157111686</v>
      </c>
      <c r="Q1636" s="3">
        <f ca="1">1-P1636/MAX(P$2:P1636)</f>
        <v>5.9172573884716639E-2</v>
      </c>
    </row>
    <row r="1637" spans="1:17" x14ac:dyDescent="0.15">
      <c r="A1637" s="1">
        <v>40809</v>
      </c>
      <c r="B1637">
        <v>2644.29</v>
      </c>
      <c r="C1637">
        <v>2681.23</v>
      </c>
      <c r="D1637" s="21">
        <v>2631.43</v>
      </c>
      <c r="E1637" s="21">
        <v>2669.48</v>
      </c>
      <c r="F1637" s="42">
        <v>459.34333951999997</v>
      </c>
      <c r="G1637" s="3">
        <f t="shared" si="125"/>
        <v>-6.0356928759461859E-3</v>
      </c>
      <c r="H1637" s="3">
        <f>1-E1637/MAX(E$2:E1637)</f>
        <v>0.54579051248894028</v>
      </c>
      <c r="I1637" s="21">
        <f t="shared" si="126"/>
        <v>16.210000000000036</v>
      </c>
      <c r="J1637" s="21">
        <f ca="1">IF(ROW()&gt;计算结果!B$18+1,ABS(E1637-OFFSET(E1637,-计算结果!B$18,0,1,1))/SUM(OFFSET(I1637,0,0,-计算结果!B$18,1)),ABS(E1637-OFFSET(E1637,-ROW()+2,0,1,1))/SUM(OFFSET(I1637,0,0,-ROW()+2,1)))</f>
        <v>0.28342875838377296</v>
      </c>
      <c r="K1637" s="21">
        <f ca="1">(计算结果!B$19+计算结果!B$20*'000300'!J1637)^计算结果!B$21</f>
        <v>1.6550858825453956</v>
      </c>
      <c r="L1637" s="21">
        <f t="shared" ca="1" si="127"/>
        <v>2702.7586221984038</v>
      </c>
      <c r="M1637" s="31" t="str">
        <f ca="1">IF(ROW()&gt;计算结果!B$22+1,IF(L1637&gt;OFFSET(L1637,-计算结果!B$22,0,1,1),"买",IF(L1637&lt;OFFSET(L1637,-计算结果!B$22,0,1,1),"卖",M1636)),IF(L1637&gt;OFFSET(L1637,-ROW()+1,0,1,1),"买",IF(L1637&lt;OFFSET(L1637,-ROW()+1,0,1,1),"卖",M1636)))</f>
        <v>卖</v>
      </c>
      <c r="N1637" s="4" t="str">
        <f t="shared" ca="1" si="128"/>
        <v/>
      </c>
      <c r="O1637" s="3">
        <f ca="1">IF(M1636="买",E1637/E1636-1,0)-IF(N1637=1,计算结果!B$17,0)</f>
        <v>0</v>
      </c>
      <c r="P1637" s="2">
        <f t="shared" ca="1" si="129"/>
        <v>6.6341032157111686</v>
      </c>
      <c r="Q1637" s="3">
        <f ca="1">1-P1637/MAX(P$2:P1637)</f>
        <v>5.9172573884716639E-2</v>
      </c>
    </row>
    <row r="1638" spans="1:17" x14ac:dyDescent="0.15">
      <c r="A1638" s="1">
        <v>40812</v>
      </c>
      <c r="B1638">
        <v>2645.25</v>
      </c>
      <c r="C1638">
        <v>2679.56</v>
      </c>
      <c r="D1638" s="21">
        <v>2603.11</v>
      </c>
      <c r="E1638" s="21">
        <v>2610.92</v>
      </c>
      <c r="F1638" s="42">
        <v>404.95022080000001</v>
      </c>
      <c r="G1638" s="3">
        <f t="shared" si="125"/>
        <v>-2.1936856616269762E-2</v>
      </c>
      <c r="H1638" s="3">
        <f>1-E1638/MAX(E$2:E1638)</f>
        <v>0.55575444089021975</v>
      </c>
      <c r="I1638" s="21">
        <f t="shared" si="126"/>
        <v>58.559999999999945</v>
      </c>
      <c r="J1638" s="21">
        <f ca="1">IF(ROW()&gt;计算结果!B$18+1,ABS(E1638-OFFSET(E1638,-计算结果!B$18,0,1,1))/SUM(OFFSET(I1638,0,0,-计算结果!B$18,1)),ABS(E1638-OFFSET(E1638,-ROW()+2,0,1,1))/SUM(OFFSET(I1638,0,0,-ROW()+2,1)))</f>
        <v>0.39025612472160381</v>
      </c>
      <c r="K1638" s="21">
        <f ca="1">(计算结果!B$19+计算结果!B$20*'000300'!J1638)^计算结果!B$21</f>
        <v>1.7512305122494434</v>
      </c>
      <c r="L1638" s="21">
        <f t="shared" ca="1" si="127"/>
        <v>2541.9280248016098</v>
      </c>
      <c r="M1638" s="31" t="str">
        <f ca="1">IF(ROW()&gt;计算结果!B$22+1,IF(L1638&gt;OFFSET(L1638,-计算结果!B$22,0,1,1),"买",IF(L1638&lt;OFFSET(L1638,-计算结果!B$22,0,1,1),"卖",M1637)),IF(L1638&gt;OFFSET(L1638,-ROW()+1,0,1,1),"买",IF(L1638&lt;OFFSET(L1638,-ROW()+1,0,1,1),"卖",M1637)))</f>
        <v>卖</v>
      </c>
      <c r="N1638" s="4" t="str">
        <f t="shared" ca="1" si="128"/>
        <v/>
      </c>
      <c r="O1638" s="3">
        <f ca="1">IF(M1637="买",E1638/E1637-1,0)-IF(N1638=1,计算结果!B$17,0)</f>
        <v>0</v>
      </c>
      <c r="P1638" s="2">
        <f t="shared" ca="1" si="129"/>
        <v>6.6341032157111686</v>
      </c>
      <c r="Q1638" s="3">
        <f ca="1">1-P1638/MAX(P$2:P1638)</f>
        <v>5.9172573884716639E-2</v>
      </c>
    </row>
    <row r="1639" spans="1:17" x14ac:dyDescent="0.15">
      <c r="A1639" s="1">
        <v>40813</v>
      </c>
      <c r="B1639">
        <v>2634.93</v>
      </c>
      <c r="C1639">
        <v>2652.56</v>
      </c>
      <c r="D1639" s="21">
        <v>2613.42</v>
      </c>
      <c r="E1639" s="21">
        <v>2637.88</v>
      </c>
      <c r="F1639" s="42">
        <v>373.0130944</v>
      </c>
      <c r="G1639" s="3">
        <f t="shared" si="125"/>
        <v>1.0325862148208298E-2</v>
      </c>
      <c r="H1639" s="3">
        <f>1-E1639/MAX(E$2:E1639)</f>
        <v>0.55116722248689842</v>
      </c>
      <c r="I1639" s="21">
        <f t="shared" si="126"/>
        <v>26.960000000000036</v>
      </c>
      <c r="J1639" s="21">
        <f ca="1">IF(ROW()&gt;计算结果!B$18+1,ABS(E1639-OFFSET(E1639,-计算结果!B$18,0,1,1))/SUM(OFFSET(I1639,0,0,-计算结果!B$18,1)),ABS(E1639-OFFSET(E1639,-ROW()+2,0,1,1))/SUM(OFFSET(I1639,0,0,-ROW()+2,1)))</f>
        <v>0.23189058366634818</v>
      </c>
      <c r="K1639" s="21">
        <f ca="1">(计算结果!B$19+计算结果!B$20*'000300'!J1639)^计算结果!B$21</f>
        <v>1.6087015252997132</v>
      </c>
      <c r="L1639" s="21">
        <f t="shared" ca="1" si="127"/>
        <v>2696.2861136587808</v>
      </c>
      <c r="M1639" s="31" t="str">
        <f ca="1">IF(ROW()&gt;计算结果!B$22+1,IF(L1639&gt;OFFSET(L1639,-计算结果!B$22,0,1,1),"买",IF(L1639&lt;OFFSET(L1639,-计算结果!B$22,0,1,1),"卖",M1638)),IF(L1639&gt;OFFSET(L1639,-ROW()+1,0,1,1),"买",IF(L1639&lt;OFFSET(L1639,-ROW()+1,0,1,1),"卖",M1638)))</f>
        <v>卖</v>
      </c>
      <c r="N1639" s="4" t="str">
        <f t="shared" ca="1" si="128"/>
        <v/>
      </c>
      <c r="O1639" s="3">
        <f ca="1">IF(M1638="买",E1639/E1638-1,0)-IF(N1639=1,计算结果!B$17,0)</f>
        <v>0</v>
      </c>
      <c r="P1639" s="2">
        <f t="shared" ca="1" si="129"/>
        <v>6.6341032157111686</v>
      </c>
      <c r="Q1639" s="3">
        <f ca="1">1-P1639/MAX(P$2:P1639)</f>
        <v>5.9172573884716639E-2</v>
      </c>
    </row>
    <row r="1640" spans="1:17" x14ac:dyDescent="0.15">
      <c r="A1640" s="1">
        <v>40814</v>
      </c>
      <c r="B1640">
        <v>2654.83</v>
      </c>
      <c r="C1640">
        <v>2660.1</v>
      </c>
      <c r="D1640" s="21">
        <v>2602.63</v>
      </c>
      <c r="E1640" s="21">
        <v>2610.59</v>
      </c>
      <c r="F1640" s="42">
        <v>361.95917824000003</v>
      </c>
      <c r="G1640" s="3">
        <f t="shared" si="125"/>
        <v>-1.0345428905029763E-2</v>
      </c>
      <c r="H1640" s="3">
        <f>1-E1640/MAX(E$2:E1640)</f>
        <v>0.55581059007690725</v>
      </c>
      <c r="I1640" s="21">
        <f t="shared" si="126"/>
        <v>27.289999999999964</v>
      </c>
      <c r="J1640" s="21">
        <f ca="1">IF(ROW()&gt;计算结果!B$18+1,ABS(E1640-OFFSET(E1640,-计算结果!B$18,0,1,1))/SUM(OFFSET(I1640,0,0,-计算结果!B$18,1)),ABS(E1640-OFFSET(E1640,-ROW()+2,0,1,1))/SUM(OFFSET(I1640,0,0,-ROW()+2,1)))</f>
        <v>0.33131422390481363</v>
      </c>
      <c r="K1640" s="21">
        <f ca="1">(计算结果!B$19+计算结果!B$20*'000300'!J1640)^计算结果!B$21</f>
        <v>1.6981828015143323</v>
      </c>
      <c r="L1640" s="21">
        <f t="shared" ca="1" si="127"/>
        <v>2550.758447286822</v>
      </c>
      <c r="M1640" s="31" t="str">
        <f ca="1">IF(ROW()&gt;计算结果!B$22+1,IF(L1640&gt;OFFSET(L1640,-计算结果!B$22,0,1,1),"买",IF(L1640&lt;OFFSET(L1640,-计算结果!B$22,0,1,1),"卖",M1639)),IF(L1640&gt;OFFSET(L1640,-ROW()+1,0,1,1),"买",IF(L1640&lt;OFFSET(L1640,-ROW()+1,0,1,1),"卖",M1639)))</f>
        <v>卖</v>
      </c>
      <c r="N1640" s="4" t="str">
        <f t="shared" ca="1" si="128"/>
        <v/>
      </c>
      <c r="O1640" s="3">
        <f ca="1">IF(M1639="买",E1640/E1639-1,0)-IF(N1640=1,计算结果!B$17,0)</f>
        <v>0</v>
      </c>
      <c r="P1640" s="2">
        <f t="shared" ca="1" si="129"/>
        <v>6.6341032157111686</v>
      </c>
      <c r="Q1640" s="3">
        <f ca="1">1-P1640/MAX(P$2:P1640)</f>
        <v>5.9172573884716639E-2</v>
      </c>
    </row>
    <row r="1641" spans="1:17" x14ac:dyDescent="0.15">
      <c r="A1641" s="1">
        <v>40815</v>
      </c>
      <c r="B1641">
        <v>2593.56</v>
      </c>
      <c r="C1641">
        <v>2615.14</v>
      </c>
      <c r="D1641" s="21">
        <v>2577.29</v>
      </c>
      <c r="E1641" s="21">
        <v>2588.19</v>
      </c>
      <c r="F1641" s="42">
        <v>377.08582912000003</v>
      </c>
      <c r="G1641" s="3">
        <f t="shared" si="125"/>
        <v>-8.5804358401740943E-3</v>
      </c>
      <c r="H1641" s="3">
        <f>1-E1641/MAX(E$2:E1641)</f>
        <v>0.55962192880963724</v>
      </c>
      <c r="I1641" s="21">
        <f t="shared" si="126"/>
        <v>22.400000000000091</v>
      </c>
      <c r="J1641" s="21">
        <f ca="1">IF(ROW()&gt;计算结果!B$18+1,ABS(E1641-OFFSET(E1641,-计算结果!B$18,0,1,1))/SUM(OFFSET(I1641,0,0,-计算结果!B$18,1)),ABS(E1641-OFFSET(E1641,-ROW()+2,0,1,1))/SUM(OFFSET(I1641,0,0,-ROW()+2,1)))</f>
        <v>0.36291029010151021</v>
      </c>
      <c r="K1641" s="21">
        <f ca="1">(计算结果!B$19+计算结果!B$20*'000300'!J1641)^计算结果!B$21</f>
        <v>1.7266192610913591</v>
      </c>
      <c r="L1641" s="21">
        <f t="shared" ca="1" si="127"/>
        <v>2615.3884871739519</v>
      </c>
      <c r="M1641" s="31" t="str">
        <f ca="1">IF(ROW()&gt;计算结果!B$22+1,IF(L1641&gt;OFFSET(L1641,-计算结果!B$22,0,1,1),"买",IF(L1641&lt;OFFSET(L1641,-计算结果!B$22,0,1,1),"卖",M1640)),IF(L1641&gt;OFFSET(L1641,-ROW()+1,0,1,1),"买",IF(L1641&lt;OFFSET(L1641,-ROW()+1,0,1,1),"卖",M1640)))</f>
        <v>卖</v>
      </c>
      <c r="N1641" s="4" t="str">
        <f t="shared" ca="1" si="128"/>
        <v/>
      </c>
      <c r="O1641" s="3">
        <f ca="1">IF(M1640="买",E1641/E1640-1,0)-IF(N1641=1,计算结果!B$17,0)</f>
        <v>0</v>
      </c>
      <c r="P1641" s="2">
        <f t="shared" ca="1" si="129"/>
        <v>6.6341032157111686</v>
      </c>
      <c r="Q1641" s="3">
        <f ca="1">1-P1641/MAX(P$2:P1641)</f>
        <v>5.9172573884716639E-2</v>
      </c>
    </row>
    <row r="1642" spans="1:17" x14ac:dyDescent="0.15">
      <c r="A1642" s="1">
        <v>40816</v>
      </c>
      <c r="B1642">
        <v>2595.58</v>
      </c>
      <c r="C1642">
        <v>2607.5700000000002</v>
      </c>
      <c r="D1642" s="21">
        <v>2572.19</v>
      </c>
      <c r="E1642" s="21">
        <v>2581.35</v>
      </c>
      <c r="F1642" s="42">
        <v>323.76678399999997</v>
      </c>
      <c r="G1642" s="3">
        <f t="shared" si="125"/>
        <v>-2.6427735212639636E-3</v>
      </c>
      <c r="H1642" s="3">
        <f>1-E1642/MAX(E$2:E1642)</f>
        <v>0.56078574831552441</v>
      </c>
      <c r="I1642" s="21">
        <f t="shared" si="126"/>
        <v>6.8400000000001455</v>
      </c>
      <c r="J1642" s="21">
        <f ca="1">IF(ROW()&gt;计算结果!B$18+1,ABS(E1642-OFFSET(E1642,-计算结果!B$18,0,1,1))/SUM(OFFSET(I1642,0,0,-计算结果!B$18,1)),ABS(E1642-OFFSET(E1642,-ROW()+2,0,1,1))/SUM(OFFSET(I1642,0,0,-ROW()+2,1)))</f>
        <v>0.39134447748948753</v>
      </c>
      <c r="K1642" s="21">
        <f ca="1">(计算结果!B$19+计算结果!B$20*'000300'!J1642)^计算结果!B$21</f>
        <v>1.7522100297405387</v>
      </c>
      <c r="L1642" s="21">
        <f t="shared" ca="1" si="127"/>
        <v>2555.7459085505579</v>
      </c>
      <c r="M1642" s="31" t="str">
        <f ca="1">IF(ROW()&gt;计算结果!B$22+1,IF(L1642&gt;OFFSET(L1642,-计算结果!B$22,0,1,1),"买",IF(L1642&lt;OFFSET(L1642,-计算结果!B$22,0,1,1),"卖",M1641)),IF(L1642&gt;OFFSET(L1642,-ROW()+1,0,1,1),"买",IF(L1642&lt;OFFSET(L1642,-ROW()+1,0,1,1),"卖",M1641)))</f>
        <v>卖</v>
      </c>
      <c r="N1642" s="4" t="str">
        <f t="shared" ca="1" si="128"/>
        <v/>
      </c>
      <c r="O1642" s="3">
        <f ca="1">IF(M1641="买",E1642/E1641-1,0)-IF(N1642=1,计算结果!B$17,0)</f>
        <v>0</v>
      </c>
      <c r="P1642" s="2">
        <f t="shared" ca="1" si="129"/>
        <v>6.6341032157111686</v>
      </c>
      <c r="Q1642" s="3">
        <f ca="1">1-P1642/MAX(P$2:P1642)</f>
        <v>5.9172573884716639E-2</v>
      </c>
    </row>
    <row r="1643" spans="1:17" x14ac:dyDescent="0.15">
      <c r="A1643" s="1">
        <v>40826</v>
      </c>
      <c r="B1643">
        <v>2588.35</v>
      </c>
      <c r="C1643">
        <v>2595.3200000000002</v>
      </c>
      <c r="D1643" s="21">
        <v>2552.2800000000002</v>
      </c>
      <c r="E1643" s="21">
        <v>2557.08</v>
      </c>
      <c r="F1643" s="42">
        <v>281.49901311999997</v>
      </c>
      <c r="G1643" s="3">
        <f t="shared" si="125"/>
        <v>-9.4020570631646594E-3</v>
      </c>
      <c r="H1643" s="3">
        <f>1-E1643/MAX(E$2:E1643)</f>
        <v>0.56491526577281692</v>
      </c>
      <c r="I1643" s="21">
        <f t="shared" si="126"/>
        <v>24.269999999999982</v>
      </c>
      <c r="J1643" s="21">
        <f ca="1">IF(ROW()&gt;计算结果!B$18+1,ABS(E1643-OFFSET(E1643,-计算结果!B$18,0,1,1))/SUM(OFFSET(I1643,0,0,-计算结果!B$18,1)),ABS(E1643-OFFSET(E1643,-ROW()+2,0,1,1))/SUM(OFFSET(I1643,0,0,-ROW()+2,1)))</f>
        <v>0.33980366528546357</v>
      </c>
      <c r="K1643" s="21">
        <f ca="1">(计算结果!B$19+计算结果!B$20*'000300'!J1643)^计算结果!B$21</f>
        <v>1.7058232987569171</v>
      </c>
      <c r="L1643" s="21">
        <f t="shared" ca="1" si="127"/>
        <v>2558.0216328276883</v>
      </c>
      <c r="M1643" s="31" t="str">
        <f ca="1">IF(ROW()&gt;计算结果!B$22+1,IF(L1643&gt;OFFSET(L1643,-计算结果!B$22,0,1,1),"买",IF(L1643&lt;OFFSET(L1643,-计算结果!B$22,0,1,1),"卖",M1642)),IF(L1643&gt;OFFSET(L1643,-ROW()+1,0,1,1),"买",IF(L1643&lt;OFFSET(L1643,-ROW()+1,0,1,1),"卖",M1642)))</f>
        <v>卖</v>
      </c>
      <c r="N1643" s="4" t="str">
        <f t="shared" ca="1" si="128"/>
        <v/>
      </c>
      <c r="O1643" s="3">
        <f ca="1">IF(M1642="买",E1643/E1642-1,0)-IF(N1643=1,计算结果!B$17,0)</f>
        <v>0</v>
      </c>
      <c r="P1643" s="2">
        <f t="shared" ca="1" si="129"/>
        <v>6.6341032157111686</v>
      </c>
      <c r="Q1643" s="3">
        <f ca="1">1-P1643/MAX(P$2:P1643)</f>
        <v>5.9172573884716639E-2</v>
      </c>
    </row>
    <row r="1644" spans="1:17" x14ac:dyDescent="0.15">
      <c r="A1644" s="1">
        <v>40827</v>
      </c>
      <c r="B1644">
        <v>2625.16</v>
      </c>
      <c r="C1644">
        <v>2635.69</v>
      </c>
      <c r="D1644" s="21">
        <v>2526.65</v>
      </c>
      <c r="E1644" s="21">
        <v>2551.9899999999998</v>
      </c>
      <c r="F1644" s="42">
        <v>474.09893376000002</v>
      </c>
      <c r="G1644" s="3">
        <f t="shared" si="125"/>
        <v>-1.9905517230591752E-3</v>
      </c>
      <c r="H1644" s="3">
        <f>1-E1644/MAX(E$2:E1644)</f>
        <v>0.56578132444020968</v>
      </c>
      <c r="I1644" s="21">
        <f t="shared" si="126"/>
        <v>5.0900000000001455</v>
      </c>
      <c r="J1644" s="21">
        <f ca="1">IF(ROW()&gt;计算结果!B$18+1,ABS(E1644-OFFSET(E1644,-计算结果!B$18,0,1,1))/SUM(OFFSET(I1644,0,0,-计算结果!B$18,1)),ABS(E1644-OFFSET(E1644,-ROW()+2,0,1,1))/SUM(OFFSET(I1644,0,0,-ROW()+2,1)))</f>
        <v>0.38932504942106694</v>
      </c>
      <c r="K1644" s="21">
        <f ca="1">(计算结果!B$19+计算结果!B$20*'000300'!J1644)^计算结果!B$21</f>
        <v>1.7503925444789601</v>
      </c>
      <c r="L1644" s="21">
        <f t="shared" ca="1" si="127"/>
        <v>2547.463907695068</v>
      </c>
      <c r="M1644" s="31" t="str">
        <f ca="1">IF(ROW()&gt;计算结果!B$22+1,IF(L1644&gt;OFFSET(L1644,-计算结果!B$22,0,1,1),"买",IF(L1644&lt;OFFSET(L1644,-计算结果!B$22,0,1,1),"卖",M1643)),IF(L1644&gt;OFFSET(L1644,-ROW()+1,0,1,1),"买",IF(L1644&lt;OFFSET(L1644,-ROW()+1,0,1,1),"卖",M1643)))</f>
        <v>卖</v>
      </c>
      <c r="N1644" s="4" t="str">
        <f t="shared" ca="1" si="128"/>
        <v/>
      </c>
      <c r="O1644" s="3">
        <f ca="1">IF(M1643="买",E1644/E1643-1,0)-IF(N1644=1,计算结果!B$17,0)</f>
        <v>0</v>
      </c>
      <c r="P1644" s="2">
        <f t="shared" ca="1" si="129"/>
        <v>6.6341032157111686</v>
      </c>
      <c r="Q1644" s="3">
        <f ca="1">1-P1644/MAX(P$2:P1644)</f>
        <v>5.9172573884716639E-2</v>
      </c>
    </row>
    <row r="1645" spans="1:17" x14ac:dyDescent="0.15">
      <c r="A1645" s="1">
        <v>40828</v>
      </c>
      <c r="B1645">
        <v>2537.4</v>
      </c>
      <c r="C1645">
        <v>2647.01</v>
      </c>
      <c r="D1645" s="21">
        <v>2523.34</v>
      </c>
      <c r="E1645" s="21">
        <v>2644.76</v>
      </c>
      <c r="F1645" s="42">
        <v>628.22830080000006</v>
      </c>
      <c r="G1645" s="3">
        <f t="shared" si="125"/>
        <v>3.6352023322975491E-2</v>
      </c>
      <c r="H1645" s="3">
        <f>1-E1645/MAX(E$2:E1645)</f>
        <v>0.54999659701898862</v>
      </c>
      <c r="I1645" s="21">
        <f t="shared" si="126"/>
        <v>92.770000000000437</v>
      </c>
      <c r="J1645" s="21">
        <f ca="1">IF(ROW()&gt;计算结果!B$18+1,ABS(E1645-OFFSET(E1645,-计算结果!B$18,0,1,1))/SUM(OFFSET(I1645,0,0,-计算结果!B$18,1)),ABS(E1645-OFFSET(E1645,-ROW()+2,0,1,1))/SUM(OFFSET(I1645,0,0,-ROW()+2,1)))</f>
        <v>0.34521888928385791</v>
      </c>
      <c r="K1645" s="21">
        <f ca="1">(计算结果!B$19+计算结果!B$20*'000300'!J1645)^计算结果!B$21</f>
        <v>1.710697000355472</v>
      </c>
      <c r="L1645" s="21">
        <f t="shared" ca="1" si="127"/>
        <v>2713.9080409474245</v>
      </c>
      <c r="M1645" s="31" t="str">
        <f ca="1">IF(ROW()&gt;计算结果!B$22+1,IF(L1645&gt;OFFSET(L1645,-计算结果!B$22,0,1,1),"买",IF(L1645&lt;OFFSET(L1645,-计算结果!B$22,0,1,1),"卖",M1644)),IF(L1645&gt;OFFSET(L1645,-ROW()+1,0,1,1),"买",IF(L1645&lt;OFFSET(L1645,-ROW()+1,0,1,1),"卖",M1644)))</f>
        <v>卖</v>
      </c>
      <c r="N1645" s="4" t="str">
        <f t="shared" ca="1" si="128"/>
        <v/>
      </c>
      <c r="O1645" s="3">
        <f ca="1">IF(M1644="买",E1645/E1644-1,0)-IF(N1645=1,计算结果!B$17,0)</f>
        <v>0</v>
      </c>
      <c r="P1645" s="2">
        <f t="shared" ca="1" si="129"/>
        <v>6.6341032157111686</v>
      </c>
      <c r="Q1645" s="3">
        <f ca="1">1-P1645/MAX(P$2:P1645)</f>
        <v>5.9172573884716639E-2</v>
      </c>
    </row>
    <row r="1646" spans="1:17" x14ac:dyDescent="0.15">
      <c r="A1646" s="1">
        <v>40829</v>
      </c>
      <c r="B1646">
        <v>2636.86</v>
      </c>
      <c r="C1646">
        <v>2672.91</v>
      </c>
      <c r="D1646" s="21">
        <v>2629.41</v>
      </c>
      <c r="E1646" s="21">
        <v>2662.6</v>
      </c>
      <c r="F1646" s="42">
        <v>566.31042047999995</v>
      </c>
      <c r="G1646" s="3">
        <f t="shared" si="125"/>
        <v>6.7454135724980269E-3</v>
      </c>
      <c r="H1646" s="3">
        <f>1-E1646/MAX(E$2:E1646)</f>
        <v>0.5469611379568502</v>
      </c>
      <c r="I1646" s="21">
        <f t="shared" si="126"/>
        <v>17.839999999999691</v>
      </c>
      <c r="J1646" s="21">
        <f ca="1">IF(ROW()&gt;计算结果!B$18+1,ABS(E1646-OFFSET(E1646,-计算结果!B$18,0,1,1))/SUM(OFFSET(I1646,0,0,-计算结果!B$18,1)),ABS(E1646-OFFSET(E1646,-ROW()+2,0,1,1))/SUM(OFFSET(I1646,0,0,-ROW()+2,1)))</f>
        <v>7.7423465110820877E-2</v>
      </c>
      <c r="K1646" s="21">
        <f ca="1">(计算结果!B$19+计算结果!B$20*'000300'!J1646)^计算结果!B$21</f>
        <v>1.4696811185997387</v>
      </c>
      <c r="L1646" s="21">
        <f t="shared" ca="1" si="127"/>
        <v>2638.5015819346522</v>
      </c>
      <c r="M1646" s="31" t="str">
        <f ca="1">IF(ROW()&gt;计算结果!B$22+1,IF(L1646&gt;OFFSET(L1646,-计算结果!B$22,0,1,1),"买",IF(L1646&lt;OFFSET(L1646,-计算结果!B$22,0,1,1),"卖",M1645)),IF(L1646&gt;OFFSET(L1646,-ROW()+1,0,1,1),"买",IF(L1646&lt;OFFSET(L1646,-ROW()+1,0,1,1),"卖",M1645)))</f>
        <v>卖</v>
      </c>
      <c r="N1646" s="4" t="str">
        <f t="shared" ca="1" si="128"/>
        <v/>
      </c>
      <c r="O1646" s="3">
        <f ca="1">IF(M1645="买",E1646/E1645-1,0)-IF(N1646=1,计算结果!B$17,0)</f>
        <v>0</v>
      </c>
      <c r="P1646" s="2">
        <f t="shared" ca="1" si="129"/>
        <v>6.6341032157111686</v>
      </c>
      <c r="Q1646" s="3">
        <f ca="1">1-P1646/MAX(P$2:P1646)</f>
        <v>5.9172573884716639E-2</v>
      </c>
    </row>
    <row r="1647" spans="1:17" x14ac:dyDescent="0.15">
      <c r="A1647" s="1">
        <v>40830</v>
      </c>
      <c r="B1647">
        <v>2655.36</v>
      </c>
      <c r="C1647">
        <v>2665.44</v>
      </c>
      <c r="D1647" s="21">
        <v>2629.88</v>
      </c>
      <c r="E1647" s="21">
        <v>2653.78</v>
      </c>
      <c r="F1647" s="42">
        <v>373.26708736</v>
      </c>
      <c r="G1647" s="3">
        <f t="shared" si="125"/>
        <v>-3.31255164125277E-3</v>
      </c>
      <c r="H1647" s="3">
        <f>1-E1647/MAX(E$2:E1647)</f>
        <v>0.54846185258286262</v>
      </c>
      <c r="I1647" s="21">
        <f t="shared" si="126"/>
        <v>8.819999999999709</v>
      </c>
      <c r="J1647" s="21">
        <f ca="1">IF(ROW()&gt;计算结果!B$18+1,ABS(E1647-OFFSET(E1647,-计算结果!B$18,0,1,1))/SUM(OFFSET(I1647,0,0,-计算结果!B$18,1)),ABS(E1647-OFFSET(E1647,-ROW()+2,0,1,1))/SUM(OFFSET(I1647,0,0,-ROW()+2,1)))</f>
        <v>5.3981570623022314E-2</v>
      </c>
      <c r="K1647" s="21">
        <f ca="1">(计算结果!B$19+计算结果!B$20*'000300'!J1647)^计算结果!B$21</f>
        <v>1.4485834135607201</v>
      </c>
      <c r="L1647" s="21">
        <f t="shared" ca="1" si="127"/>
        <v>2660.6336449295623</v>
      </c>
      <c r="M1647" s="31" t="str">
        <f ca="1">IF(ROW()&gt;计算结果!B$22+1,IF(L1647&gt;OFFSET(L1647,-计算结果!B$22,0,1,1),"买",IF(L1647&lt;OFFSET(L1647,-计算结果!B$22,0,1,1),"卖",M1646)),IF(L1647&gt;OFFSET(L1647,-ROW()+1,0,1,1),"买",IF(L1647&lt;OFFSET(L1647,-ROW()+1,0,1,1),"卖",M1646)))</f>
        <v>卖</v>
      </c>
      <c r="N1647" s="4" t="str">
        <f t="shared" ca="1" si="128"/>
        <v/>
      </c>
      <c r="O1647" s="3">
        <f ca="1">IF(M1646="买",E1647/E1646-1,0)-IF(N1647=1,计算结果!B$17,0)</f>
        <v>0</v>
      </c>
      <c r="P1647" s="2">
        <f t="shared" ca="1" si="129"/>
        <v>6.6341032157111686</v>
      </c>
      <c r="Q1647" s="3">
        <f ca="1">1-P1647/MAX(P$2:P1647)</f>
        <v>5.9172573884716639E-2</v>
      </c>
    </row>
    <row r="1648" spans="1:17" x14ac:dyDescent="0.15">
      <c r="A1648" s="1">
        <v>40833</v>
      </c>
      <c r="B1648">
        <v>2658.95</v>
      </c>
      <c r="C1648">
        <v>2687.1</v>
      </c>
      <c r="D1648" s="21">
        <v>2653.38</v>
      </c>
      <c r="E1648" s="21">
        <v>2666.95</v>
      </c>
      <c r="F1648" s="42">
        <v>381.01618688000002</v>
      </c>
      <c r="G1648" s="3">
        <f t="shared" si="125"/>
        <v>4.9627324043437504E-3</v>
      </c>
      <c r="H1648" s="3">
        <f>1-E1648/MAX(E$2:E1648)</f>
        <v>0.54622098958687815</v>
      </c>
      <c r="I1648" s="21">
        <f t="shared" si="126"/>
        <v>13.169999999999618</v>
      </c>
      <c r="J1648" s="21">
        <f ca="1">IF(ROW()&gt;计算结果!B$18+1,ABS(E1648-OFFSET(E1648,-计算结果!B$18,0,1,1))/SUM(OFFSET(I1648,0,0,-计算结果!B$18,1)),ABS(E1648-OFFSET(E1648,-ROW()+2,0,1,1))/SUM(OFFSET(I1648,0,0,-ROW()+2,1)))</f>
        <v>0.22827459767773389</v>
      </c>
      <c r="K1648" s="21">
        <f ca="1">(计算结果!B$19+计算结果!B$20*'000300'!J1648)^计算结果!B$21</f>
        <v>1.6054471379099604</v>
      </c>
      <c r="L1648" s="21">
        <f t="shared" ca="1" si="127"/>
        <v>2670.7742190994186</v>
      </c>
      <c r="M1648" s="31" t="str">
        <f ca="1">IF(ROW()&gt;计算结果!B$22+1,IF(L1648&gt;OFFSET(L1648,-计算结果!B$22,0,1,1),"买",IF(L1648&lt;OFFSET(L1648,-计算结果!B$22,0,1,1),"卖",M1647)),IF(L1648&gt;OFFSET(L1648,-ROW()+1,0,1,1),"买",IF(L1648&lt;OFFSET(L1648,-ROW()+1,0,1,1),"卖",M1647)))</f>
        <v>卖</v>
      </c>
      <c r="N1648" s="4" t="str">
        <f t="shared" ca="1" si="128"/>
        <v/>
      </c>
      <c r="O1648" s="3">
        <f ca="1">IF(M1647="买",E1648/E1647-1,0)-IF(N1648=1,计算结果!B$17,0)</f>
        <v>0</v>
      </c>
      <c r="P1648" s="2">
        <f t="shared" ca="1" si="129"/>
        <v>6.6341032157111686</v>
      </c>
      <c r="Q1648" s="3">
        <f ca="1">1-P1648/MAX(P$2:P1648)</f>
        <v>5.9172573884716639E-2</v>
      </c>
    </row>
    <row r="1649" spans="1:17" x14ac:dyDescent="0.15">
      <c r="A1649" s="1">
        <v>40834</v>
      </c>
      <c r="B1649">
        <v>2646.84</v>
      </c>
      <c r="C1649">
        <v>2651.73</v>
      </c>
      <c r="D1649" s="21">
        <v>2589.21</v>
      </c>
      <c r="E1649" s="21">
        <v>2592.21</v>
      </c>
      <c r="F1649" s="42">
        <v>394.53302783999999</v>
      </c>
      <c r="G1649" s="3">
        <f t="shared" si="125"/>
        <v>-2.8024522394495488E-2</v>
      </c>
      <c r="H1649" s="3">
        <f>1-E1649/MAX(E$2:E1649)</f>
        <v>0.55893792962635269</v>
      </c>
      <c r="I1649" s="21">
        <f t="shared" si="126"/>
        <v>74.739999999999782</v>
      </c>
      <c r="J1649" s="21">
        <f ca="1">IF(ROW()&gt;计算结果!B$18+1,ABS(E1649-OFFSET(E1649,-计算结果!B$18,0,1,1))/SUM(OFFSET(I1649,0,0,-计算结果!B$18,1)),ABS(E1649-OFFSET(E1649,-ROW()+2,0,1,1))/SUM(OFFSET(I1649,0,0,-ROW()+2,1)))</f>
        <v>0.15574804760768046</v>
      </c>
      <c r="K1649" s="21">
        <f ca="1">(计算结果!B$19+计算结果!B$20*'000300'!J1649)^计算结果!B$21</f>
        <v>1.5401732428469124</v>
      </c>
      <c r="L1649" s="21">
        <f t="shared" ca="1" si="127"/>
        <v>2549.7717109973319</v>
      </c>
      <c r="M1649" s="31" t="str">
        <f ca="1">IF(ROW()&gt;计算结果!B$22+1,IF(L1649&gt;OFFSET(L1649,-计算结果!B$22,0,1,1),"买",IF(L1649&lt;OFFSET(L1649,-计算结果!B$22,0,1,1),"卖",M1648)),IF(L1649&gt;OFFSET(L1649,-ROW()+1,0,1,1),"买",IF(L1649&lt;OFFSET(L1649,-ROW()+1,0,1,1),"卖",M1648)))</f>
        <v>卖</v>
      </c>
      <c r="N1649" s="4" t="str">
        <f t="shared" ca="1" si="128"/>
        <v/>
      </c>
      <c r="O1649" s="3">
        <f ca="1">IF(M1648="买",E1649/E1648-1,0)-IF(N1649=1,计算结果!B$17,0)</f>
        <v>0</v>
      </c>
      <c r="P1649" s="2">
        <f t="shared" ca="1" si="129"/>
        <v>6.6341032157111686</v>
      </c>
      <c r="Q1649" s="3">
        <f ca="1">1-P1649/MAX(P$2:P1649)</f>
        <v>5.9172573884716639E-2</v>
      </c>
    </row>
    <row r="1650" spans="1:17" x14ac:dyDescent="0.15">
      <c r="A1650" s="1">
        <v>40835</v>
      </c>
      <c r="B1650">
        <v>2599.92</v>
      </c>
      <c r="C1650">
        <v>2617.41</v>
      </c>
      <c r="D1650" s="21">
        <v>2580.66</v>
      </c>
      <c r="E1650" s="21">
        <v>2583.08</v>
      </c>
      <c r="F1650" s="42">
        <v>321.14966528000002</v>
      </c>
      <c r="G1650" s="3">
        <f t="shared" si="125"/>
        <v>-3.5220911885996964E-3</v>
      </c>
      <c r="H1650" s="3">
        <f>1-E1650/MAX(E$2:E1650)</f>
        <v>0.56049139045804131</v>
      </c>
      <c r="I1650" s="21">
        <f t="shared" si="126"/>
        <v>9.1300000000001091</v>
      </c>
      <c r="J1650" s="21">
        <f ca="1">IF(ROW()&gt;计算结果!B$18+1,ABS(E1650-OFFSET(E1650,-计算结果!B$18,0,1,1))/SUM(OFFSET(I1650,0,0,-计算结果!B$18,1)),ABS(E1650-OFFSET(E1650,-ROW()+2,0,1,1))/SUM(OFFSET(I1650,0,0,-ROW()+2,1)))</f>
        <v>0.10001090631475715</v>
      </c>
      <c r="K1650" s="21">
        <f ca="1">(计算结果!B$19+计算结果!B$20*'000300'!J1650)^计算结果!B$21</f>
        <v>1.4900098156832813</v>
      </c>
      <c r="L1650" s="21">
        <f t="shared" ca="1" si="127"/>
        <v>2599.401388554923</v>
      </c>
      <c r="M1650" s="31" t="str">
        <f ca="1">IF(ROW()&gt;计算结果!B$22+1,IF(L1650&gt;OFFSET(L1650,-计算结果!B$22,0,1,1),"买",IF(L1650&lt;OFFSET(L1650,-计算结果!B$22,0,1,1),"卖",M1649)),IF(L1650&gt;OFFSET(L1650,-ROW()+1,0,1,1),"买",IF(L1650&lt;OFFSET(L1650,-ROW()+1,0,1,1),"卖",M1649)))</f>
        <v>卖</v>
      </c>
      <c r="N1650" s="4" t="str">
        <f t="shared" ca="1" si="128"/>
        <v/>
      </c>
      <c r="O1650" s="3">
        <f ca="1">IF(M1649="买",E1650/E1649-1,0)-IF(N1650=1,计算结果!B$17,0)</f>
        <v>0</v>
      </c>
      <c r="P1650" s="2">
        <f t="shared" ca="1" si="129"/>
        <v>6.6341032157111686</v>
      </c>
      <c r="Q1650" s="3">
        <f ca="1">1-P1650/MAX(P$2:P1650)</f>
        <v>5.9172573884716639E-2</v>
      </c>
    </row>
    <row r="1651" spans="1:17" x14ac:dyDescent="0.15">
      <c r="A1651" s="1">
        <v>40836</v>
      </c>
      <c r="B1651">
        <v>2566.6</v>
      </c>
      <c r="C1651">
        <v>2570.1</v>
      </c>
      <c r="D1651" s="21">
        <v>2500.4899999999998</v>
      </c>
      <c r="E1651" s="21">
        <v>2520.5300000000002</v>
      </c>
      <c r="F1651" s="42">
        <v>394.09598463999998</v>
      </c>
      <c r="G1651" s="3">
        <f t="shared" si="125"/>
        <v>-2.4215277885315079E-2</v>
      </c>
      <c r="H1651" s="3">
        <f>1-E1651/MAX(E$2:E1651)</f>
        <v>0.57113421357108818</v>
      </c>
      <c r="I1651" s="21">
        <f t="shared" si="126"/>
        <v>62.549999999999727</v>
      </c>
      <c r="J1651" s="21">
        <f ca="1">IF(ROW()&gt;计算结果!B$18+1,ABS(E1651-OFFSET(E1651,-计算结果!B$18,0,1,1))/SUM(OFFSET(I1651,0,0,-计算结果!B$18,1)),ABS(E1651-OFFSET(E1651,-ROW()+2,0,1,1))/SUM(OFFSET(I1651,0,0,-ROW()+2,1)))</f>
        <v>0.21464374087938581</v>
      </c>
      <c r="K1651" s="21">
        <f ca="1">(计算结果!B$19+计算结果!B$20*'000300'!J1651)^计算结果!B$21</f>
        <v>1.5931793667914471</v>
      </c>
      <c r="L1651" s="21">
        <f t="shared" ca="1" si="127"/>
        <v>2473.7451196790289</v>
      </c>
      <c r="M1651" s="31" t="str">
        <f ca="1">IF(ROW()&gt;计算结果!B$22+1,IF(L1651&gt;OFFSET(L1651,-计算结果!B$22,0,1,1),"买",IF(L1651&lt;OFFSET(L1651,-计算结果!B$22,0,1,1),"卖",M1650)),IF(L1651&gt;OFFSET(L1651,-ROW()+1,0,1,1),"买",IF(L1651&lt;OFFSET(L1651,-ROW()+1,0,1,1),"卖",M1650)))</f>
        <v>卖</v>
      </c>
      <c r="N1651" s="4" t="str">
        <f t="shared" ca="1" si="128"/>
        <v/>
      </c>
      <c r="O1651" s="3">
        <f ca="1">IF(M1650="买",E1651/E1650-1,0)-IF(N1651=1,计算结果!B$17,0)</f>
        <v>0</v>
      </c>
      <c r="P1651" s="2">
        <f t="shared" ca="1" si="129"/>
        <v>6.6341032157111686</v>
      </c>
      <c r="Q1651" s="3">
        <f ca="1">1-P1651/MAX(P$2:P1651)</f>
        <v>5.9172573884716639E-2</v>
      </c>
    </row>
    <row r="1652" spans="1:17" x14ac:dyDescent="0.15">
      <c r="A1652" s="1">
        <v>40837</v>
      </c>
      <c r="B1652">
        <v>2522.2600000000002</v>
      </c>
      <c r="C1652">
        <v>2538.12</v>
      </c>
      <c r="D1652" s="21">
        <v>2504.69</v>
      </c>
      <c r="E1652" s="21">
        <v>2507.88</v>
      </c>
      <c r="F1652" s="42">
        <v>290.90707456000001</v>
      </c>
      <c r="G1652" s="3">
        <f t="shared" si="125"/>
        <v>-5.0187857315723283E-3</v>
      </c>
      <c r="H1652" s="3">
        <f>1-E1652/MAX(E$2:E1652)</f>
        <v>0.57328659906077717</v>
      </c>
      <c r="I1652" s="21">
        <f t="shared" si="126"/>
        <v>12.650000000000091</v>
      </c>
      <c r="J1652" s="21">
        <f ca="1">IF(ROW()&gt;计算结果!B$18+1,ABS(E1652-OFFSET(E1652,-计算结果!B$18,0,1,1))/SUM(OFFSET(I1652,0,0,-计算结果!B$18,1)),ABS(E1652-OFFSET(E1652,-ROW()+2,0,1,1))/SUM(OFFSET(I1652,0,0,-ROW()+2,1)))</f>
        <v>0.22885711615736834</v>
      </c>
      <c r="K1652" s="21">
        <f ca="1">(计算结果!B$19+计算结果!B$20*'000300'!J1652)^计算结果!B$21</f>
        <v>1.6059714045416313</v>
      </c>
      <c r="L1652" s="21">
        <f t="shared" ca="1" si="127"/>
        <v>2528.5647613719598</v>
      </c>
      <c r="M1652" s="31" t="str">
        <f ca="1">IF(ROW()&gt;计算结果!B$22+1,IF(L1652&gt;OFFSET(L1652,-计算结果!B$22,0,1,1),"买",IF(L1652&lt;OFFSET(L1652,-计算结果!B$22,0,1,1),"卖",M1651)),IF(L1652&gt;OFFSET(L1652,-ROW()+1,0,1,1),"买",IF(L1652&lt;OFFSET(L1652,-ROW()+1,0,1,1),"卖",M1651)))</f>
        <v>卖</v>
      </c>
      <c r="N1652" s="4" t="str">
        <f t="shared" ca="1" si="128"/>
        <v/>
      </c>
      <c r="O1652" s="3">
        <f ca="1">IF(M1651="买",E1652/E1651-1,0)-IF(N1652=1,计算结果!B$17,0)</f>
        <v>0</v>
      </c>
      <c r="P1652" s="2">
        <f t="shared" ca="1" si="129"/>
        <v>6.6341032157111686</v>
      </c>
      <c r="Q1652" s="3">
        <f ca="1">1-P1652/MAX(P$2:P1652)</f>
        <v>5.9172573884716639E-2</v>
      </c>
    </row>
    <row r="1653" spans="1:17" x14ac:dyDescent="0.15">
      <c r="A1653" s="1">
        <v>40840</v>
      </c>
      <c r="B1653">
        <v>2517.06</v>
      </c>
      <c r="C1653">
        <v>2581.13</v>
      </c>
      <c r="D1653" s="21">
        <v>2501.96</v>
      </c>
      <c r="E1653" s="21">
        <v>2576.67</v>
      </c>
      <c r="F1653" s="42">
        <v>440.56731647999999</v>
      </c>
      <c r="G1653" s="3">
        <f t="shared" si="125"/>
        <v>2.7429542083353242E-2</v>
      </c>
      <c r="H1653" s="3">
        <f>1-E1653/MAX(E$2:E1653)</f>
        <v>0.56158204587218408</v>
      </c>
      <c r="I1653" s="21">
        <f t="shared" si="126"/>
        <v>68.789999999999964</v>
      </c>
      <c r="J1653" s="21">
        <f ca="1">IF(ROW()&gt;计算结果!B$18+1,ABS(E1653-OFFSET(E1653,-计算结果!B$18,0,1,1))/SUM(OFFSET(I1653,0,0,-计算结果!B$18,1)),ABS(E1653-OFFSET(E1653,-ROW()+2,0,1,1))/SUM(OFFSET(I1653,0,0,-ROW()+2,1)))</f>
        <v>5.3590480098482246E-2</v>
      </c>
      <c r="K1653" s="21">
        <f ca="1">(计算结果!B$19+计算结果!B$20*'000300'!J1653)^计算结果!B$21</f>
        <v>1.448231432088634</v>
      </c>
      <c r="L1653" s="21">
        <f t="shared" ca="1" si="127"/>
        <v>2598.2322800012116</v>
      </c>
      <c r="M1653" s="31" t="str">
        <f ca="1">IF(ROW()&gt;计算结果!B$22+1,IF(L1653&gt;OFFSET(L1653,-计算结果!B$22,0,1,1),"买",IF(L1653&lt;OFFSET(L1653,-计算结果!B$22,0,1,1),"卖",M1652)),IF(L1653&gt;OFFSET(L1653,-ROW()+1,0,1,1),"买",IF(L1653&lt;OFFSET(L1653,-ROW()+1,0,1,1),"卖",M1652)))</f>
        <v>卖</v>
      </c>
      <c r="N1653" s="4" t="str">
        <f t="shared" ca="1" si="128"/>
        <v/>
      </c>
      <c r="O1653" s="3">
        <f ca="1">IF(M1652="买",E1653/E1652-1,0)-IF(N1653=1,计算结果!B$17,0)</f>
        <v>0</v>
      </c>
      <c r="P1653" s="2">
        <f t="shared" ca="1" si="129"/>
        <v>6.6341032157111686</v>
      </c>
      <c r="Q1653" s="3">
        <f ca="1">1-P1653/MAX(P$2:P1653)</f>
        <v>5.9172573884716639E-2</v>
      </c>
    </row>
    <row r="1654" spans="1:17" x14ac:dyDescent="0.15">
      <c r="A1654" s="1">
        <v>40841</v>
      </c>
      <c r="B1654">
        <v>2572.71</v>
      </c>
      <c r="C1654">
        <v>2633.97</v>
      </c>
      <c r="D1654" s="21">
        <v>2560.0500000000002</v>
      </c>
      <c r="E1654" s="21">
        <v>2625.43</v>
      </c>
      <c r="F1654" s="42">
        <v>575.33460479999997</v>
      </c>
      <c r="G1654" s="3">
        <f t="shared" si="125"/>
        <v>1.8923649516624064E-2</v>
      </c>
      <c r="H1654" s="3">
        <f>1-E1654/MAX(E$2:E1654)</f>
        <v>0.55328557816647383</v>
      </c>
      <c r="I1654" s="21">
        <f t="shared" si="126"/>
        <v>48.759999999999764</v>
      </c>
      <c r="J1654" s="21">
        <f ca="1">IF(ROW()&gt;计算结果!B$18+1,ABS(E1654-OFFSET(E1654,-计算结果!B$18,0,1,1))/SUM(OFFSET(I1654,0,0,-计算结果!B$18,1)),ABS(E1654-OFFSET(E1654,-ROW()+2,0,1,1))/SUM(OFFSET(I1654,0,0,-ROW()+2,1)))</f>
        <v>0.17946336933678766</v>
      </c>
      <c r="K1654" s="21">
        <f ca="1">(计算结果!B$19+计算结果!B$20*'000300'!J1654)^计算结果!B$21</f>
        <v>1.5615170324031089</v>
      </c>
      <c r="L1654" s="21">
        <f t="shared" ca="1" si="127"/>
        <v>2640.7019830218501</v>
      </c>
      <c r="M1654" s="31" t="str">
        <f ca="1">IF(ROW()&gt;计算结果!B$22+1,IF(L1654&gt;OFFSET(L1654,-计算结果!B$22,0,1,1),"买",IF(L1654&lt;OFFSET(L1654,-计算结果!B$22,0,1,1),"卖",M1653)),IF(L1654&gt;OFFSET(L1654,-ROW()+1,0,1,1),"买",IF(L1654&lt;OFFSET(L1654,-ROW()+1,0,1,1),"卖",M1653)))</f>
        <v>卖</v>
      </c>
      <c r="N1654" s="4" t="str">
        <f t="shared" ca="1" si="128"/>
        <v/>
      </c>
      <c r="O1654" s="3">
        <f ca="1">IF(M1653="买",E1654/E1653-1,0)-IF(N1654=1,计算结果!B$17,0)</f>
        <v>0</v>
      </c>
      <c r="P1654" s="2">
        <f t="shared" ca="1" si="129"/>
        <v>6.6341032157111686</v>
      </c>
      <c r="Q1654" s="3">
        <f ca="1">1-P1654/MAX(P$2:P1654)</f>
        <v>5.9172573884716639E-2</v>
      </c>
    </row>
    <row r="1655" spans="1:17" x14ac:dyDescent="0.15">
      <c r="A1655" s="1">
        <v>40842</v>
      </c>
      <c r="B1655">
        <v>2613.27</v>
      </c>
      <c r="C1655">
        <v>2679.66</v>
      </c>
      <c r="D1655" s="21">
        <v>2611.0100000000002</v>
      </c>
      <c r="E1655" s="21">
        <v>2651.65</v>
      </c>
      <c r="F1655" s="42">
        <v>695.34359552000001</v>
      </c>
      <c r="G1655" s="3">
        <f t="shared" si="125"/>
        <v>9.9869354734272164E-3</v>
      </c>
      <c r="H1655" s="3">
        <f>1-E1655/MAX(E$2:E1655)</f>
        <v>0.54882427006057299</v>
      </c>
      <c r="I1655" s="21">
        <f t="shared" si="126"/>
        <v>26.220000000000255</v>
      </c>
      <c r="J1655" s="21">
        <f ca="1">IF(ROW()&gt;计算结果!B$18+1,ABS(E1655-OFFSET(E1655,-计算结果!B$18,0,1,1))/SUM(OFFSET(I1655,0,0,-计算结果!B$18,1)),ABS(E1655-OFFSET(E1655,-ROW()+2,0,1,1))/SUM(OFFSET(I1655,0,0,-ROW()+2,1)))</f>
        <v>2.0106808299529863E-2</v>
      </c>
      <c r="K1655" s="21">
        <f ca="1">(计算结果!B$19+计算结果!B$20*'000300'!J1655)^计算结果!B$21</f>
        <v>1.4180961274695767</v>
      </c>
      <c r="L1655" s="21">
        <f t="shared" ca="1" si="127"/>
        <v>2656.2273235020357</v>
      </c>
      <c r="M1655" s="31" t="str">
        <f ca="1">IF(ROW()&gt;计算结果!B$22+1,IF(L1655&gt;OFFSET(L1655,-计算结果!B$22,0,1,1),"买",IF(L1655&lt;OFFSET(L1655,-计算结果!B$22,0,1,1),"卖",M1654)),IF(L1655&gt;OFFSET(L1655,-ROW()+1,0,1,1),"买",IF(L1655&lt;OFFSET(L1655,-ROW()+1,0,1,1),"卖",M1654)))</f>
        <v>卖</v>
      </c>
      <c r="N1655" s="4" t="str">
        <f t="shared" ca="1" si="128"/>
        <v/>
      </c>
      <c r="O1655" s="3">
        <f ca="1">IF(M1654="买",E1655/E1654-1,0)-IF(N1655=1,计算结果!B$17,0)</f>
        <v>0</v>
      </c>
      <c r="P1655" s="2">
        <f t="shared" ca="1" si="129"/>
        <v>6.6341032157111686</v>
      </c>
      <c r="Q1655" s="3">
        <f ca="1">1-P1655/MAX(P$2:P1655)</f>
        <v>5.9172573884716639E-2</v>
      </c>
    </row>
    <row r="1656" spans="1:17" x14ac:dyDescent="0.15">
      <c r="A1656" s="1">
        <v>40843</v>
      </c>
      <c r="B1656">
        <v>2658.43</v>
      </c>
      <c r="C1656">
        <v>2672.84</v>
      </c>
      <c r="D1656" s="21">
        <v>2647.3</v>
      </c>
      <c r="E1656" s="21">
        <v>2657.48</v>
      </c>
      <c r="F1656" s="42">
        <v>474.03220992000001</v>
      </c>
      <c r="G1656" s="3">
        <f t="shared" si="125"/>
        <v>2.1986310410497811E-3</v>
      </c>
      <c r="H1656" s="3">
        <f>1-E1656/MAX(E$2:E1656)</f>
        <v>0.54783230109575987</v>
      </c>
      <c r="I1656" s="21">
        <f t="shared" si="126"/>
        <v>5.8299999999999272</v>
      </c>
      <c r="J1656" s="21">
        <f ca="1">IF(ROW()&gt;计算结果!B$18+1,ABS(E1656-OFFSET(E1656,-计算结果!B$18,0,1,1))/SUM(OFFSET(I1656,0,0,-计算结果!B$18,1)),ABS(E1656-OFFSET(E1656,-ROW()+2,0,1,1))/SUM(OFFSET(I1656,0,0,-ROW()+2,1)))</f>
        <v>1.5484183148853527E-2</v>
      </c>
      <c r="K1656" s="21">
        <f ca="1">(计算结果!B$19+计算结果!B$20*'000300'!J1656)^计算结果!B$21</f>
        <v>1.4139357648339681</v>
      </c>
      <c r="L1656" s="21">
        <f t="shared" ca="1" si="127"/>
        <v>2657.9985276042744</v>
      </c>
      <c r="M1656" s="31" t="str">
        <f ca="1">IF(ROW()&gt;计算结果!B$22+1,IF(L1656&gt;OFFSET(L1656,-计算结果!B$22,0,1,1),"买",IF(L1656&lt;OFFSET(L1656,-计算结果!B$22,0,1,1),"卖",M1655)),IF(L1656&gt;OFFSET(L1656,-ROW()+1,0,1,1),"买",IF(L1656&lt;OFFSET(L1656,-ROW()+1,0,1,1),"卖",M1655)))</f>
        <v>买</v>
      </c>
      <c r="N1656" s="4">
        <f t="shared" ca="1" si="128"/>
        <v>1</v>
      </c>
      <c r="O1656" s="3">
        <f ca="1">IF(M1655="买",E1656/E1655-1,0)-IF(N1656=1,计算结果!B$17,0)</f>
        <v>0</v>
      </c>
      <c r="P1656" s="2">
        <f t="shared" ca="1" si="129"/>
        <v>6.6341032157111686</v>
      </c>
      <c r="Q1656" s="3">
        <f ca="1">1-P1656/MAX(P$2:P1656)</f>
        <v>5.9172573884716639E-2</v>
      </c>
    </row>
    <row r="1657" spans="1:17" x14ac:dyDescent="0.15">
      <c r="A1657" s="1">
        <v>40844</v>
      </c>
      <c r="B1657">
        <v>2694.54</v>
      </c>
      <c r="C1657">
        <v>2729.14</v>
      </c>
      <c r="D1657" s="21">
        <v>2689.38</v>
      </c>
      <c r="E1657" s="21">
        <v>2709.02</v>
      </c>
      <c r="F1657" s="42">
        <v>729.08423168000002</v>
      </c>
      <c r="G1657" s="3">
        <f t="shared" si="125"/>
        <v>1.9394313409696329E-2</v>
      </c>
      <c r="H1657" s="3">
        <f>1-E1657/MAX(E$2:E1657)</f>
        <v>0.53906281902946973</v>
      </c>
      <c r="I1657" s="21">
        <f t="shared" si="126"/>
        <v>51.539999999999964</v>
      </c>
      <c r="J1657" s="21">
        <f ca="1">IF(ROW()&gt;计算结果!B$18+1,ABS(E1657-OFFSET(E1657,-计算结果!B$18,0,1,1))/SUM(OFFSET(I1657,0,0,-计算结果!B$18,1)),ABS(E1657-OFFSET(E1657,-ROW()+2,0,1,1))/SUM(OFFSET(I1657,0,0,-ROW()+2,1)))</f>
        <v>0.14794579249022416</v>
      </c>
      <c r="K1657" s="21">
        <f ca="1">(计算结果!B$19+计算结果!B$20*'000300'!J1657)^计算结果!B$21</f>
        <v>1.5331512132412017</v>
      </c>
      <c r="L1657" s="21">
        <f t="shared" ca="1" si="127"/>
        <v>2736.2221599091336</v>
      </c>
      <c r="M1657" s="31" t="str">
        <f ca="1">IF(ROW()&gt;计算结果!B$22+1,IF(L1657&gt;OFFSET(L1657,-计算结果!B$22,0,1,1),"买",IF(L1657&lt;OFFSET(L1657,-计算结果!B$22,0,1,1),"卖",M1656)),IF(L1657&gt;OFFSET(L1657,-ROW()+1,0,1,1),"买",IF(L1657&lt;OFFSET(L1657,-ROW()+1,0,1,1),"卖",M1656)))</f>
        <v>买</v>
      </c>
      <c r="N1657" s="4" t="str">
        <f t="shared" ca="1" si="128"/>
        <v/>
      </c>
      <c r="O1657" s="3">
        <f ca="1">IF(M1656="买",E1657/E1656-1,0)-IF(N1657=1,计算结果!B$17,0)</f>
        <v>1.9394313409696329E-2</v>
      </c>
      <c r="P1657" s="2">
        <f t="shared" ca="1" si="129"/>
        <v>6.7627670926689456</v>
      </c>
      <c r="Q1657" s="3">
        <f ca="1">1-P1657/MAX(P$2:P1657)</f>
        <v>4.0925871918198853E-2</v>
      </c>
    </row>
    <row r="1658" spans="1:17" x14ac:dyDescent="0.15">
      <c r="A1658" s="1">
        <v>40847</v>
      </c>
      <c r="B1658">
        <v>2704.54</v>
      </c>
      <c r="C1658">
        <v>2709.32</v>
      </c>
      <c r="D1658" s="21">
        <v>2680.99</v>
      </c>
      <c r="E1658" s="21">
        <v>2695.31</v>
      </c>
      <c r="F1658" s="42">
        <v>525.22500095999999</v>
      </c>
      <c r="G1658" s="3">
        <f t="shared" si="125"/>
        <v>-5.0608707207773218E-3</v>
      </c>
      <c r="H1658" s="3">
        <f>1-E1658/MAX(E$2:E1658)</f>
        <v>0.54139556251276111</v>
      </c>
      <c r="I1658" s="21">
        <f t="shared" si="126"/>
        <v>13.710000000000036</v>
      </c>
      <c r="J1658" s="21">
        <f ca="1">IF(ROW()&gt;计算结果!B$18+1,ABS(E1658-OFFSET(E1658,-计算结果!B$18,0,1,1))/SUM(OFFSET(I1658,0,0,-计算结果!B$18,1)),ABS(E1658-OFFSET(E1658,-ROW()+2,0,1,1))/SUM(OFFSET(I1658,0,0,-ROW()+2,1)))</f>
        <v>7.584510055626914E-2</v>
      </c>
      <c r="K1658" s="21">
        <f ca="1">(计算结果!B$19+计算结果!B$20*'000300'!J1658)^计算结果!B$21</f>
        <v>1.4682605905006421</v>
      </c>
      <c r="L1658" s="21">
        <f t="shared" ca="1" si="127"/>
        <v>2676.1524478422925</v>
      </c>
      <c r="M1658" s="31" t="str">
        <f ca="1">IF(ROW()&gt;计算结果!B$22+1,IF(L1658&gt;OFFSET(L1658,-计算结果!B$22,0,1,1),"买",IF(L1658&lt;OFFSET(L1658,-计算结果!B$22,0,1,1),"卖",M1657)),IF(L1658&gt;OFFSET(L1658,-ROW()+1,0,1,1),"买",IF(L1658&lt;OFFSET(L1658,-ROW()+1,0,1,1),"卖",M1657)))</f>
        <v>买</v>
      </c>
      <c r="N1658" s="4" t="str">
        <f t="shared" ca="1" si="128"/>
        <v/>
      </c>
      <c r="O1658" s="3">
        <f ca="1">IF(M1657="买",E1658/E1657-1,0)-IF(N1658=1,计算结果!B$17,0)</f>
        <v>-5.0608707207773218E-3</v>
      </c>
      <c r="P1658" s="2">
        <f t="shared" ca="1" si="129"/>
        <v>6.728541602698221</v>
      </c>
      <c r="Q1658" s="3">
        <f ca="1">1-P1658/MAX(P$2:P1658)</f>
        <v>4.5779622092063099E-2</v>
      </c>
    </row>
    <row r="1659" spans="1:17" x14ac:dyDescent="0.15">
      <c r="A1659" s="1">
        <v>40848</v>
      </c>
      <c r="B1659">
        <v>2672.51</v>
      </c>
      <c r="C1659">
        <v>2726.09</v>
      </c>
      <c r="D1659" s="21">
        <v>2669.05</v>
      </c>
      <c r="E1659" s="21">
        <v>2697.53</v>
      </c>
      <c r="F1659" s="42">
        <v>560.6760448</v>
      </c>
      <c r="G1659" s="3">
        <f t="shared" si="125"/>
        <v>8.2365293788111416E-4</v>
      </c>
      <c r="H1659" s="3">
        <f>1-E1659/MAX(E$2:E1659)</f>
        <v>0.54101783162049943</v>
      </c>
      <c r="I1659" s="21">
        <f t="shared" si="126"/>
        <v>2.2200000000002547</v>
      </c>
      <c r="J1659" s="21">
        <f ca="1">IF(ROW()&gt;计算结果!B$18+1,ABS(E1659-OFFSET(E1659,-计算结果!B$18,0,1,1))/SUM(OFFSET(I1659,0,0,-计算结果!B$18,1)),ABS(E1659-OFFSET(E1659,-ROW()+2,0,1,1))/SUM(OFFSET(I1659,0,0,-ROW()+2,1)))</f>
        <v>0.34943596549436007</v>
      </c>
      <c r="K1659" s="21">
        <f ca="1">(计算结果!B$19+计算结果!B$20*'000300'!J1659)^计算结果!B$21</f>
        <v>1.7144923689449239</v>
      </c>
      <c r="L1659" s="21">
        <f t="shared" ca="1" si="127"/>
        <v>2712.8040978834042</v>
      </c>
      <c r="M1659" s="31" t="str">
        <f ca="1">IF(ROW()&gt;计算结果!B$22+1,IF(L1659&gt;OFFSET(L1659,-计算结果!B$22,0,1,1),"买",IF(L1659&lt;OFFSET(L1659,-计算结果!B$22,0,1,1),"卖",M1658)),IF(L1659&gt;OFFSET(L1659,-ROW()+1,0,1,1),"买",IF(L1659&lt;OFFSET(L1659,-ROW()+1,0,1,1),"卖",M1658)))</f>
        <v>买</v>
      </c>
      <c r="N1659" s="4" t="str">
        <f t="shared" ca="1" si="128"/>
        <v/>
      </c>
      <c r="O1659" s="3">
        <f ca="1">IF(M1658="买",E1659/E1658-1,0)-IF(N1659=1,计算结果!B$17,0)</f>
        <v>8.2365293788111416E-4</v>
      </c>
      <c r="P1659" s="2">
        <f t="shared" ca="1" si="129"/>
        <v>6.734083585756939</v>
      </c>
      <c r="Q1659" s="3">
        <f ca="1">1-P1659/MAX(P$2:P1659)</f>
        <v>4.4993675674413147E-2</v>
      </c>
    </row>
    <row r="1660" spans="1:17" x14ac:dyDescent="0.15">
      <c r="A1660" s="1">
        <v>40849</v>
      </c>
      <c r="B1660">
        <v>2658.55</v>
      </c>
      <c r="C1660">
        <v>2742.94</v>
      </c>
      <c r="D1660" s="21">
        <v>2653.72</v>
      </c>
      <c r="E1660" s="21">
        <v>2742.39</v>
      </c>
      <c r="F1660" s="42">
        <v>653.27476736000006</v>
      </c>
      <c r="G1660" s="3">
        <f t="shared" si="125"/>
        <v>1.6630028210992798E-2</v>
      </c>
      <c r="H1660" s="3">
        <f>1-E1660/MAX(E$2:E1660)</f>
        <v>0.53338494521200575</v>
      </c>
      <c r="I1660" s="21">
        <f t="shared" si="126"/>
        <v>44.859999999999673</v>
      </c>
      <c r="J1660" s="21">
        <f ca="1">IF(ROW()&gt;计算结果!B$18+1,ABS(E1660-OFFSET(E1660,-计算结果!B$18,0,1,1))/SUM(OFFSET(I1660,0,0,-计算结果!B$18,1)),ABS(E1660-OFFSET(E1660,-ROW()+2,0,1,1))/SUM(OFFSET(I1660,0,0,-ROW()+2,1)))</f>
        <v>0.47254768190312374</v>
      </c>
      <c r="K1660" s="21">
        <f ca="1">(计算结果!B$19+计算结果!B$20*'000300'!J1660)^计算结果!B$21</f>
        <v>1.8252929137128113</v>
      </c>
      <c r="L1660" s="21">
        <f t="shared" ca="1" si="127"/>
        <v>2766.8070353626272</v>
      </c>
      <c r="M1660" s="31" t="str">
        <f ca="1">IF(ROW()&gt;计算结果!B$22+1,IF(L1660&gt;OFFSET(L1660,-计算结果!B$22,0,1,1),"买",IF(L1660&lt;OFFSET(L1660,-计算结果!B$22,0,1,1),"卖",M1659)),IF(L1660&gt;OFFSET(L1660,-ROW()+1,0,1,1),"买",IF(L1660&lt;OFFSET(L1660,-ROW()+1,0,1,1),"卖",M1659)))</f>
        <v>买</v>
      </c>
      <c r="N1660" s="4" t="str">
        <f t="shared" ca="1" si="128"/>
        <v/>
      </c>
      <c r="O1660" s="3">
        <f ca="1">IF(M1659="买",E1660/E1659-1,0)-IF(N1660=1,计算结果!B$17,0)</f>
        <v>1.6630028210992798E-2</v>
      </c>
      <c r="P1660" s="2">
        <f t="shared" ca="1" si="129"/>
        <v>6.8460715857632604</v>
      </c>
      <c r="Q1660" s="3">
        <f ca="1">1-P1660/MAX(P$2:P1660)</f>
        <v>2.9111893559202073E-2</v>
      </c>
    </row>
    <row r="1661" spans="1:17" x14ac:dyDescent="0.15">
      <c r="A1661" s="1">
        <v>40850</v>
      </c>
      <c r="B1661">
        <v>2752.63</v>
      </c>
      <c r="C1661">
        <v>2781.04</v>
      </c>
      <c r="D1661" s="21">
        <v>2743.2</v>
      </c>
      <c r="E1661" s="21">
        <v>2744.3</v>
      </c>
      <c r="F1661" s="42">
        <v>905.02553599999999</v>
      </c>
      <c r="G1661" s="3">
        <f t="shared" si="125"/>
        <v>6.9647278468787377E-4</v>
      </c>
      <c r="H1661" s="3">
        <f>1-E1661/MAX(E$2:E1661)</f>
        <v>0.53305996052542026</v>
      </c>
      <c r="I1661" s="21">
        <f t="shared" si="126"/>
        <v>1.9100000000003092</v>
      </c>
      <c r="J1661" s="21">
        <f ca="1">IF(ROW()&gt;计算结果!B$18+1,ABS(E1661-OFFSET(E1661,-计算结果!B$18,0,1,1))/SUM(OFFSET(I1661,0,0,-计算结果!B$18,1)),ABS(E1661-OFFSET(E1661,-ROW()+2,0,1,1))/SUM(OFFSET(I1661,0,0,-ROW()+2,1)))</f>
        <v>0.80932402618539478</v>
      </c>
      <c r="K1661" s="21">
        <f ca="1">(计算结果!B$19+计算结果!B$20*'000300'!J1661)^计算结果!B$21</f>
        <v>2.1283916235668552</v>
      </c>
      <c r="L1661" s="21">
        <f t="shared" ca="1" si="127"/>
        <v>2718.9032498254892</v>
      </c>
      <c r="M1661" s="31" t="str">
        <f ca="1">IF(ROW()&gt;计算结果!B$22+1,IF(L1661&gt;OFFSET(L1661,-计算结果!B$22,0,1,1),"买",IF(L1661&lt;OFFSET(L1661,-计算结果!B$22,0,1,1),"卖",M1660)),IF(L1661&gt;OFFSET(L1661,-ROW()+1,0,1,1),"买",IF(L1661&lt;OFFSET(L1661,-ROW()+1,0,1,1),"卖",M1660)))</f>
        <v>买</v>
      </c>
      <c r="N1661" s="4" t="str">
        <f t="shared" ca="1" si="128"/>
        <v/>
      </c>
      <c r="O1661" s="3">
        <f ca="1">IF(M1660="买",E1661/E1660-1,0)-IF(N1661=1,计算结果!B$17,0)</f>
        <v>6.9647278468787377E-4</v>
      </c>
      <c r="P1661" s="2">
        <f t="shared" ca="1" si="129"/>
        <v>6.8508396883047693</v>
      </c>
      <c r="Q1661" s="3">
        <f ca="1">1-P1661/MAX(P$2:P1661)</f>
        <v>2.8435696416089007E-2</v>
      </c>
    </row>
    <row r="1662" spans="1:17" x14ac:dyDescent="0.15">
      <c r="A1662" s="1">
        <v>40851</v>
      </c>
      <c r="B1662">
        <v>2770.57</v>
      </c>
      <c r="C1662">
        <v>2781.99</v>
      </c>
      <c r="D1662" s="21">
        <v>2748.98</v>
      </c>
      <c r="E1662" s="21">
        <v>2763.75</v>
      </c>
      <c r="F1662" s="42">
        <v>635.00869632000001</v>
      </c>
      <c r="G1662" s="3">
        <f t="shared" si="125"/>
        <v>7.0874175563895303E-3</v>
      </c>
      <c r="H1662" s="3">
        <f>1-E1662/MAX(E$2:E1662)</f>
        <v>0.52975056149186683</v>
      </c>
      <c r="I1662" s="21">
        <f t="shared" si="126"/>
        <v>19.449999999999818</v>
      </c>
      <c r="J1662" s="21">
        <f ca="1">IF(ROW()&gt;计算结果!B$18+1,ABS(E1662-OFFSET(E1662,-计算结果!B$18,0,1,1))/SUM(OFFSET(I1662,0,0,-计算结果!B$18,1)),ABS(E1662-OFFSET(E1662,-ROW()+2,0,1,1))/SUM(OFFSET(I1662,0,0,-ROW()+2,1)))</f>
        <v>0.90320872604045299</v>
      </c>
      <c r="K1662" s="21">
        <f ca="1">(计算结果!B$19+计算结果!B$20*'000300'!J1662)^计算结果!B$21</f>
        <v>2.2128878534364076</v>
      </c>
      <c r="L1662" s="21">
        <f t="shared" ca="1" si="127"/>
        <v>2818.1440785527611</v>
      </c>
      <c r="M1662" s="31" t="str">
        <f ca="1">IF(ROW()&gt;计算结果!B$22+1,IF(L1662&gt;OFFSET(L1662,-计算结果!B$22,0,1,1),"买",IF(L1662&lt;OFFSET(L1662,-计算结果!B$22,0,1,1),"卖",M1661)),IF(L1662&gt;OFFSET(L1662,-ROW()+1,0,1,1),"买",IF(L1662&lt;OFFSET(L1662,-ROW()+1,0,1,1),"卖",M1661)))</f>
        <v>买</v>
      </c>
      <c r="N1662" s="4" t="str">
        <f t="shared" ca="1" si="128"/>
        <v/>
      </c>
      <c r="O1662" s="3">
        <f ca="1">IF(M1661="买",E1662/E1661-1,0)-IF(N1662=1,计算结果!B$17,0)</f>
        <v>7.0874175563895303E-3</v>
      </c>
      <c r="P1662" s="2">
        <f t="shared" ca="1" si="129"/>
        <v>6.8993944497876711</v>
      </c>
      <c r="Q1662" s="3">
        <f ca="1">1-P1662/MAX(P$2:P1662)</f>
        <v>2.1549814513706966E-2</v>
      </c>
    </row>
    <row r="1663" spans="1:17" x14ac:dyDescent="0.15">
      <c r="A1663" s="1">
        <v>40854</v>
      </c>
      <c r="B1663">
        <v>2750.99</v>
      </c>
      <c r="C1663">
        <v>2769.3</v>
      </c>
      <c r="D1663" s="21">
        <v>2733.17</v>
      </c>
      <c r="E1663" s="21">
        <v>2736.25</v>
      </c>
      <c r="F1663" s="42">
        <v>477.61936384000001</v>
      </c>
      <c r="G1663" s="3">
        <f t="shared" si="125"/>
        <v>-9.9502487562188602E-3</v>
      </c>
      <c r="H1663" s="3">
        <f>1-E1663/MAX(E$2:E1663)</f>
        <v>0.53442966038249506</v>
      </c>
      <c r="I1663" s="21">
        <f t="shared" si="126"/>
        <v>27.5</v>
      </c>
      <c r="J1663" s="21">
        <f ca="1">IF(ROW()&gt;计算结果!B$18+1,ABS(E1663-OFFSET(E1663,-计算结果!B$18,0,1,1))/SUM(OFFSET(I1663,0,0,-计算结果!B$18,1)),ABS(E1663-OFFSET(E1663,-ROW()+2,0,1,1))/SUM(OFFSET(I1663,0,0,-ROW()+2,1)))</f>
        <v>0.65942148760330543</v>
      </c>
      <c r="K1663" s="21">
        <f ca="1">(计算结果!B$19+计算结果!B$20*'000300'!J1663)^计算结果!B$21</f>
        <v>1.9934793388429748</v>
      </c>
      <c r="L1663" s="21">
        <f t="shared" ca="1" si="127"/>
        <v>2654.8899249842484</v>
      </c>
      <c r="M1663" s="31" t="str">
        <f ca="1">IF(ROW()&gt;计算结果!B$22+1,IF(L1663&gt;OFFSET(L1663,-计算结果!B$22,0,1,1),"买",IF(L1663&lt;OFFSET(L1663,-计算结果!B$22,0,1,1),"卖",M1662)),IF(L1663&gt;OFFSET(L1663,-ROW()+1,0,1,1),"买",IF(L1663&lt;OFFSET(L1663,-ROW()+1,0,1,1),"卖",M1662)))</f>
        <v>买</v>
      </c>
      <c r="N1663" s="4" t="str">
        <f t="shared" ca="1" si="128"/>
        <v/>
      </c>
      <c r="O1663" s="3">
        <f ca="1">IF(M1662="买",E1663/E1662-1,0)-IF(N1663=1,计算结果!B$17,0)</f>
        <v>-9.9502487562188602E-3</v>
      </c>
      <c r="P1663" s="2">
        <f t="shared" ca="1" si="129"/>
        <v>6.8307437587450082</v>
      </c>
      <c r="Q1663" s="3">
        <f ca="1">1-P1663/MAX(P$2:P1663)</f>
        <v>3.1285637254863996E-2</v>
      </c>
    </row>
    <row r="1664" spans="1:17" x14ac:dyDescent="0.15">
      <c r="A1664" s="1">
        <v>40855</v>
      </c>
      <c r="B1664">
        <v>2745.06</v>
      </c>
      <c r="C1664">
        <v>2756.09</v>
      </c>
      <c r="D1664" s="21">
        <v>2723.69</v>
      </c>
      <c r="E1664" s="21">
        <v>2727.71</v>
      </c>
      <c r="F1664" s="42">
        <v>478.64913919999998</v>
      </c>
      <c r="G1664" s="3">
        <f t="shared" si="125"/>
        <v>-3.1210598446779203E-3</v>
      </c>
      <c r="H1664" s="3">
        <f>1-E1664/MAX(E$2:E1664)</f>
        <v>0.53588273327434832</v>
      </c>
      <c r="I1664" s="21">
        <f t="shared" si="126"/>
        <v>8.5399999999999636</v>
      </c>
      <c r="J1664" s="21">
        <f ca="1">IF(ROW()&gt;计算结果!B$18+1,ABS(E1664-OFFSET(E1664,-计算结果!B$18,0,1,1))/SUM(OFFSET(I1664,0,0,-计算结果!B$18,1)),ABS(E1664-OFFSET(E1664,-ROW()+2,0,1,1))/SUM(OFFSET(I1664,0,0,-ROW()+2,1)))</f>
        <v>0.50688869065318709</v>
      </c>
      <c r="K1664" s="21">
        <f ca="1">(计算结果!B$19+计算结果!B$20*'000300'!J1664)^计算结果!B$21</f>
        <v>1.8561998215878683</v>
      </c>
      <c r="L1664" s="21">
        <f t="shared" ca="1" si="127"/>
        <v>2790.0585352365019</v>
      </c>
      <c r="M1664" s="31" t="str">
        <f ca="1">IF(ROW()&gt;计算结果!B$22+1,IF(L1664&gt;OFFSET(L1664,-计算结果!B$22,0,1,1),"买",IF(L1664&lt;OFFSET(L1664,-计算结果!B$22,0,1,1),"卖",M1663)),IF(L1664&gt;OFFSET(L1664,-ROW()+1,0,1,1),"买",IF(L1664&lt;OFFSET(L1664,-ROW()+1,0,1,1),"卖",M1663)))</f>
        <v>买</v>
      </c>
      <c r="N1664" s="4" t="str">
        <f t="shared" ca="1" si="128"/>
        <v/>
      </c>
      <c r="O1664" s="3">
        <f ca="1">IF(M1663="买",E1664/E1663-1,0)-IF(N1664=1,计算结果!B$17,0)</f>
        <v>-3.1210598446779203E-3</v>
      </c>
      <c r="P1664" s="2">
        <f t="shared" ca="1" si="129"/>
        <v>6.8094245986903044</v>
      </c>
      <c r="Q1664" s="3">
        <f ca="1">1-P1664/MAX(P$2:P1664)</f>
        <v>3.430905275339069E-2</v>
      </c>
    </row>
    <row r="1665" spans="1:17" x14ac:dyDescent="0.15">
      <c r="A1665" s="1">
        <v>40856</v>
      </c>
      <c r="B1665">
        <v>2739.15</v>
      </c>
      <c r="C1665">
        <v>2755.81</v>
      </c>
      <c r="D1665" s="21">
        <v>2710.05</v>
      </c>
      <c r="E1665" s="21">
        <v>2751.65</v>
      </c>
      <c r="F1665" s="42">
        <v>484.84229119999998</v>
      </c>
      <c r="G1665" s="3">
        <f t="shared" si="125"/>
        <v>8.7765928196179566E-3</v>
      </c>
      <c r="H1665" s="3">
        <f>1-E1665/MAX(E$2:E1665)</f>
        <v>0.53180936500374321</v>
      </c>
      <c r="I1665" s="21">
        <f t="shared" si="126"/>
        <v>23.940000000000055</v>
      </c>
      <c r="J1665" s="21">
        <f ca="1">IF(ROW()&gt;计算结果!B$18+1,ABS(E1665-OFFSET(E1665,-计算结果!B$18,0,1,1))/SUM(OFFSET(I1665,0,0,-计算结果!B$18,1)),ABS(E1665-OFFSET(E1665,-ROW()+2,0,1,1))/SUM(OFFSET(I1665,0,0,-ROW()+2,1)))</f>
        <v>0.50125313283208017</v>
      </c>
      <c r="K1665" s="21">
        <f ca="1">(计算结果!B$19+计算结果!B$20*'000300'!J1665)^计算结果!B$21</f>
        <v>1.8511278195488721</v>
      </c>
      <c r="L1665" s="21">
        <f t="shared" ca="1" si="127"/>
        <v>2718.9594271520905</v>
      </c>
      <c r="M1665" s="31" t="str">
        <f ca="1">IF(ROW()&gt;计算结果!B$22+1,IF(L1665&gt;OFFSET(L1665,-计算结果!B$22,0,1,1),"买",IF(L1665&lt;OFFSET(L1665,-计算结果!B$22,0,1,1),"卖",M1664)),IF(L1665&gt;OFFSET(L1665,-ROW()+1,0,1,1),"买",IF(L1665&lt;OFFSET(L1665,-ROW()+1,0,1,1),"卖",M1664)))</f>
        <v>买</v>
      </c>
      <c r="N1665" s="4" t="str">
        <f t="shared" ca="1" si="128"/>
        <v/>
      </c>
      <c r="O1665" s="3">
        <f ca="1">IF(M1664="买",E1665/E1664-1,0)-IF(N1665=1,计算结果!B$17,0)</f>
        <v>8.7765928196179566E-3</v>
      </c>
      <c r="P1665" s="2">
        <f t="shared" ca="1" si="129"/>
        <v>6.8691881457288995</v>
      </c>
      <c r="Q1665" s="3">
        <f ca="1">1-P1665/MAX(P$2:P1665)</f>
        <v>2.5833576519815993E-2</v>
      </c>
    </row>
    <row r="1666" spans="1:17" x14ac:dyDescent="0.15">
      <c r="A1666" s="1">
        <v>40857</v>
      </c>
      <c r="B1666">
        <v>2720.84</v>
      </c>
      <c r="C1666">
        <v>2729.57</v>
      </c>
      <c r="D1666" s="21">
        <v>2698.31</v>
      </c>
      <c r="E1666" s="21">
        <v>2699.59</v>
      </c>
      <c r="F1666" s="42">
        <v>517.93948671999999</v>
      </c>
      <c r="G1666" s="3">
        <f t="shared" si="125"/>
        <v>-1.8919557356495198E-2</v>
      </c>
      <c r="H1666" s="3">
        <f>1-E1666/MAX(E$2:E1666)</f>
        <v>0.54066732457632882</v>
      </c>
      <c r="I1666" s="21">
        <f t="shared" si="126"/>
        <v>52.059999999999945</v>
      </c>
      <c r="J1666" s="21">
        <f ca="1">IF(ROW()&gt;计算结果!B$18+1,ABS(E1666-OFFSET(E1666,-计算结果!B$18,0,1,1))/SUM(OFFSET(I1666,0,0,-计算结果!B$18,1)),ABS(E1666-OFFSET(E1666,-ROW()+2,0,1,1))/SUM(OFFSET(I1666,0,0,-ROW()+2,1)))</f>
        <v>0.17136694746266279</v>
      </c>
      <c r="K1666" s="21">
        <f ca="1">(计算结果!B$19+计算结果!B$20*'000300'!J1666)^计算结果!B$21</f>
        <v>1.5542302527163965</v>
      </c>
      <c r="L1666" s="21">
        <f t="shared" ca="1" si="127"/>
        <v>2688.8548774945252</v>
      </c>
      <c r="M1666" s="31" t="str">
        <f ca="1">IF(ROW()&gt;计算结果!B$22+1,IF(L1666&gt;OFFSET(L1666,-计算结果!B$22,0,1,1),"买",IF(L1666&lt;OFFSET(L1666,-计算结果!B$22,0,1,1),"卖",M1665)),IF(L1666&gt;OFFSET(L1666,-ROW()+1,0,1,1),"买",IF(L1666&lt;OFFSET(L1666,-ROW()+1,0,1,1),"卖",M1665)))</f>
        <v>买</v>
      </c>
      <c r="N1666" s="4" t="str">
        <f t="shared" ca="1" si="128"/>
        <v/>
      </c>
      <c r="O1666" s="3">
        <f ca="1">IF(M1665="买",E1666/E1665-1,0)-IF(N1666=1,计算结果!B$17,0)</f>
        <v>-1.8919557356495198E-2</v>
      </c>
      <c r="P1666" s="2">
        <f t="shared" ca="1" si="129"/>
        <v>6.7392261466132251</v>
      </c>
      <c r="Q1666" s="3">
        <f ca="1">1-P1666/MAX(P$2:P1666)</f>
        <v>4.4264374043621046E-2</v>
      </c>
    </row>
    <row r="1667" spans="1:17" x14ac:dyDescent="0.15">
      <c r="A1667" s="1">
        <v>40858</v>
      </c>
      <c r="B1667">
        <v>2705.24</v>
      </c>
      <c r="C1667">
        <v>2713.91</v>
      </c>
      <c r="D1667" s="21">
        <v>2685.1</v>
      </c>
      <c r="E1667" s="21">
        <v>2695</v>
      </c>
      <c r="F1667" s="42">
        <v>387.24218880000001</v>
      </c>
      <c r="G1667" s="3">
        <f t="shared" ref="G1667:G1730" si="130">E1667/E1666-1</f>
        <v>-1.7002581873544198E-3</v>
      </c>
      <c r="H1667" s="3">
        <f>1-E1667/MAX(E$2:E1667)</f>
        <v>0.54144830871843741</v>
      </c>
      <c r="I1667" s="21">
        <f t="shared" si="126"/>
        <v>4.5900000000001455</v>
      </c>
      <c r="J1667" s="21">
        <f ca="1">IF(ROW()&gt;计算结果!B$18+1,ABS(E1667-OFFSET(E1667,-计算结果!B$18,0,1,1))/SUM(OFFSET(I1667,0,0,-计算结果!B$18,1)),ABS(E1667-OFFSET(E1667,-ROW()+2,0,1,1))/SUM(OFFSET(I1667,0,0,-ROW()+2,1)))</f>
        <v>7.0530234430022973E-2</v>
      </c>
      <c r="K1667" s="21">
        <f ca="1">(计算结果!B$19+计算结果!B$20*'000300'!J1667)^计算结果!B$21</f>
        <v>1.4634772109870207</v>
      </c>
      <c r="L1667" s="21">
        <f t="shared" ca="1" si="127"/>
        <v>2697.8481242400112</v>
      </c>
      <c r="M1667" s="31" t="str">
        <f ca="1">IF(ROW()&gt;计算结果!B$22+1,IF(L1667&gt;OFFSET(L1667,-计算结果!B$22,0,1,1),"买",IF(L1667&lt;OFFSET(L1667,-计算结果!B$22,0,1,1),"卖",M1666)),IF(L1667&gt;OFFSET(L1667,-ROW()+1,0,1,1),"买",IF(L1667&lt;OFFSET(L1667,-ROW()+1,0,1,1),"卖",M1666)))</f>
        <v>买</v>
      </c>
      <c r="N1667" s="4" t="str">
        <f t="shared" ca="1" si="128"/>
        <v/>
      </c>
      <c r="O1667" s="3">
        <f ca="1">IF(M1666="买",E1667/E1666-1,0)-IF(N1667=1,计算结果!B$17,0)</f>
        <v>-1.7002581873544198E-3</v>
      </c>
      <c r="P1667" s="2">
        <f t="shared" ca="1" si="129"/>
        <v>6.7277677221810128</v>
      </c>
      <c r="Q1667" s="3">
        <f ca="1">1-P1667/MAX(P$2:P1667)</f>
        <v>4.5889371366599763E-2</v>
      </c>
    </row>
    <row r="1668" spans="1:17" x14ac:dyDescent="0.15">
      <c r="A1668" s="1">
        <v>40861</v>
      </c>
      <c r="B1668">
        <v>2717.54</v>
      </c>
      <c r="C1668">
        <v>2751.88</v>
      </c>
      <c r="D1668" s="21">
        <v>2714.86</v>
      </c>
      <c r="E1668" s="21">
        <v>2750.2</v>
      </c>
      <c r="F1668" s="42">
        <v>513.33488639999996</v>
      </c>
      <c r="G1668" s="3">
        <f t="shared" si="130"/>
        <v>2.0482374768088896E-2</v>
      </c>
      <c r="H1668" s="3">
        <f>1-E1668/MAX(E$2:E1668)</f>
        <v>0.53205608112706737</v>
      </c>
      <c r="I1668" s="21">
        <f t="shared" ref="I1668:I1731" si="131">ABS(E1668-E1667)</f>
        <v>55.199999999999818</v>
      </c>
      <c r="J1668" s="21">
        <f ca="1">IF(ROW()&gt;计算结果!B$18+1,ABS(E1668-OFFSET(E1668,-计算结果!B$18,0,1,1))/SUM(OFFSET(I1668,0,0,-计算结果!B$18,1)),ABS(E1668-OFFSET(E1668,-ROW()+2,0,1,1))/SUM(OFFSET(I1668,0,0,-ROW()+2,1)))</f>
        <v>0.22845132559204176</v>
      </c>
      <c r="K1668" s="21">
        <f ca="1">(计算结果!B$19+计算结果!B$20*'000300'!J1668)^计算结果!B$21</f>
        <v>1.6056061930328376</v>
      </c>
      <c r="L1668" s="21">
        <f t="shared" ref="L1668:L1731" ca="1" si="132">K1668*E1668+(1-K1668)*L1667</f>
        <v>2781.9046201771343</v>
      </c>
      <c r="M1668" s="31" t="str">
        <f ca="1">IF(ROW()&gt;计算结果!B$22+1,IF(L1668&gt;OFFSET(L1668,-计算结果!B$22,0,1,1),"买",IF(L1668&lt;OFFSET(L1668,-计算结果!B$22,0,1,1),"卖",M1667)),IF(L1668&gt;OFFSET(L1668,-ROW()+1,0,1,1),"买",IF(L1668&lt;OFFSET(L1668,-ROW()+1,0,1,1),"卖",M1667)))</f>
        <v>买</v>
      </c>
      <c r="N1668" s="4" t="str">
        <f t="shared" ref="N1668:N1731" ca="1" si="133">IF(M1667&lt;&gt;M1668,1,"")</f>
        <v/>
      </c>
      <c r="O1668" s="3">
        <f ca="1">IF(M1667="买",E1668/E1667-1,0)-IF(N1668=1,计算结果!B$17,0)</f>
        <v>2.0482374768088896E-2</v>
      </c>
      <c r="P1668" s="2">
        <f t="shared" ref="P1668:P1731" ca="1" si="134">IFERROR(P1667*(1+O1668),P1667)</f>
        <v>6.8655683820193758</v>
      </c>
      <c r="Q1668" s="3">
        <f ca="1">1-P1668/MAX(P$2:P1668)</f>
        <v>2.6346919900713583E-2</v>
      </c>
    </row>
    <row r="1669" spans="1:17" x14ac:dyDescent="0.15">
      <c r="A1669" s="1">
        <v>40862</v>
      </c>
      <c r="B1669">
        <v>2746.77</v>
      </c>
      <c r="C1669">
        <v>2754</v>
      </c>
      <c r="D1669" s="21">
        <v>2732.91</v>
      </c>
      <c r="E1669" s="21">
        <v>2744.68</v>
      </c>
      <c r="F1669" s="42">
        <v>469.80739072</v>
      </c>
      <c r="G1669" s="3">
        <f t="shared" si="130"/>
        <v>-2.0071267544178317E-3</v>
      </c>
      <c r="H1669" s="3">
        <f>1-E1669/MAX(E$2:E1669)</f>
        <v>0.53299530388620431</v>
      </c>
      <c r="I1669" s="21">
        <f t="shared" si="131"/>
        <v>5.5199999999999818</v>
      </c>
      <c r="J1669" s="21">
        <f ca="1">IF(ROW()&gt;计算结果!B$18+1,ABS(E1669-OFFSET(E1669,-计算结果!B$18,0,1,1))/SUM(OFFSET(I1669,0,0,-计算结果!B$18,1)),ABS(E1669-OFFSET(E1669,-ROW()+2,0,1,1))/SUM(OFFSET(I1669,0,0,-ROW()+2,1)))</f>
        <v>0.19357884796978156</v>
      </c>
      <c r="K1669" s="21">
        <f ca="1">(计算结果!B$19+计算结果!B$20*'000300'!J1669)^计算结果!B$21</f>
        <v>1.5742209631728032</v>
      </c>
      <c r="L1669" s="21">
        <f t="shared" ca="1" si="132"/>
        <v>2723.304842748144</v>
      </c>
      <c r="M1669" s="31" t="str">
        <f ca="1">IF(ROW()&gt;计算结果!B$22+1,IF(L1669&gt;OFFSET(L1669,-计算结果!B$22,0,1,1),"买",IF(L1669&lt;OFFSET(L1669,-计算结果!B$22,0,1,1),"卖",M1668)),IF(L1669&gt;OFFSET(L1669,-ROW()+1,0,1,1),"买",IF(L1669&lt;OFFSET(L1669,-ROW()+1,0,1,1),"卖",M1668)))</f>
        <v>买</v>
      </c>
      <c r="N1669" s="4" t="str">
        <f t="shared" ca="1" si="133"/>
        <v/>
      </c>
      <c r="O1669" s="3">
        <f ca="1">IF(M1668="买",E1669/E1668-1,0)-IF(N1669=1,计算结果!B$17,0)</f>
        <v>-2.0071267544178317E-3</v>
      </c>
      <c r="P1669" s="2">
        <f t="shared" ca="1" si="134"/>
        <v>6.8517883160355399</v>
      </c>
      <c r="Q1669" s="3">
        <f ca="1">1-P1669/MAX(P$2:P1669)</f>
        <v>2.8301165047302179E-2</v>
      </c>
    </row>
    <row r="1670" spans="1:17" x14ac:dyDescent="0.15">
      <c r="A1670" s="1">
        <v>40863</v>
      </c>
      <c r="B1670">
        <v>2745.86</v>
      </c>
      <c r="C1670">
        <v>2746.29</v>
      </c>
      <c r="D1670" s="21">
        <v>2659.15</v>
      </c>
      <c r="E1670" s="21">
        <v>2670.12</v>
      </c>
      <c r="F1670" s="42">
        <v>578.44199423999999</v>
      </c>
      <c r="G1670" s="3">
        <f t="shared" si="130"/>
        <v>-2.7165279741171999E-2</v>
      </c>
      <c r="H1670" s="3">
        <f>1-E1670/MAX(E$2:E1670)</f>
        <v>0.54568161709657659</v>
      </c>
      <c r="I1670" s="21">
        <f t="shared" si="131"/>
        <v>74.559999999999945</v>
      </c>
      <c r="J1670" s="21">
        <f ca="1">IF(ROW()&gt;计算结果!B$18+1,ABS(E1670-OFFSET(E1670,-计算结果!B$18,0,1,1))/SUM(OFFSET(I1670,0,0,-计算结果!B$18,1)),ABS(E1670-OFFSET(E1670,-ROW()+2,0,1,1))/SUM(OFFSET(I1670,0,0,-ROW()+2,1)))</f>
        <v>0.26446371720276646</v>
      </c>
      <c r="K1670" s="21">
        <f ca="1">(计算结果!B$19+计算结果!B$20*'000300'!J1670)^计算结果!B$21</f>
        <v>1.6380173454824898</v>
      </c>
      <c r="L1670" s="21">
        <f t="shared" ca="1" si="132"/>
        <v>2636.1871478099256</v>
      </c>
      <c r="M1670" s="31" t="str">
        <f ca="1">IF(ROW()&gt;计算结果!B$22+1,IF(L1670&gt;OFFSET(L1670,-计算结果!B$22,0,1,1),"买",IF(L1670&lt;OFFSET(L1670,-计算结果!B$22,0,1,1),"卖",M1669)),IF(L1670&gt;OFFSET(L1670,-ROW()+1,0,1,1),"买",IF(L1670&lt;OFFSET(L1670,-ROW()+1,0,1,1),"卖",M1669)))</f>
        <v>买</v>
      </c>
      <c r="N1670" s="4" t="str">
        <f t="shared" ca="1" si="133"/>
        <v/>
      </c>
      <c r="O1670" s="3">
        <f ca="1">IF(M1669="买",E1670/E1669-1,0)-IF(N1670=1,计算结果!B$17,0)</f>
        <v>-2.7165279741171999E-2</v>
      </c>
      <c r="P1670" s="2">
        <f t="shared" ca="1" si="134"/>
        <v>6.665657569703141</v>
      </c>
      <c r="Q1670" s="3">
        <f ca="1">1-P1670/MAX(P$2:P1670)</f>
        <v>5.4697635722963045E-2</v>
      </c>
    </row>
    <row r="1671" spans="1:17" x14ac:dyDescent="0.15">
      <c r="A1671" s="1">
        <v>40864</v>
      </c>
      <c r="B1671">
        <v>2671.95</v>
      </c>
      <c r="C1671">
        <v>2687.83</v>
      </c>
      <c r="D1671" s="21">
        <v>2660.65</v>
      </c>
      <c r="E1671" s="21">
        <v>2662.02</v>
      </c>
      <c r="F1671" s="42">
        <v>377.62637824000001</v>
      </c>
      <c r="G1671" s="3">
        <f t="shared" si="130"/>
        <v>-3.033571524875267E-3</v>
      </c>
      <c r="H1671" s="3">
        <f>1-E1671/MAX(E$2:E1671)</f>
        <v>0.54705982440617973</v>
      </c>
      <c r="I1671" s="21">
        <f t="shared" si="131"/>
        <v>8.0999999999999091</v>
      </c>
      <c r="J1671" s="21">
        <f ca="1">IF(ROW()&gt;计算结果!B$18+1,ABS(E1671-OFFSET(E1671,-计算结果!B$18,0,1,1))/SUM(OFFSET(I1671,0,0,-计算结果!B$18,1)),ABS(E1671-OFFSET(E1671,-ROW()+2,0,1,1))/SUM(OFFSET(I1671,0,0,-ROW()+2,1)))</f>
        <v>0.29442496242753996</v>
      </c>
      <c r="K1671" s="21">
        <f ca="1">(计算结果!B$19+计算结果!B$20*'000300'!J1671)^计算结果!B$21</f>
        <v>1.6649824661847858</v>
      </c>
      <c r="L1671" s="21">
        <f t="shared" ca="1" si="132"/>
        <v>2679.1983937579425</v>
      </c>
      <c r="M1671" s="31" t="str">
        <f ca="1">IF(ROW()&gt;计算结果!B$22+1,IF(L1671&gt;OFFSET(L1671,-计算结果!B$22,0,1,1),"买",IF(L1671&lt;OFFSET(L1671,-计算结果!B$22,0,1,1),"卖",M1670)),IF(L1671&gt;OFFSET(L1671,-ROW()+1,0,1,1),"买",IF(L1671&lt;OFFSET(L1671,-ROW()+1,0,1,1),"卖",M1670)))</f>
        <v>买</v>
      </c>
      <c r="N1671" s="4" t="str">
        <f t="shared" ca="1" si="133"/>
        <v/>
      </c>
      <c r="O1671" s="3">
        <f ca="1">IF(M1670="买",E1671/E1670-1,0)-IF(N1671=1,计算结果!B$17,0)</f>
        <v>-3.033571524875267E-3</v>
      </c>
      <c r="P1671" s="2">
        <f t="shared" ca="1" si="134"/>
        <v>6.64543682070512</v>
      </c>
      <c r="Q1671" s="3">
        <f ca="1">1-P1671/MAX(P$2:P1671)</f>
        <v>5.7565278057631231E-2</v>
      </c>
    </row>
    <row r="1672" spans="1:17" x14ac:dyDescent="0.15">
      <c r="A1672" s="1">
        <v>40865</v>
      </c>
      <c r="B1672">
        <v>2643.67</v>
      </c>
      <c r="C1672">
        <v>2646.21</v>
      </c>
      <c r="D1672" s="21">
        <v>2601.1799999999998</v>
      </c>
      <c r="E1672" s="21">
        <v>2606.5</v>
      </c>
      <c r="F1672" s="42">
        <v>449.49475328</v>
      </c>
      <c r="G1672" s="3">
        <f t="shared" si="130"/>
        <v>-2.0856342176242104E-2</v>
      </c>
      <c r="H1672" s="3">
        <f>1-E1672/MAX(E$2:E1672)</f>
        <v>0.55650649969373167</v>
      </c>
      <c r="I1672" s="21">
        <f t="shared" si="131"/>
        <v>55.519999999999982</v>
      </c>
      <c r="J1672" s="21">
        <f ca="1">IF(ROW()&gt;计算结果!B$18+1,ABS(E1672-OFFSET(E1672,-计算结果!B$18,0,1,1))/SUM(OFFSET(I1672,0,0,-计算结果!B$18,1)),ABS(E1672-OFFSET(E1672,-ROW()+2,0,1,1))/SUM(OFFSET(I1672,0,0,-ROW()+2,1)))</f>
        <v>0.49836782556333825</v>
      </c>
      <c r="K1672" s="21">
        <f ca="1">(计算结果!B$19+计算结果!B$20*'000300'!J1672)^计算结果!B$21</f>
        <v>1.8485310430070043</v>
      </c>
      <c r="L1672" s="21">
        <f t="shared" ca="1" si="132"/>
        <v>2544.8131561196392</v>
      </c>
      <c r="M1672" s="31" t="str">
        <f ca="1">IF(ROW()&gt;计算结果!B$22+1,IF(L1672&gt;OFFSET(L1672,-计算结果!B$22,0,1,1),"买",IF(L1672&lt;OFFSET(L1672,-计算结果!B$22,0,1,1),"卖",M1671)),IF(L1672&gt;OFFSET(L1672,-ROW()+1,0,1,1),"买",IF(L1672&lt;OFFSET(L1672,-ROW()+1,0,1,1),"卖",M1671)))</f>
        <v>买</v>
      </c>
      <c r="N1672" s="4" t="str">
        <f t="shared" ca="1" si="133"/>
        <v/>
      </c>
      <c r="O1672" s="3">
        <f ca="1">IF(M1671="买",E1672/E1671-1,0)-IF(N1672=1,计算结果!B$17,0)</f>
        <v>-2.0856342176242104E-2</v>
      </c>
      <c r="P1672" s="2">
        <f t="shared" ca="1" si="134"/>
        <v>6.5068373164618958</v>
      </c>
      <c r="Q1672" s="3">
        <f ca="1">1-P1672/MAX(P$2:P1672)</f>
        <v>7.7221019097232779E-2</v>
      </c>
    </row>
    <row r="1673" spans="1:17" x14ac:dyDescent="0.15">
      <c r="A1673" s="1">
        <v>40868</v>
      </c>
      <c r="B1673">
        <v>2608.56</v>
      </c>
      <c r="C1673">
        <v>2613.2600000000002</v>
      </c>
      <c r="D1673" s="21">
        <v>2587.7399999999998</v>
      </c>
      <c r="E1673" s="21">
        <v>2609.69</v>
      </c>
      <c r="F1673" s="42">
        <v>311.75407616000001</v>
      </c>
      <c r="G1673" s="3">
        <f t="shared" si="130"/>
        <v>1.2238634183772135E-3</v>
      </c>
      <c r="H1673" s="3">
        <f>1-E1673/MAX(E$2:E1673)</f>
        <v>0.5559637242224188</v>
      </c>
      <c r="I1673" s="21">
        <f t="shared" si="131"/>
        <v>3.1900000000000546</v>
      </c>
      <c r="J1673" s="21">
        <f ca="1">IF(ROW()&gt;计算结果!B$18+1,ABS(E1673-OFFSET(E1673,-计算结果!B$18,0,1,1))/SUM(OFFSET(I1673,0,0,-计算结果!B$18,1)),ABS(E1673-OFFSET(E1673,-ROW()+2,0,1,1))/SUM(OFFSET(I1673,0,0,-ROW()+2,1)))</f>
        <v>0.43458553670764383</v>
      </c>
      <c r="K1673" s="21">
        <f ca="1">(计算结果!B$19+计算结果!B$20*'000300'!J1673)^计算结果!B$21</f>
        <v>1.7911269830368792</v>
      </c>
      <c r="L1673" s="21">
        <f t="shared" ca="1" si="132"/>
        <v>2661.0158217680246</v>
      </c>
      <c r="M1673" s="31" t="str">
        <f ca="1">IF(ROW()&gt;计算结果!B$22+1,IF(L1673&gt;OFFSET(L1673,-计算结果!B$22,0,1,1),"买",IF(L1673&lt;OFFSET(L1673,-计算结果!B$22,0,1,1),"卖",M1672)),IF(L1673&gt;OFFSET(L1673,-ROW()+1,0,1,1),"买",IF(L1673&lt;OFFSET(L1673,-ROW()+1,0,1,1),"卖",M1672)))</f>
        <v>买</v>
      </c>
      <c r="N1673" s="4" t="str">
        <f t="shared" ca="1" si="133"/>
        <v/>
      </c>
      <c r="O1673" s="3">
        <f ca="1">IF(M1672="买",E1673/E1672-1,0)-IF(N1673=1,计算结果!B$17,0)</f>
        <v>1.2238634183772135E-3</v>
      </c>
      <c r="P1673" s="2">
        <f t="shared" ca="1" si="134"/>
        <v>6.5148007966228452</v>
      </c>
      <c r="Q1673" s="3">
        <f ca="1">1-P1673/MAX(P$2:P1673)</f>
        <v>7.6091663659258457E-2</v>
      </c>
    </row>
    <row r="1674" spans="1:17" x14ac:dyDescent="0.15">
      <c r="A1674" s="1">
        <v>40869</v>
      </c>
      <c r="B1674">
        <v>2592.23</v>
      </c>
      <c r="C1674">
        <v>2611.15</v>
      </c>
      <c r="D1674" s="21">
        <v>2580.7800000000002</v>
      </c>
      <c r="E1674" s="21">
        <v>2609.48</v>
      </c>
      <c r="F1674" s="42">
        <v>318.8673536</v>
      </c>
      <c r="G1674" s="3">
        <f t="shared" si="130"/>
        <v>-8.0469327774612687E-5</v>
      </c>
      <c r="H1674" s="3">
        <f>1-E1674/MAX(E$2:E1674)</f>
        <v>0.55599945552303809</v>
      </c>
      <c r="I1674" s="21">
        <f t="shared" si="131"/>
        <v>0.21000000000003638</v>
      </c>
      <c r="J1674" s="21">
        <f ca="1">IF(ROW()&gt;计算结果!B$18+1,ABS(E1674-OFFSET(E1674,-计算结果!B$18,0,1,1))/SUM(OFFSET(I1674,0,0,-计算结果!B$18,1)),ABS(E1674-OFFSET(E1674,-ROW()+2,0,1,1))/SUM(OFFSET(I1674,0,0,-ROW()+2,1)))</f>
        <v>0.41793630032874995</v>
      </c>
      <c r="K1674" s="21">
        <f ca="1">(计算结果!B$19+计算结果!B$20*'000300'!J1674)^计算结果!B$21</f>
        <v>1.7761426702958749</v>
      </c>
      <c r="L1674" s="21">
        <f t="shared" ca="1" si="132"/>
        <v>2569.4808496770734</v>
      </c>
      <c r="M1674" s="31" t="str">
        <f ca="1">IF(ROW()&gt;计算结果!B$22+1,IF(L1674&gt;OFFSET(L1674,-计算结果!B$22,0,1,1),"买",IF(L1674&lt;OFFSET(L1674,-计算结果!B$22,0,1,1),"卖",M1673)),IF(L1674&gt;OFFSET(L1674,-ROW()+1,0,1,1),"买",IF(L1674&lt;OFFSET(L1674,-ROW()+1,0,1,1),"卖",M1673)))</f>
        <v>卖</v>
      </c>
      <c r="N1674" s="4">
        <f t="shared" ca="1" si="133"/>
        <v>1</v>
      </c>
      <c r="O1674" s="3">
        <f ca="1">IF(M1673="买",E1674/E1673-1,0)-IF(N1674=1,计算结果!B$17,0)</f>
        <v>-8.0469327774612687E-5</v>
      </c>
      <c r="P1674" s="2">
        <f t="shared" ca="1" si="134"/>
        <v>6.5142765549821551</v>
      </c>
      <c r="Q1674" s="3">
        <f ca="1">1-P1674/MAX(P$2:P1674)</f>
        <v>7.6166009942009283E-2</v>
      </c>
    </row>
    <row r="1675" spans="1:17" x14ac:dyDescent="0.15">
      <c r="A1675" s="1">
        <v>40870</v>
      </c>
      <c r="B1675">
        <v>2613.29</v>
      </c>
      <c r="C1675">
        <v>2617.09</v>
      </c>
      <c r="D1675" s="21">
        <v>2578.16</v>
      </c>
      <c r="E1675" s="21">
        <v>2584.0100000000002</v>
      </c>
      <c r="F1675" s="42">
        <v>309.58563328000002</v>
      </c>
      <c r="G1675" s="3">
        <f t="shared" si="130"/>
        <v>-9.7605653233593381E-3</v>
      </c>
      <c r="H1675" s="3">
        <f>1-E1675/MAX(E$2:E1675)</f>
        <v>0.56033315184101262</v>
      </c>
      <c r="I1675" s="21">
        <f t="shared" si="131"/>
        <v>25.4699999999998</v>
      </c>
      <c r="J1675" s="21">
        <f ca="1">IF(ROW()&gt;计算结果!B$18+1,ABS(E1675-OFFSET(E1675,-计算结果!B$18,0,1,1))/SUM(OFFSET(I1675,0,0,-计算结果!B$18,1)),ABS(E1675-OFFSET(E1675,-ROW()+2,0,1,1))/SUM(OFFSET(I1675,0,0,-ROW()+2,1)))</f>
        <v>0.5894100274242321</v>
      </c>
      <c r="K1675" s="21">
        <f ca="1">(计算结果!B$19+计算结果!B$20*'000300'!J1675)^计算结果!B$21</f>
        <v>1.9304690246818088</v>
      </c>
      <c r="L1675" s="21">
        <f t="shared" ca="1" si="132"/>
        <v>2597.5289243304296</v>
      </c>
      <c r="M1675" s="31" t="str">
        <f ca="1">IF(ROW()&gt;计算结果!B$22+1,IF(L1675&gt;OFFSET(L1675,-计算结果!B$22,0,1,1),"买",IF(L1675&lt;OFFSET(L1675,-计算结果!B$22,0,1,1),"卖",M1674)),IF(L1675&gt;OFFSET(L1675,-ROW()+1,0,1,1),"买",IF(L1675&lt;OFFSET(L1675,-ROW()+1,0,1,1),"卖",M1674)))</f>
        <v>卖</v>
      </c>
      <c r="N1675" s="4" t="str">
        <f t="shared" ca="1" si="133"/>
        <v/>
      </c>
      <c r="O1675" s="3">
        <f ca="1">IF(M1674="买",E1675/E1674-1,0)-IF(N1675=1,计算结果!B$17,0)</f>
        <v>0</v>
      </c>
      <c r="P1675" s="2">
        <f t="shared" ca="1" si="134"/>
        <v>6.5142765549821551</v>
      </c>
      <c r="Q1675" s="3">
        <f ca="1">1-P1675/MAX(P$2:P1675)</f>
        <v>7.6166009942009283E-2</v>
      </c>
    </row>
    <row r="1676" spans="1:17" x14ac:dyDescent="0.15">
      <c r="A1676" s="1">
        <v>40871</v>
      </c>
      <c r="B1676">
        <v>2565.69</v>
      </c>
      <c r="C1676">
        <v>2604.2399999999998</v>
      </c>
      <c r="D1676" s="21">
        <v>2557.6999999999998</v>
      </c>
      <c r="E1676" s="21">
        <v>2588.92</v>
      </c>
      <c r="F1676" s="42">
        <v>318.94726656</v>
      </c>
      <c r="G1676" s="3">
        <f t="shared" si="130"/>
        <v>1.9001474452498002E-3</v>
      </c>
      <c r="H1676" s="3">
        <f>1-E1676/MAX(E$2:E1676)</f>
        <v>0.55949772000272235</v>
      </c>
      <c r="I1676" s="21">
        <f t="shared" si="131"/>
        <v>4.9099999999998545</v>
      </c>
      <c r="J1676" s="21">
        <f ca="1">IF(ROW()&gt;计算结果!B$18+1,ABS(E1676-OFFSET(E1676,-计算结果!B$18,0,1,1))/SUM(OFFSET(I1676,0,0,-计算结果!B$18,1)),ABS(E1676-OFFSET(E1676,-ROW()+2,0,1,1))/SUM(OFFSET(I1676,0,0,-ROW()+2,1)))</f>
        <v>0.46643064862814637</v>
      </c>
      <c r="K1676" s="21">
        <f ca="1">(计算结果!B$19+计算结果!B$20*'000300'!J1676)^计算结果!B$21</f>
        <v>1.8197875837653317</v>
      </c>
      <c r="L1676" s="21">
        <f t="shared" ca="1" si="132"/>
        <v>2581.8625107243383</v>
      </c>
      <c r="M1676" s="31" t="str">
        <f ca="1">IF(ROW()&gt;计算结果!B$22+1,IF(L1676&gt;OFFSET(L1676,-计算结果!B$22,0,1,1),"买",IF(L1676&lt;OFFSET(L1676,-计算结果!B$22,0,1,1),"卖",M1675)),IF(L1676&gt;OFFSET(L1676,-ROW()+1,0,1,1),"买",IF(L1676&lt;OFFSET(L1676,-ROW()+1,0,1,1),"卖",M1675)))</f>
        <v>卖</v>
      </c>
      <c r="N1676" s="4" t="str">
        <f t="shared" ca="1" si="133"/>
        <v/>
      </c>
      <c r="O1676" s="3">
        <f ca="1">IF(M1675="买",E1676/E1675-1,0)-IF(N1676=1,计算结果!B$17,0)</f>
        <v>0</v>
      </c>
      <c r="P1676" s="2">
        <f t="shared" ca="1" si="134"/>
        <v>6.5142765549821551</v>
      </c>
      <c r="Q1676" s="3">
        <f ca="1">1-P1676/MAX(P$2:P1676)</f>
        <v>7.6166009942009283E-2</v>
      </c>
    </row>
    <row r="1677" spans="1:17" x14ac:dyDescent="0.15">
      <c r="A1677" s="1">
        <v>40872</v>
      </c>
      <c r="B1677">
        <v>2585.14</v>
      </c>
      <c r="C1677">
        <v>2598.39</v>
      </c>
      <c r="D1677" s="21">
        <v>2563.65</v>
      </c>
      <c r="E1677" s="21">
        <v>2569.9699999999998</v>
      </c>
      <c r="F1677" s="42">
        <v>275.09358592000001</v>
      </c>
      <c r="G1677" s="3">
        <f t="shared" si="130"/>
        <v>-7.319654527756847E-3</v>
      </c>
      <c r="H1677" s="3">
        <f>1-E1677/MAX(E$2:E1677)</f>
        <v>0.56272204451099173</v>
      </c>
      <c r="I1677" s="21">
        <f t="shared" si="131"/>
        <v>18.950000000000273</v>
      </c>
      <c r="J1677" s="21">
        <f ca="1">IF(ROW()&gt;计算结果!B$18+1,ABS(E1677-OFFSET(E1677,-计算结果!B$18,0,1,1))/SUM(OFFSET(I1677,0,0,-计算结果!B$18,1)),ABS(E1677-OFFSET(E1677,-ROW()+2,0,1,1))/SUM(OFFSET(I1677,0,0,-ROW()+2,1)))</f>
        <v>0.49688034018201477</v>
      </c>
      <c r="K1677" s="21">
        <f ca="1">(计算结果!B$19+计算结果!B$20*'000300'!J1677)^计算结果!B$21</f>
        <v>1.8471923061638131</v>
      </c>
      <c r="L1677" s="21">
        <f t="shared" ca="1" si="132"/>
        <v>2559.8947564133696</v>
      </c>
      <c r="M1677" s="31" t="str">
        <f ca="1">IF(ROW()&gt;计算结果!B$22+1,IF(L1677&gt;OFFSET(L1677,-计算结果!B$22,0,1,1),"买",IF(L1677&lt;OFFSET(L1677,-计算结果!B$22,0,1,1),"卖",M1676)),IF(L1677&gt;OFFSET(L1677,-ROW()+1,0,1,1),"买",IF(L1677&lt;OFFSET(L1677,-ROW()+1,0,1,1),"卖",M1676)))</f>
        <v>卖</v>
      </c>
      <c r="N1677" s="4" t="str">
        <f t="shared" ca="1" si="133"/>
        <v/>
      </c>
      <c r="O1677" s="3">
        <f ca="1">IF(M1676="买",E1677/E1676-1,0)-IF(N1677=1,计算结果!B$17,0)</f>
        <v>0</v>
      </c>
      <c r="P1677" s="2">
        <f t="shared" ca="1" si="134"/>
        <v>6.5142765549821551</v>
      </c>
      <c r="Q1677" s="3">
        <f ca="1">1-P1677/MAX(P$2:P1677)</f>
        <v>7.6166009942009283E-2</v>
      </c>
    </row>
    <row r="1678" spans="1:17" x14ac:dyDescent="0.15">
      <c r="A1678" s="1">
        <v>40875</v>
      </c>
      <c r="B1678">
        <v>2578.34</v>
      </c>
      <c r="C1678">
        <v>2589.35</v>
      </c>
      <c r="D1678" s="21">
        <v>2562.4899999999998</v>
      </c>
      <c r="E1678" s="21">
        <v>2573.3200000000002</v>
      </c>
      <c r="F1678" s="42">
        <v>291.79539455999998</v>
      </c>
      <c r="G1678" s="3">
        <f t="shared" si="130"/>
        <v>1.3035171616790908E-3</v>
      </c>
      <c r="H1678" s="3">
        <f>1-E1678/MAX(E$2:E1678)</f>
        <v>0.56215204519158779</v>
      </c>
      <c r="I1678" s="21">
        <f t="shared" si="131"/>
        <v>3.3500000000003638</v>
      </c>
      <c r="J1678" s="21">
        <f ca="1">IF(ROW()&gt;计算结果!B$18+1,ABS(E1678-OFFSET(E1678,-计算结果!B$18,0,1,1))/SUM(OFFSET(I1678,0,0,-计算结果!B$18,1)),ABS(E1678-OFFSET(E1678,-ROW()+2,0,1,1))/SUM(OFFSET(I1678,0,0,-ROW()+2,1)))</f>
        <v>0.88537391130243004</v>
      </c>
      <c r="K1678" s="21">
        <f ca="1">(计算结果!B$19+计算结果!B$20*'000300'!J1678)^计算结果!B$21</f>
        <v>2.1968365201721869</v>
      </c>
      <c r="L1678" s="21">
        <f t="shared" ca="1" si="132"/>
        <v>2589.3878218166874</v>
      </c>
      <c r="M1678" s="31" t="str">
        <f ca="1">IF(ROW()&gt;计算结果!B$22+1,IF(L1678&gt;OFFSET(L1678,-计算结果!B$22,0,1,1),"买",IF(L1678&lt;OFFSET(L1678,-计算结果!B$22,0,1,1),"卖",M1677)),IF(L1678&gt;OFFSET(L1678,-ROW()+1,0,1,1),"买",IF(L1678&lt;OFFSET(L1678,-ROW()+1,0,1,1),"卖",M1677)))</f>
        <v>卖</v>
      </c>
      <c r="N1678" s="4" t="str">
        <f t="shared" ca="1" si="133"/>
        <v/>
      </c>
      <c r="O1678" s="3">
        <f ca="1">IF(M1677="买",E1678/E1677-1,0)-IF(N1678=1,计算结果!B$17,0)</f>
        <v>0</v>
      </c>
      <c r="P1678" s="2">
        <f t="shared" ca="1" si="134"/>
        <v>6.5142765549821551</v>
      </c>
      <c r="Q1678" s="3">
        <f ca="1">1-P1678/MAX(P$2:P1678)</f>
        <v>7.6166009942009283E-2</v>
      </c>
    </row>
    <row r="1679" spans="1:17" x14ac:dyDescent="0.15">
      <c r="A1679" s="1">
        <v>40876</v>
      </c>
      <c r="B1679">
        <v>2595.09</v>
      </c>
      <c r="C1679">
        <v>2609.19</v>
      </c>
      <c r="D1679" s="21">
        <v>2580.29</v>
      </c>
      <c r="E1679" s="21">
        <v>2608.5700000000002</v>
      </c>
      <c r="F1679" s="42">
        <v>349.62427903999998</v>
      </c>
      <c r="G1679" s="3">
        <f t="shared" si="130"/>
        <v>1.3698257503924838E-2</v>
      </c>
      <c r="H1679" s="3">
        <f>1-E1679/MAX(E$2:E1679)</f>
        <v>0.55615429115905535</v>
      </c>
      <c r="I1679" s="21">
        <f t="shared" si="131"/>
        <v>35.25</v>
      </c>
      <c r="J1679" s="21">
        <f ca="1">IF(ROW()&gt;计算结果!B$18+1,ABS(E1679-OFFSET(E1679,-计算结果!B$18,0,1,1))/SUM(OFFSET(I1679,0,0,-计算结果!B$18,1)),ABS(E1679-OFFSET(E1679,-ROW()+2,0,1,1))/SUM(OFFSET(I1679,0,0,-ROW()+2,1)))</f>
        <v>0.59304605463814009</v>
      </c>
      <c r="K1679" s="21">
        <f ca="1">(计算结果!B$19+计算结果!B$20*'000300'!J1679)^计算结果!B$21</f>
        <v>1.9337414491743261</v>
      </c>
      <c r="L1679" s="21">
        <f t="shared" ca="1" si="132"/>
        <v>2626.4811948552069</v>
      </c>
      <c r="M1679" s="31" t="str">
        <f ca="1">IF(ROW()&gt;计算结果!B$22+1,IF(L1679&gt;OFFSET(L1679,-计算结果!B$22,0,1,1),"买",IF(L1679&lt;OFFSET(L1679,-计算结果!B$22,0,1,1),"卖",M1678)),IF(L1679&gt;OFFSET(L1679,-ROW()+1,0,1,1),"买",IF(L1679&lt;OFFSET(L1679,-ROW()+1,0,1,1),"卖",M1678)))</f>
        <v>卖</v>
      </c>
      <c r="N1679" s="4" t="str">
        <f t="shared" ca="1" si="133"/>
        <v/>
      </c>
      <c r="O1679" s="3">
        <f ca="1">IF(M1678="买",E1679/E1678-1,0)-IF(N1679=1,计算结果!B$17,0)</f>
        <v>0</v>
      </c>
      <c r="P1679" s="2">
        <f t="shared" ca="1" si="134"/>
        <v>6.5142765549821551</v>
      </c>
      <c r="Q1679" s="3">
        <f ca="1">1-P1679/MAX(P$2:P1679)</f>
        <v>7.6166009942009283E-2</v>
      </c>
    </row>
    <row r="1680" spans="1:17" x14ac:dyDescent="0.15">
      <c r="A1680" s="1">
        <v>40877</v>
      </c>
      <c r="B1680">
        <v>2600.1</v>
      </c>
      <c r="C1680">
        <v>2601.9</v>
      </c>
      <c r="D1680" s="21">
        <v>2507.1799999999998</v>
      </c>
      <c r="E1680" s="21">
        <v>2521.52</v>
      </c>
      <c r="F1680" s="42">
        <v>424.54204415999999</v>
      </c>
      <c r="G1680" s="3">
        <f t="shared" si="130"/>
        <v>-3.3370774025615613E-2</v>
      </c>
      <c r="H1680" s="3">
        <f>1-E1680/MAX(E$2:E1680)</f>
        <v>0.57096576601102567</v>
      </c>
      <c r="I1680" s="21">
        <f t="shared" si="131"/>
        <v>87.050000000000182</v>
      </c>
      <c r="J1680" s="21">
        <f ca="1">IF(ROW()&gt;计算结果!B$18+1,ABS(E1680-OFFSET(E1680,-计算结果!B$18,0,1,1))/SUM(OFFSET(I1680,0,0,-计算结果!B$18,1)),ABS(E1680-OFFSET(E1680,-ROW()+2,0,1,1))/SUM(OFFSET(I1680,0,0,-ROW()+2,1)))</f>
        <v>0.61404958677685795</v>
      </c>
      <c r="K1680" s="21">
        <f ca="1">(计算结果!B$19+计算结果!B$20*'000300'!J1680)^计算结果!B$21</f>
        <v>1.9526446280991721</v>
      </c>
      <c r="L1680" s="21">
        <f t="shared" ca="1" si="132"/>
        <v>2421.5292815623166</v>
      </c>
      <c r="M1680" s="31" t="str">
        <f ca="1">IF(ROW()&gt;计算结果!B$22+1,IF(L1680&gt;OFFSET(L1680,-计算结果!B$22,0,1,1),"买",IF(L1680&lt;OFFSET(L1680,-计算结果!B$22,0,1,1),"卖",M1679)),IF(L1680&gt;OFFSET(L1680,-ROW()+1,0,1,1),"买",IF(L1680&lt;OFFSET(L1680,-ROW()+1,0,1,1),"卖",M1679)))</f>
        <v>卖</v>
      </c>
      <c r="N1680" s="4" t="str">
        <f t="shared" ca="1" si="133"/>
        <v/>
      </c>
      <c r="O1680" s="3">
        <f ca="1">IF(M1679="买",E1680/E1679-1,0)-IF(N1680=1,计算结果!B$17,0)</f>
        <v>0</v>
      </c>
      <c r="P1680" s="2">
        <f t="shared" ca="1" si="134"/>
        <v>6.5142765549821551</v>
      </c>
      <c r="Q1680" s="3">
        <f ca="1">1-P1680/MAX(P$2:P1680)</f>
        <v>7.6166009942009283E-2</v>
      </c>
    </row>
    <row r="1681" spans="1:17" x14ac:dyDescent="0.15">
      <c r="A1681" s="1">
        <v>40878</v>
      </c>
      <c r="B1681">
        <v>2596.15</v>
      </c>
      <c r="C1681">
        <v>2630.66</v>
      </c>
      <c r="D1681" s="21">
        <v>2577.7199999999998</v>
      </c>
      <c r="E1681" s="21">
        <v>2583.61</v>
      </c>
      <c r="F1681" s="42">
        <v>661.46807808000005</v>
      </c>
      <c r="G1681" s="3">
        <f t="shared" si="130"/>
        <v>2.4624036295567864E-2</v>
      </c>
      <c r="H1681" s="3">
        <f>1-E1681/MAX(E$2:E1681)</f>
        <v>0.56040121146124</v>
      </c>
      <c r="I1681" s="21">
        <f t="shared" si="131"/>
        <v>62.090000000000146</v>
      </c>
      <c r="J1681" s="21">
        <f ca="1">IF(ROW()&gt;计算结果!B$18+1,ABS(E1681-OFFSET(E1681,-计算结果!B$18,0,1,1))/SUM(OFFSET(I1681,0,0,-计算结果!B$18,1)),ABS(E1681-OFFSET(E1681,-ROW()+2,0,1,1))/SUM(OFFSET(I1681,0,0,-ROW()+2,1)))</f>
        <v>0.26490759822966881</v>
      </c>
      <c r="K1681" s="21">
        <f ca="1">(计算结果!B$19+计算结果!B$20*'000300'!J1681)^计算结果!B$21</f>
        <v>1.6384168384067019</v>
      </c>
      <c r="L1681" s="21">
        <f t="shared" ca="1" si="132"/>
        <v>2687.0850598316733</v>
      </c>
      <c r="M1681" s="31" t="str">
        <f ca="1">IF(ROW()&gt;计算结果!B$22+1,IF(L1681&gt;OFFSET(L1681,-计算结果!B$22,0,1,1),"买",IF(L1681&lt;OFFSET(L1681,-计算结果!B$22,0,1,1),"卖",M1680)),IF(L1681&gt;OFFSET(L1681,-ROW()+1,0,1,1),"买",IF(L1681&lt;OFFSET(L1681,-ROW()+1,0,1,1),"卖",M1680)))</f>
        <v>卖</v>
      </c>
      <c r="N1681" s="4" t="str">
        <f t="shared" ca="1" si="133"/>
        <v/>
      </c>
      <c r="O1681" s="3">
        <f ca="1">IF(M1680="买",E1681/E1680-1,0)-IF(N1681=1,计算结果!B$17,0)</f>
        <v>0</v>
      </c>
      <c r="P1681" s="2">
        <f t="shared" ca="1" si="134"/>
        <v>6.5142765549821551</v>
      </c>
      <c r="Q1681" s="3">
        <f ca="1">1-P1681/MAX(P$2:P1681)</f>
        <v>7.6166009942009283E-2</v>
      </c>
    </row>
    <row r="1682" spans="1:17" x14ac:dyDescent="0.15">
      <c r="A1682" s="1">
        <v>40879</v>
      </c>
      <c r="B1682">
        <v>2570.56</v>
      </c>
      <c r="C1682">
        <v>2575.69</v>
      </c>
      <c r="D1682" s="21">
        <v>2543.5300000000002</v>
      </c>
      <c r="E1682" s="21">
        <v>2557.31</v>
      </c>
      <c r="F1682" s="42">
        <v>331.68418816000002</v>
      </c>
      <c r="G1682" s="3">
        <f t="shared" si="130"/>
        <v>-1.0179554963791082E-2</v>
      </c>
      <c r="H1682" s="3">
        <f>1-E1682/MAX(E$2:E1682)</f>
        <v>0.56487613149118632</v>
      </c>
      <c r="I1682" s="21">
        <f t="shared" si="131"/>
        <v>26.300000000000182</v>
      </c>
      <c r="J1682" s="21">
        <f ca="1">IF(ROW()&gt;计算结果!B$18+1,ABS(E1682-OFFSET(E1682,-计算结果!B$18,0,1,1))/SUM(OFFSET(I1682,0,0,-计算结果!B$18,1)),ABS(E1682-OFFSET(E1682,-ROW()+2,0,1,1))/SUM(OFFSET(I1682,0,0,-ROW()+2,1)))</f>
        <v>0.18439104846871796</v>
      </c>
      <c r="K1682" s="21">
        <f ca="1">(计算结果!B$19+计算结果!B$20*'000300'!J1682)^计算结果!B$21</f>
        <v>1.5659519436218461</v>
      </c>
      <c r="L1682" s="21">
        <f t="shared" ca="1" si="132"/>
        <v>2483.8635526546232</v>
      </c>
      <c r="M1682" s="31" t="str">
        <f ca="1">IF(ROW()&gt;计算结果!B$22+1,IF(L1682&gt;OFFSET(L1682,-计算结果!B$22,0,1,1),"买",IF(L1682&lt;OFFSET(L1682,-计算结果!B$22,0,1,1),"卖",M1681)),IF(L1682&gt;OFFSET(L1682,-ROW()+1,0,1,1),"买",IF(L1682&lt;OFFSET(L1682,-ROW()+1,0,1,1),"卖",M1681)))</f>
        <v>卖</v>
      </c>
      <c r="N1682" s="4" t="str">
        <f t="shared" ca="1" si="133"/>
        <v/>
      </c>
      <c r="O1682" s="3">
        <f ca="1">IF(M1681="买",E1682/E1681-1,0)-IF(N1682=1,计算结果!B$17,0)</f>
        <v>0</v>
      </c>
      <c r="P1682" s="2">
        <f t="shared" ca="1" si="134"/>
        <v>6.5142765549821551</v>
      </c>
      <c r="Q1682" s="3">
        <f ca="1">1-P1682/MAX(P$2:P1682)</f>
        <v>7.6166009942009283E-2</v>
      </c>
    </row>
    <row r="1683" spans="1:17" x14ac:dyDescent="0.15">
      <c r="A1683" s="1">
        <v>40882</v>
      </c>
      <c r="B1683">
        <v>2561.1999999999998</v>
      </c>
      <c r="C1683">
        <v>2561.1999999999998</v>
      </c>
      <c r="D1683" s="21">
        <v>2517.1799999999998</v>
      </c>
      <c r="E1683" s="21">
        <v>2521.39</v>
      </c>
      <c r="F1683" s="42">
        <v>327.49926399999998</v>
      </c>
      <c r="G1683" s="3">
        <f t="shared" si="130"/>
        <v>-1.4046009283192107E-2</v>
      </c>
      <c r="H1683" s="3">
        <f>1-E1683/MAX(E$2:E1683)</f>
        <v>0.57098788538759959</v>
      </c>
      <c r="I1683" s="21">
        <f t="shared" si="131"/>
        <v>35.920000000000073</v>
      </c>
      <c r="J1683" s="21">
        <f ca="1">IF(ROW()&gt;计算结果!B$18+1,ABS(E1683-OFFSET(E1683,-计算结果!B$18,0,1,1))/SUM(OFFSET(I1683,0,0,-计算结果!B$18,1)),ABS(E1683-OFFSET(E1683,-ROW()+2,0,1,1))/SUM(OFFSET(I1683,0,0,-ROW()+2,1)))</f>
        <v>0.29482470784641041</v>
      </c>
      <c r="K1683" s="21">
        <f ca="1">(计算结果!B$19+计算结果!B$20*'000300'!J1683)^计算结果!B$21</f>
        <v>1.6653422370617692</v>
      </c>
      <c r="L1683" s="21">
        <f t="shared" ca="1" si="132"/>
        <v>2546.3579304257532</v>
      </c>
      <c r="M1683" s="31" t="str">
        <f ca="1">IF(ROW()&gt;计算结果!B$22+1,IF(L1683&gt;OFFSET(L1683,-计算结果!B$22,0,1,1),"买",IF(L1683&lt;OFFSET(L1683,-计算结果!B$22,0,1,1),"卖",M1682)),IF(L1683&gt;OFFSET(L1683,-ROW()+1,0,1,1),"买",IF(L1683&lt;OFFSET(L1683,-ROW()+1,0,1,1),"卖",M1682)))</f>
        <v>卖</v>
      </c>
      <c r="N1683" s="4" t="str">
        <f t="shared" ca="1" si="133"/>
        <v/>
      </c>
      <c r="O1683" s="3">
        <f ca="1">IF(M1682="买",E1683/E1682-1,0)-IF(N1683=1,计算结果!B$17,0)</f>
        <v>0</v>
      </c>
      <c r="P1683" s="2">
        <f t="shared" ca="1" si="134"/>
        <v>6.5142765549821551</v>
      </c>
      <c r="Q1683" s="3">
        <f ca="1">1-P1683/MAX(P$2:P1683)</f>
        <v>7.6166009942009283E-2</v>
      </c>
    </row>
    <row r="1684" spans="1:17" x14ac:dyDescent="0.15">
      <c r="A1684" s="1">
        <v>40883</v>
      </c>
      <c r="B1684">
        <v>2515.04</v>
      </c>
      <c r="C1684">
        <v>2525.67</v>
      </c>
      <c r="D1684" s="21">
        <v>2499.5700000000002</v>
      </c>
      <c r="E1684" s="21">
        <v>2516.34</v>
      </c>
      <c r="F1684" s="42">
        <v>263.10940671999998</v>
      </c>
      <c r="G1684" s="3">
        <f t="shared" si="130"/>
        <v>-2.0028634998947581E-3</v>
      </c>
      <c r="H1684" s="3">
        <f>1-E1684/MAX(E$2:E1684)</f>
        <v>0.57184713809296939</v>
      </c>
      <c r="I1684" s="21">
        <f t="shared" si="131"/>
        <v>5.0499999999997272</v>
      </c>
      <c r="J1684" s="21">
        <f ca="1">IF(ROW()&gt;计算结果!B$18+1,ABS(E1684-OFFSET(E1684,-计算结果!B$18,0,1,1))/SUM(OFFSET(I1684,0,0,-计算结果!B$18,1)),ABS(E1684-OFFSET(E1684,-ROW()+2,0,1,1))/SUM(OFFSET(I1684,0,0,-ROW()+2,1)))</f>
        <v>0.30603929815338005</v>
      </c>
      <c r="K1684" s="21">
        <f ca="1">(计算结果!B$19+计算结果!B$20*'000300'!J1684)^计算结果!B$21</f>
        <v>1.6754353683380421</v>
      </c>
      <c r="L1684" s="21">
        <f t="shared" ca="1" si="132"/>
        <v>2496.0648281061358</v>
      </c>
      <c r="M1684" s="31" t="str">
        <f ca="1">IF(ROW()&gt;计算结果!B$22+1,IF(L1684&gt;OFFSET(L1684,-计算结果!B$22,0,1,1),"买",IF(L1684&lt;OFFSET(L1684,-计算结果!B$22,0,1,1),"卖",M1683)),IF(L1684&gt;OFFSET(L1684,-ROW()+1,0,1,1),"买",IF(L1684&lt;OFFSET(L1684,-ROW()+1,0,1,1),"卖",M1683)))</f>
        <v>卖</v>
      </c>
      <c r="N1684" s="4" t="str">
        <f t="shared" ca="1" si="133"/>
        <v/>
      </c>
      <c r="O1684" s="3">
        <f ca="1">IF(M1683="买",E1684/E1683-1,0)-IF(N1684=1,计算结果!B$17,0)</f>
        <v>0</v>
      </c>
      <c r="P1684" s="2">
        <f t="shared" ca="1" si="134"/>
        <v>6.5142765549821551</v>
      </c>
      <c r="Q1684" s="3">
        <f ca="1">1-P1684/MAX(P$2:P1684)</f>
        <v>7.6166009942009283E-2</v>
      </c>
    </row>
    <row r="1685" spans="1:17" x14ac:dyDescent="0.15">
      <c r="A1685" s="1">
        <v>40884</v>
      </c>
      <c r="B1685">
        <v>2517.34</v>
      </c>
      <c r="C1685">
        <v>2534.5300000000002</v>
      </c>
      <c r="D1685" s="21">
        <v>2509.7800000000002</v>
      </c>
      <c r="E1685" s="21">
        <v>2528.23</v>
      </c>
      <c r="F1685" s="42">
        <v>234.33730048000001</v>
      </c>
      <c r="G1685" s="3">
        <f t="shared" si="130"/>
        <v>4.7251166376562903E-3</v>
      </c>
      <c r="H1685" s="3">
        <f>1-E1685/MAX(E$2:E1685)</f>
        <v>0.56982406588171242</v>
      </c>
      <c r="I1685" s="21">
        <f t="shared" si="131"/>
        <v>11.889999999999873</v>
      </c>
      <c r="J1685" s="21">
        <f ca="1">IF(ROW()&gt;计算结果!B$18+1,ABS(E1685-OFFSET(E1685,-计算结果!B$18,0,1,1))/SUM(OFFSET(I1685,0,0,-计算结果!B$18,1)),ABS(E1685-OFFSET(E1685,-ROW()+2,0,1,1))/SUM(OFFSET(I1685,0,0,-ROW()+2,1)))</f>
        <v>0.19184206906039369</v>
      </c>
      <c r="K1685" s="21">
        <f ca="1">(计算结果!B$19+计算结果!B$20*'000300'!J1685)^计算结果!B$21</f>
        <v>1.5726578621543543</v>
      </c>
      <c r="L1685" s="21">
        <f t="shared" ca="1" si="132"/>
        <v>2546.6496385725677</v>
      </c>
      <c r="M1685" s="31" t="str">
        <f ca="1">IF(ROW()&gt;计算结果!B$22+1,IF(L1685&gt;OFFSET(L1685,-计算结果!B$22,0,1,1),"买",IF(L1685&lt;OFFSET(L1685,-计算结果!B$22,0,1,1),"卖",M1684)),IF(L1685&gt;OFFSET(L1685,-ROW()+1,0,1,1),"买",IF(L1685&lt;OFFSET(L1685,-ROW()+1,0,1,1),"卖",M1684)))</f>
        <v>卖</v>
      </c>
      <c r="N1685" s="4" t="str">
        <f t="shared" ca="1" si="133"/>
        <v/>
      </c>
      <c r="O1685" s="3">
        <f ca="1">IF(M1684="买",E1685/E1684-1,0)-IF(N1685=1,计算结果!B$17,0)</f>
        <v>0</v>
      </c>
      <c r="P1685" s="2">
        <f t="shared" ca="1" si="134"/>
        <v>6.5142765549821551</v>
      </c>
      <c r="Q1685" s="3">
        <f ca="1">1-P1685/MAX(P$2:P1685)</f>
        <v>7.6166009942009283E-2</v>
      </c>
    </row>
    <row r="1686" spans="1:17" x14ac:dyDescent="0.15">
      <c r="A1686" s="1">
        <v>40885</v>
      </c>
      <c r="B1686">
        <v>2525.04</v>
      </c>
      <c r="C1686">
        <v>2549.1</v>
      </c>
      <c r="D1686" s="21">
        <v>2494.69</v>
      </c>
      <c r="E1686" s="21">
        <v>2525</v>
      </c>
      <c r="F1686" s="42">
        <v>278.43684352000002</v>
      </c>
      <c r="G1686" s="3">
        <f t="shared" si="130"/>
        <v>-1.2775736384743608E-3</v>
      </c>
      <c r="H1686" s="3">
        <f>1-E1686/MAX(E$2:E1686)</f>
        <v>0.57037364731504803</v>
      </c>
      <c r="I1686" s="21">
        <f t="shared" si="131"/>
        <v>3.2300000000000182</v>
      </c>
      <c r="J1686" s="21">
        <f ca="1">IF(ROW()&gt;计算结果!B$18+1,ABS(E1686-OFFSET(E1686,-计算结果!B$18,0,1,1))/SUM(OFFSET(I1686,0,0,-计算结果!B$18,1)),ABS(E1686-OFFSET(E1686,-ROW()+2,0,1,1))/SUM(OFFSET(I1686,0,0,-ROW()+2,1)))</f>
        <v>0.22111526221115224</v>
      </c>
      <c r="K1686" s="21">
        <f ca="1">(计算结果!B$19+计算结果!B$20*'000300'!J1686)^计算结果!B$21</f>
        <v>1.5990037359900369</v>
      </c>
      <c r="L1686" s="21">
        <f t="shared" ca="1" si="132"/>
        <v>2512.0317856121974</v>
      </c>
      <c r="M1686" s="31" t="str">
        <f ca="1">IF(ROW()&gt;计算结果!B$22+1,IF(L1686&gt;OFFSET(L1686,-计算结果!B$22,0,1,1),"买",IF(L1686&lt;OFFSET(L1686,-计算结果!B$22,0,1,1),"卖",M1685)),IF(L1686&gt;OFFSET(L1686,-ROW()+1,0,1,1),"买",IF(L1686&lt;OFFSET(L1686,-ROW()+1,0,1,1),"卖",M1685)))</f>
        <v>卖</v>
      </c>
      <c r="N1686" s="4" t="str">
        <f t="shared" ca="1" si="133"/>
        <v/>
      </c>
      <c r="O1686" s="3">
        <f ca="1">IF(M1685="买",E1686/E1685-1,0)-IF(N1686=1,计算结果!B$17,0)</f>
        <v>0</v>
      </c>
      <c r="P1686" s="2">
        <f t="shared" ca="1" si="134"/>
        <v>6.5142765549821551</v>
      </c>
      <c r="Q1686" s="3">
        <f ca="1">1-P1686/MAX(P$2:P1686)</f>
        <v>7.6166009942009283E-2</v>
      </c>
    </row>
    <row r="1687" spans="1:17" x14ac:dyDescent="0.15">
      <c r="A1687" s="1">
        <v>40886</v>
      </c>
      <c r="B1687">
        <v>2506.62</v>
      </c>
      <c r="C1687">
        <v>2525.16</v>
      </c>
      <c r="D1687" s="21">
        <v>2496.9699999999998</v>
      </c>
      <c r="E1687" s="21">
        <v>2503.46</v>
      </c>
      <c r="F1687" s="42">
        <v>254.7724288</v>
      </c>
      <c r="G1687" s="3">
        <f t="shared" si="130"/>
        <v>-8.5306930693068717E-3</v>
      </c>
      <c r="H1687" s="3">
        <f>1-E1687/MAX(E$2:E1687)</f>
        <v>0.57403865786428909</v>
      </c>
      <c r="I1687" s="21">
        <f t="shared" si="131"/>
        <v>21.539999999999964</v>
      </c>
      <c r="J1687" s="21">
        <f ca="1">IF(ROW()&gt;计算结果!B$18+1,ABS(E1687-OFFSET(E1687,-计算结果!B$18,0,1,1))/SUM(OFFSET(I1687,0,0,-计算结果!B$18,1)),ABS(E1687-OFFSET(E1687,-ROW()+2,0,1,1))/SUM(OFFSET(I1687,0,0,-ROW()+2,1)))</f>
        <v>0.22803167963794577</v>
      </c>
      <c r="K1687" s="21">
        <f ca="1">(计算结果!B$19+计算结果!B$20*'000300'!J1687)^计算结果!B$21</f>
        <v>1.6052285116741511</v>
      </c>
      <c r="L1687" s="21">
        <f t="shared" ca="1" si="132"/>
        <v>2498.2721109515396</v>
      </c>
      <c r="M1687" s="31" t="str">
        <f ca="1">IF(ROW()&gt;计算结果!B$22+1,IF(L1687&gt;OFFSET(L1687,-计算结果!B$22,0,1,1),"买",IF(L1687&lt;OFFSET(L1687,-计算结果!B$22,0,1,1),"卖",M1686)),IF(L1687&gt;OFFSET(L1687,-ROW()+1,0,1,1),"买",IF(L1687&lt;OFFSET(L1687,-ROW()+1,0,1,1),"卖",M1686)))</f>
        <v>卖</v>
      </c>
      <c r="N1687" s="4" t="str">
        <f t="shared" ca="1" si="133"/>
        <v/>
      </c>
      <c r="O1687" s="3">
        <f ca="1">IF(M1686="买",E1687/E1686-1,0)-IF(N1687=1,计算结果!B$17,0)</f>
        <v>0</v>
      </c>
      <c r="P1687" s="2">
        <f t="shared" ca="1" si="134"/>
        <v>6.5142765549821551</v>
      </c>
      <c r="Q1687" s="3">
        <f ca="1">1-P1687/MAX(P$2:P1687)</f>
        <v>7.6166009942009283E-2</v>
      </c>
    </row>
    <row r="1688" spans="1:17" x14ac:dyDescent="0.15">
      <c r="A1688" s="1">
        <v>40889</v>
      </c>
      <c r="B1688">
        <v>2497.92</v>
      </c>
      <c r="C1688">
        <v>2502.0500000000002</v>
      </c>
      <c r="D1688" s="21">
        <v>2476.12</v>
      </c>
      <c r="E1688" s="21">
        <v>2477.69</v>
      </c>
      <c r="F1688" s="42">
        <v>212.00443392</v>
      </c>
      <c r="G1688" s="3">
        <f t="shared" si="130"/>
        <v>-1.0293753445231757E-2</v>
      </c>
      <c r="H1688" s="3">
        <f>1-E1688/MAX(E$2:E1688)</f>
        <v>0.5784233988974341</v>
      </c>
      <c r="I1688" s="21">
        <f t="shared" si="131"/>
        <v>25.769999999999982</v>
      </c>
      <c r="J1688" s="21">
        <f ca="1">IF(ROW()&gt;计算结果!B$18+1,ABS(E1688-OFFSET(E1688,-计算结果!B$18,0,1,1))/SUM(OFFSET(I1688,0,0,-计算结果!B$18,1)),ABS(E1688-OFFSET(E1688,-ROW()+2,0,1,1))/SUM(OFFSET(I1688,0,0,-ROW()+2,1)))</f>
        <v>0.3044668725524533</v>
      </c>
      <c r="K1688" s="21">
        <f ca="1">(计算结果!B$19+计算结果!B$20*'000300'!J1688)^计算结果!B$21</f>
        <v>1.6740201852972079</v>
      </c>
      <c r="L1688" s="21">
        <f t="shared" ca="1" si="132"/>
        <v>2463.8172417626356</v>
      </c>
      <c r="M1688" s="31" t="str">
        <f ca="1">IF(ROW()&gt;计算结果!B$22+1,IF(L1688&gt;OFFSET(L1688,-计算结果!B$22,0,1,1),"买",IF(L1688&lt;OFFSET(L1688,-计算结果!B$22,0,1,1),"卖",M1687)),IF(L1688&gt;OFFSET(L1688,-ROW()+1,0,1,1),"买",IF(L1688&lt;OFFSET(L1688,-ROW()+1,0,1,1),"卖",M1687)))</f>
        <v>卖</v>
      </c>
      <c r="N1688" s="4" t="str">
        <f t="shared" ca="1" si="133"/>
        <v/>
      </c>
      <c r="O1688" s="3">
        <f ca="1">IF(M1687="买",E1688/E1687-1,0)-IF(N1688=1,计算结果!B$17,0)</f>
        <v>0</v>
      </c>
      <c r="P1688" s="2">
        <f t="shared" ca="1" si="134"/>
        <v>6.5142765549821551</v>
      </c>
      <c r="Q1688" s="3">
        <f ca="1">1-P1688/MAX(P$2:P1688)</f>
        <v>7.6166009942009283E-2</v>
      </c>
    </row>
    <row r="1689" spans="1:17" x14ac:dyDescent="0.15">
      <c r="A1689" s="1">
        <v>40890</v>
      </c>
      <c r="B1689">
        <v>2467.02</v>
      </c>
      <c r="C1689">
        <v>2472.66</v>
      </c>
      <c r="D1689" s="21">
        <v>2418.67</v>
      </c>
      <c r="E1689" s="21">
        <v>2421.9299999999998</v>
      </c>
      <c r="F1689" s="42">
        <v>332.69153791999997</v>
      </c>
      <c r="G1689" s="3">
        <f t="shared" si="130"/>
        <v>-2.2504833130859936E-2</v>
      </c>
      <c r="H1689" s="3">
        <f>1-E1689/MAX(E$2:E1689)</f>
        <v>0.58791090995712247</v>
      </c>
      <c r="I1689" s="21">
        <f t="shared" si="131"/>
        <v>55.760000000000218</v>
      </c>
      <c r="J1689" s="21">
        <f ca="1">IF(ROW()&gt;计算结果!B$18+1,ABS(E1689-OFFSET(E1689,-计算结果!B$18,0,1,1))/SUM(OFFSET(I1689,0,0,-计算结果!B$18,1)),ABS(E1689-OFFSET(E1689,-ROW()+2,0,1,1))/SUM(OFFSET(I1689,0,0,-ROW()+2,1)))</f>
        <v>0.55780035863717914</v>
      </c>
      <c r="K1689" s="21">
        <f ca="1">(计算结果!B$19+计算结果!B$20*'000300'!J1689)^计算结果!B$21</f>
        <v>1.9020203227734611</v>
      </c>
      <c r="L1689" s="21">
        <f t="shared" ca="1" si="132"/>
        <v>2384.1468566651774</v>
      </c>
      <c r="M1689" s="31" t="str">
        <f ca="1">IF(ROW()&gt;计算结果!B$22+1,IF(L1689&gt;OFFSET(L1689,-计算结果!B$22,0,1,1),"买",IF(L1689&lt;OFFSET(L1689,-计算结果!B$22,0,1,1),"卖",M1688)),IF(L1689&gt;OFFSET(L1689,-ROW()+1,0,1,1),"买",IF(L1689&lt;OFFSET(L1689,-ROW()+1,0,1,1),"卖",M1688)))</f>
        <v>卖</v>
      </c>
      <c r="N1689" s="4" t="str">
        <f t="shared" ca="1" si="133"/>
        <v/>
      </c>
      <c r="O1689" s="3">
        <f ca="1">IF(M1688="买",E1689/E1688-1,0)-IF(N1689=1,计算结果!B$17,0)</f>
        <v>0</v>
      </c>
      <c r="P1689" s="2">
        <f t="shared" ca="1" si="134"/>
        <v>6.5142765549821551</v>
      </c>
      <c r="Q1689" s="3">
        <f ca="1">1-P1689/MAX(P$2:P1689)</f>
        <v>7.6166009942009283E-2</v>
      </c>
    </row>
    <row r="1690" spans="1:17" x14ac:dyDescent="0.15">
      <c r="A1690" s="1">
        <v>40891</v>
      </c>
      <c r="B1690">
        <v>2415.94</v>
      </c>
      <c r="C1690">
        <v>2433.5500000000002</v>
      </c>
      <c r="D1690" s="21">
        <v>2392.3000000000002</v>
      </c>
      <c r="E1690" s="21">
        <v>2397.48</v>
      </c>
      <c r="F1690" s="42">
        <v>237.53607167999999</v>
      </c>
      <c r="G1690" s="3">
        <f t="shared" si="130"/>
        <v>-1.0095254610992033E-2</v>
      </c>
      <c r="H1690" s="3">
        <f>1-E1690/MAX(E$2:E1690)</f>
        <v>0.59207105424351725</v>
      </c>
      <c r="I1690" s="21">
        <f t="shared" si="131"/>
        <v>24.449999999999818</v>
      </c>
      <c r="J1690" s="21">
        <f ca="1">IF(ROW()&gt;计算结果!B$18+1,ABS(E1690-OFFSET(E1690,-计算结果!B$18,0,1,1))/SUM(OFFSET(I1690,0,0,-计算结果!B$18,1)),ABS(E1690-OFFSET(E1690,-ROW()+2,0,1,1))/SUM(OFFSET(I1690,0,0,-ROW()+2,1)))</f>
        <v>0.45602941176470574</v>
      </c>
      <c r="K1690" s="21">
        <f ca="1">(计算结果!B$19+计算结果!B$20*'000300'!J1690)^计算结果!B$21</f>
        <v>1.8104264705882351</v>
      </c>
      <c r="L1690" s="21">
        <f t="shared" ca="1" si="132"/>
        <v>2408.2855322946875</v>
      </c>
      <c r="M1690" s="31" t="str">
        <f ca="1">IF(ROW()&gt;计算结果!B$22+1,IF(L1690&gt;OFFSET(L1690,-计算结果!B$22,0,1,1),"买",IF(L1690&lt;OFFSET(L1690,-计算结果!B$22,0,1,1),"卖",M1689)),IF(L1690&gt;OFFSET(L1690,-ROW()+1,0,1,1),"买",IF(L1690&lt;OFFSET(L1690,-ROW()+1,0,1,1),"卖",M1689)))</f>
        <v>卖</v>
      </c>
      <c r="N1690" s="4" t="str">
        <f t="shared" ca="1" si="133"/>
        <v/>
      </c>
      <c r="O1690" s="3">
        <f ca="1">IF(M1689="买",E1690/E1689-1,0)-IF(N1690=1,计算结果!B$17,0)</f>
        <v>0</v>
      </c>
      <c r="P1690" s="2">
        <f t="shared" ca="1" si="134"/>
        <v>6.5142765549821551</v>
      </c>
      <c r="Q1690" s="3">
        <f ca="1">1-P1690/MAX(P$2:P1690)</f>
        <v>7.6166009942009283E-2</v>
      </c>
    </row>
    <row r="1691" spans="1:17" x14ac:dyDescent="0.15">
      <c r="A1691" s="1">
        <v>40892</v>
      </c>
      <c r="B1691">
        <v>2382.44</v>
      </c>
      <c r="C1691">
        <v>2384.4699999999998</v>
      </c>
      <c r="D1691" s="21">
        <v>2340.4499999999998</v>
      </c>
      <c r="E1691" s="21">
        <v>2340.79</v>
      </c>
      <c r="F1691" s="42">
        <v>339.00402688000003</v>
      </c>
      <c r="G1691" s="3">
        <f t="shared" si="130"/>
        <v>-2.3645661277674868E-2</v>
      </c>
      <c r="H1691" s="3">
        <f>1-E1691/MAX(E$2:E1691)</f>
        <v>0.60171680392023408</v>
      </c>
      <c r="I1691" s="21">
        <f t="shared" si="131"/>
        <v>56.690000000000055</v>
      </c>
      <c r="J1691" s="21">
        <f ca="1">IF(ROW()&gt;计算结果!B$18+1,ABS(E1691-OFFSET(E1691,-计算结果!B$18,0,1,1))/SUM(OFFSET(I1691,0,0,-计算结果!B$18,1)),ABS(E1691-OFFSET(E1691,-ROW()+2,0,1,1))/SUM(OFFSET(I1691,0,0,-ROW()+2,1)))</f>
        <v>0.91080270067516966</v>
      </c>
      <c r="K1691" s="21">
        <f ca="1">(计算结果!B$19+计算结果!B$20*'000300'!J1691)^计算结果!B$21</f>
        <v>2.2197224306076526</v>
      </c>
      <c r="L1691" s="21">
        <f t="shared" ca="1" si="132"/>
        <v>2258.4641852943664</v>
      </c>
      <c r="M1691" s="31" t="str">
        <f ca="1">IF(ROW()&gt;计算结果!B$22+1,IF(L1691&gt;OFFSET(L1691,-计算结果!B$22,0,1,1),"买",IF(L1691&lt;OFFSET(L1691,-计算结果!B$22,0,1,1),"卖",M1690)),IF(L1691&gt;OFFSET(L1691,-ROW()+1,0,1,1),"买",IF(L1691&lt;OFFSET(L1691,-ROW()+1,0,1,1),"卖",M1690)))</f>
        <v>卖</v>
      </c>
      <c r="N1691" s="4" t="str">
        <f t="shared" ca="1" si="133"/>
        <v/>
      </c>
      <c r="O1691" s="3">
        <f ca="1">IF(M1690="买",E1691/E1690-1,0)-IF(N1691=1,计算结果!B$17,0)</f>
        <v>0</v>
      </c>
      <c r="P1691" s="2">
        <f t="shared" ca="1" si="134"/>
        <v>6.5142765549821551</v>
      </c>
      <c r="Q1691" s="3">
        <f ca="1">1-P1691/MAX(P$2:P1691)</f>
        <v>7.6166009942009283E-2</v>
      </c>
    </row>
    <row r="1692" spans="1:17" x14ac:dyDescent="0.15">
      <c r="A1692" s="1">
        <v>40893</v>
      </c>
      <c r="B1692">
        <v>2339.98</v>
      </c>
      <c r="C1692">
        <v>2390.38</v>
      </c>
      <c r="D1692" s="21">
        <v>2332.14</v>
      </c>
      <c r="E1692" s="21">
        <v>2390.13</v>
      </c>
      <c r="F1692" s="42">
        <v>336.52058111999997</v>
      </c>
      <c r="G1692" s="3">
        <f t="shared" si="130"/>
        <v>2.1078353889071755E-2</v>
      </c>
      <c r="H1692" s="3">
        <f>1-E1692/MAX(E$2:E1692)</f>
        <v>0.5933216497651943</v>
      </c>
      <c r="I1692" s="21">
        <f t="shared" si="131"/>
        <v>49.340000000000146</v>
      </c>
      <c r="J1692" s="21">
        <f ca="1">IF(ROW()&gt;计算结果!B$18+1,ABS(E1692-OFFSET(E1692,-计算结果!B$18,0,1,1))/SUM(OFFSET(I1692,0,0,-计算结果!B$18,1)),ABS(E1692-OFFSET(E1692,-ROW()+2,0,1,1))/SUM(OFFSET(I1692,0,0,-ROW()+2,1)))</f>
        <v>0.57719928186714509</v>
      </c>
      <c r="K1692" s="21">
        <f ca="1">(计算结果!B$19+计算结果!B$20*'000300'!J1692)^计算结果!B$21</f>
        <v>1.9194793536804307</v>
      </c>
      <c r="L1692" s="21">
        <f t="shared" ca="1" si="132"/>
        <v>2511.1939982073436</v>
      </c>
      <c r="M1692" s="31" t="str">
        <f ca="1">IF(ROW()&gt;计算结果!B$22+1,IF(L1692&gt;OFFSET(L1692,-计算结果!B$22,0,1,1),"买",IF(L1692&lt;OFFSET(L1692,-计算结果!B$22,0,1,1),"卖",M1691)),IF(L1692&gt;OFFSET(L1692,-ROW()+1,0,1,1),"买",IF(L1692&lt;OFFSET(L1692,-ROW()+1,0,1,1),"卖",M1691)))</f>
        <v>卖</v>
      </c>
      <c r="N1692" s="4" t="str">
        <f t="shared" ca="1" si="133"/>
        <v/>
      </c>
      <c r="O1692" s="3">
        <f ca="1">IF(M1691="买",E1692/E1691-1,0)-IF(N1692=1,计算结果!B$17,0)</f>
        <v>0</v>
      </c>
      <c r="P1692" s="2">
        <f t="shared" ca="1" si="134"/>
        <v>6.5142765549821551</v>
      </c>
      <c r="Q1692" s="3">
        <f ca="1">1-P1692/MAX(P$2:P1692)</f>
        <v>7.6166009942009283E-2</v>
      </c>
    </row>
    <row r="1693" spans="1:17" x14ac:dyDescent="0.15">
      <c r="A1693" s="1">
        <v>40896</v>
      </c>
      <c r="B1693">
        <v>2370.42</v>
      </c>
      <c r="C1693">
        <v>2387.89</v>
      </c>
      <c r="D1693" s="21">
        <v>2321.66</v>
      </c>
      <c r="E1693" s="21">
        <v>2384.41</v>
      </c>
      <c r="F1693" s="42">
        <v>337.11370240000002</v>
      </c>
      <c r="G1693" s="3">
        <f t="shared" si="130"/>
        <v>-2.39317526661742E-3</v>
      </c>
      <c r="H1693" s="3">
        <f>1-E1693/MAX(E$2:E1693)</f>
        <v>0.59429490233444504</v>
      </c>
      <c r="I1693" s="21">
        <f t="shared" si="131"/>
        <v>5.7200000000002547</v>
      </c>
      <c r="J1693" s="21">
        <f ca="1">IF(ROW()&gt;计算结果!B$18+1,ABS(E1693-OFFSET(E1693,-计算结果!B$18,0,1,1))/SUM(OFFSET(I1693,0,0,-计算结果!B$18,1)),ABS(E1693-OFFSET(E1693,-ROW()+2,0,1,1))/SUM(OFFSET(I1693,0,0,-ROW()+2,1)))</f>
        <v>0.52798334875115627</v>
      </c>
      <c r="K1693" s="21">
        <f ca="1">(计算结果!B$19+计算结果!B$20*'000300'!J1693)^计算结果!B$21</f>
        <v>1.8751850138760406</v>
      </c>
      <c r="L1693" s="21">
        <f t="shared" ca="1" si="132"/>
        <v>2273.4505447696451</v>
      </c>
      <c r="M1693" s="31" t="str">
        <f ca="1">IF(ROW()&gt;计算结果!B$22+1,IF(L1693&gt;OFFSET(L1693,-计算结果!B$22,0,1,1),"买",IF(L1693&lt;OFFSET(L1693,-计算结果!B$22,0,1,1),"卖",M1692)),IF(L1693&gt;OFFSET(L1693,-ROW()+1,0,1,1),"买",IF(L1693&lt;OFFSET(L1693,-ROW()+1,0,1,1),"卖",M1692)))</f>
        <v>卖</v>
      </c>
      <c r="N1693" s="4" t="str">
        <f t="shared" ca="1" si="133"/>
        <v/>
      </c>
      <c r="O1693" s="3">
        <f ca="1">IF(M1692="买",E1693/E1692-1,0)-IF(N1693=1,计算结果!B$17,0)</f>
        <v>0</v>
      </c>
      <c r="P1693" s="2">
        <f t="shared" ca="1" si="134"/>
        <v>6.5142765549821551</v>
      </c>
      <c r="Q1693" s="3">
        <f ca="1">1-P1693/MAX(P$2:P1693)</f>
        <v>7.6166009942009283E-2</v>
      </c>
    </row>
    <row r="1694" spans="1:17" x14ac:dyDescent="0.15">
      <c r="A1694" s="1">
        <v>40897</v>
      </c>
      <c r="B1694">
        <v>2376.71</v>
      </c>
      <c r="C1694">
        <v>2412.5700000000002</v>
      </c>
      <c r="D1694" s="21">
        <v>2373.86</v>
      </c>
      <c r="E1694" s="21">
        <v>2377.0700000000002</v>
      </c>
      <c r="F1694" s="42">
        <v>299.67659007999998</v>
      </c>
      <c r="G1694" s="3">
        <f t="shared" si="130"/>
        <v>-3.0783296496825763E-3</v>
      </c>
      <c r="H1694" s="3">
        <f>1-E1694/MAX(E$2:E1694)</f>
        <v>0.59554379636561627</v>
      </c>
      <c r="I1694" s="21">
        <f t="shared" si="131"/>
        <v>7.3399999999996908</v>
      </c>
      <c r="J1694" s="21">
        <f ca="1">IF(ROW()&gt;计算结果!B$18+1,ABS(E1694-OFFSET(E1694,-计算结果!B$18,0,1,1))/SUM(OFFSET(I1694,0,0,-计算结果!B$18,1)),ABS(E1694-OFFSET(E1694,-ROW()+2,0,1,1))/SUM(OFFSET(I1694,0,0,-ROW()+2,1)))</f>
        <v>0.53211324647537528</v>
      </c>
      <c r="K1694" s="21">
        <f ca="1">(计算结果!B$19+计算结果!B$20*'000300'!J1694)^计算结果!B$21</f>
        <v>1.8789019218278376</v>
      </c>
      <c r="L1694" s="21">
        <f t="shared" ca="1" si="132"/>
        <v>2468.1413383407134</v>
      </c>
      <c r="M1694" s="31" t="str">
        <f ca="1">IF(ROW()&gt;计算结果!B$22+1,IF(L1694&gt;OFFSET(L1694,-计算结果!B$22,0,1,1),"买",IF(L1694&lt;OFFSET(L1694,-计算结果!B$22,0,1,1),"卖",M1693)),IF(L1694&gt;OFFSET(L1694,-ROW()+1,0,1,1),"买",IF(L1694&lt;OFFSET(L1694,-ROW()+1,0,1,1),"卖",M1693)))</f>
        <v>卖</v>
      </c>
      <c r="N1694" s="4" t="str">
        <f t="shared" ca="1" si="133"/>
        <v/>
      </c>
      <c r="O1694" s="3">
        <f ca="1">IF(M1693="买",E1694/E1693-1,0)-IF(N1694=1,计算结果!B$17,0)</f>
        <v>0</v>
      </c>
      <c r="P1694" s="2">
        <f t="shared" ca="1" si="134"/>
        <v>6.5142765549821551</v>
      </c>
      <c r="Q1694" s="3">
        <f ca="1">1-P1694/MAX(P$2:P1694)</f>
        <v>7.6166009942009283E-2</v>
      </c>
    </row>
    <row r="1695" spans="1:17" x14ac:dyDescent="0.15">
      <c r="A1695" s="1">
        <v>40898</v>
      </c>
      <c r="B1695">
        <v>2397.2800000000002</v>
      </c>
      <c r="C1695">
        <v>2404.7800000000002</v>
      </c>
      <c r="D1695" s="21">
        <v>2337.69</v>
      </c>
      <c r="E1695" s="21">
        <v>2339.11</v>
      </c>
      <c r="F1695" s="42">
        <v>309.17838848000002</v>
      </c>
      <c r="G1695" s="3">
        <f t="shared" si="130"/>
        <v>-1.5969239441833816E-2</v>
      </c>
      <c r="H1695" s="3">
        <f>1-E1695/MAX(E$2:E1695)</f>
        <v>0.60200265432518885</v>
      </c>
      <c r="I1695" s="21">
        <f t="shared" si="131"/>
        <v>37.960000000000036</v>
      </c>
      <c r="J1695" s="21">
        <f ca="1">IF(ROW()&gt;计算结果!B$18+1,ABS(E1695-OFFSET(E1695,-计算结果!B$18,0,1,1))/SUM(OFFSET(I1695,0,0,-计算结果!B$18,1)),ABS(E1695-OFFSET(E1695,-ROW()+2,0,1,1))/SUM(OFFSET(I1695,0,0,-ROW()+2,1)))</f>
        <v>0.65712300208478025</v>
      </c>
      <c r="K1695" s="21">
        <f ca="1">(计算结果!B$19+计算结果!B$20*'000300'!J1695)^计算结果!B$21</f>
        <v>1.9914107018763021</v>
      </c>
      <c r="L1695" s="21">
        <f t="shared" ca="1" si="132"/>
        <v>2211.1869502915947</v>
      </c>
      <c r="M1695" s="31" t="str">
        <f ca="1">IF(ROW()&gt;计算结果!B$22+1,IF(L1695&gt;OFFSET(L1695,-计算结果!B$22,0,1,1),"买",IF(L1695&lt;OFFSET(L1695,-计算结果!B$22,0,1,1),"卖",M1694)),IF(L1695&gt;OFFSET(L1695,-ROW()+1,0,1,1),"买",IF(L1695&lt;OFFSET(L1695,-ROW()+1,0,1,1),"卖",M1694)))</f>
        <v>卖</v>
      </c>
      <c r="N1695" s="4" t="str">
        <f t="shared" ca="1" si="133"/>
        <v/>
      </c>
      <c r="O1695" s="3">
        <f ca="1">IF(M1694="买",E1695/E1694-1,0)-IF(N1695=1,计算结果!B$17,0)</f>
        <v>0</v>
      </c>
      <c r="P1695" s="2">
        <f t="shared" ca="1" si="134"/>
        <v>6.5142765549821551</v>
      </c>
      <c r="Q1695" s="3">
        <f ca="1">1-P1695/MAX(P$2:P1695)</f>
        <v>7.6166009942009283E-2</v>
      </c>
    </row>
    <row r="1696" spans="1:17" x14ac:dyDescent="0.15">
      <c r="A1696" s="1">
        <v>40899</v>
      </c>
      <c r="B1696">
        <v>2325.27</v>
      </c>
      <c r="C1696">
        <v>2358.4699999999998</v>
      </c>
      <c r="D1696" s="21">
        <v>2294.61</v>
      </c>
      <c r="E1696" s="21">
        <v>2341.34</v>
      </c>
      <c r="F1696" s="42">
        <v>318.45455872000002</v>
      </c>
      <c r="G1696" s="3">
        <f t="shared" si="130"/>
        <v>9.5335405346475E-4</v>
      </c>
      <c r="H1696" s="3">
        <f>1-E1696/MAX(E$2:E1696)</f>
        <v>0.60162322194242157</v>
      </c>
      <c r="I1696" s="21">
        <f t="shared" si="131"/>
        <v>2.2300000000000182</v>
      </c>
      <c r="J1696" s="21">
        <f ca="1">IF(ROW()&gt;计算结果!B$18+1,ABS(E1696-OFFSET(E1696,-计算结果!B$18,0,1,1))/SUM(OFFSET(I1696,0,0,-计算结果!B$18,1)),ABS(E1696-OFFSET(E1696,-ROW()+2,0,1,1))/SUM(OFFSET(I1696,0,0,-ROW()+2,1)))</f>
        <v>0.64037656903765594</v>
      </c>
      <c r="K1696" s="21">
        <f ca="1">(计算结果!B$19+计算结果!B$20*'000300'!J1696)^计算结果!B$21</f>
        <v>1.9763389121338903</v>
      </c>
      <c r="L1696" s="21">
        <f t="shared" ca="1" si="132"/>
        <v>2468.4134869632126</v>
      </c>
      <c r="M1696" s="31" t="str">
        <f ca="1">IF(ROW()&gt;计算结果!B$22+1,IF(L1696&gt;OFFSET(L1696,-计算结果!B$22,0,1,1),"买",IF(L1696&lt;OFFSET(L1696,-计算结果!B$22,0,1,1),"卖",M1695)),IF(L1696&gt;OFFSET(L1696,-ROW()+1,0,1,1),"买",IF(L1696&lt;OFFSET(L1696,-ROW()+1,0,1,1),"卖",M1695)))</f>
        <v>卖</v>
      </c>
      <c r="N1696" s="4" t="str">
        <f t="shared" ca="1" si="133"/>
        <v/>
      </c>
      <c r="O1696" s="3">
        <f ca="1">IF(M1695="买",E1696/E1695-1,0)-IF(N1696=1,计算结果!B$17,0)</f>
        <v>0</v>
      </c>
      <c r="P1696" s="2">
        <f t="shared" ca="1" si="134"/>
        <v>6.5142765549821551</v>
      </c>
      <c r="Q1696" s="3">
        <f ca="1">1-P1696/MAX(P$2:P1696)</f>
        <v>7.6166009942009283E-2</v>
      </c>
    </row>
    <row r="1697" spans="1:17" x14ac:dyDescent="0.15">
      <c r="A1697" s="1">
        <v>40900</v>
      </c>
      <c r="B1697">
        <v>2337.38</v>
      </c>
      <c r="C1697">
        <v>2382.71</v>
      </c>
      <c r="D1697" s="21">
        <v>2331.96</v>
      </c>
      <c r="E1697" s="21">
        <v>2359.16</v>
      </c>
      <c r="F1697" s="42">
        <v>299.10296576000002</v>
      </c>
      <c r="G1697" s="3">
        <f t="shared" si="130"/>
        <v>7.6110261645039312E-3</v>
      </c>
      <c r="H1697" s="3">
        <f>1-E1697/MAX(E$2:E1697)</f>
        <v>0.59859116586129457</v>
      </c>
      <c r="I1697" s="21">
        <f t="shared" si="131"/>
        <v>17.819999999999709</v>
      </c>
      <c r="J1697" s="21">
        <f ca="1">IF(ROW()&gt;计算结果!B$18+1,ABS(E1697-OFFSET(E1697,-计算结果!B$18,0,1,1))/SUM(OFFSET(I1697,0,0,-计算结果!B$18,1)),ABS(E1697-OFFSET(E1697,-ROW()+2,0,1,1))/SUM(OFFSET(I1697,0,0,-ROW()+2,1)))</f>
        <v>0.50974989402289184</v>
      </c>
      <c r="K1697" s="21">
        <f ca="1">(计算结果!B$19+计算结果!B$20*'000300'!J1697)^计算结果!B$21</f>
        <v>1.8587749046206026</v>
      </c>
      <c r="L1697" s="21">
        <f t="shared" ca="1" si="132"/>
        <v>2265.335847153699</v>
      </c>
      <c r="M1697" s="31" t="str">
        <f ca="1">IF(ROW()&gt;计算结果!B$22+1,IF(L1697&gt;OFFSET(L1697,-计算结果!B$22,0,1,1),"买",IF(L1697&lt;OFFSET(L1697,-计算结果!B$22,0,1,1),"卖",M1696)),IF(L1697&gt;OFFSET(L1697,-ROW()+1,0,1,1),"买",IF(L1697&lt;OFFSET(L1697,-ROW()+1,0,1,1),"卖",M1696)))</f>
        <v>卖</v>
      </c>
      <c r="N1697" s="4" t="str">
        <f t="shared" ca="1" si="133"/>
        <v/>
      </c>
      <c r="O1697" s="3">
        <f ca="1">IF(M1696="买",E1697/E1696-1,0)-IF(N1697=1,计算结果!B$17,0)</f>
        <v>0</v>
      </c>
      <c r="P1697" s="2">
        <f t="shared" ca="1" si="134"/>
        <v>6.5142765549821551</v>
      </c>
      <c r="Q1697" s="3">
        <f ca="1">1-P1697/MAX(P$2:P1697)</f>
        <v>7.6166009942009283E-2</v>
      </c>
    </row>
    <row r="1698" spans="1:17" x14ac:dyDescent="0.15">
      <c r="A1698" s="1">
        <v>40903</v>
      </c>
      <c r="B1698">
        <v>2345.56</v>
      </c>
      <c r="C1698">
        <v>2369.8200000000002</v>
      </c>
      <c r="D1698" s="21">
        <v>2334.79</v>
      </c>
      <c r="E1698" s="21">
        <v>2335.6999999999998</v>
      </c>
      <c r="F1698" s="42">
        <v>250.3305216</v>
      </c>
      <c r="G1698" s="3">
        <f t="shared" si="130"/>
        <v>-9.9442174333237432E-3</v>
      </c>
      <c r="H1698" s="3">
        <f>1-E1698/MAX(E$2:E1698)</f>
        <v>0.60258286258762683</v>
      </c>
      <c r="I1698" s="21">
        <f t="shared" si="131"/>
        <v>23.460000000000036</v>
      </c>
      <c r="J1698" s="21">
        <f ca="1">IF(ROW()&gt;计算结果!B$18+1,ABS(E1698-OFFSET(E1698,-计算结果!B$18,0,1,1))/SUM(OFFSET(I1698,0,0,-计算结果!B$18,1)),ABS(E1698-OFFSET(E1698,-ROW()+2,0,1,1))/SUM(OFFSET(I1698,0,0,-ROW()+2,1)))</f>
        <v>0.50571642269473327</v>
      </c>
      <c r="K1698" s="21">
        <f ca="1">(计算结果!B$19+计算结果!B$20*'000300'!J1698)^计算结果!B$21</f>
        <v>1.8551447804252599</v>
      </c>
      <c r="L1698" s="21">
        <f t="shared" ca="1" si="132"/>
        <v>2395.8715380355588</v>
      </c>
      <c r="M1698" s="31" t="str">
        <f ca="1">IF(ROW()&gt;计算结果!B$22+1,IF(L1698&gt;OFFSET(L1698,-计算结果!B$22,0,1,1),"买",IF(L1698&lt;OFFSET(L1698,-计算结果!B$22,0,1,1),"卖",M1697)),IF(L1698&gt;OFFSET(L1698,-ROW()+1,0,1,1),"买",IF(L1698&lt;OFFSET(L1698,-ROW()+1,0,1,1),"卖",M1697)))</f>
        <v>卖</v>
      </c>
      <c r="N1698" s="4" t="str">
        <f t="shared" ca="1" si="133"/>
        <v/>
      </c>
      <c r="O1698" s="3">
        <f ca="1">IF(M1697="买",E1698/E1697-1,0)-IF(N1698=1,计算结果!B$17,0)</f>
        <v>0</v>
      </c>
      <c r="P1698" s="2">
        <f t="shared" ca="1" si="134"/>
        <v>6.5142765549821551</v>
      </c>
      <c r="Q1698" s="3">
        <f ca="1">1-P1698/MAX(P$2:P1698)</f>
        <v>7.6166009942009283E-2</v>
      </c>
    </row>
    <row r="1699" spans="1:17" x14ac:dyDescent="0.15">
      <c r="A1699" s="1">
        <v>40904</v>
      </c>
      <c r="B1699">
        <v>2332.83</v>
      </c>
      <c r="C1699">
        <v>2346.38</v>
      </c>
      <c r="D1699" s="21">
        <v>2302.41</v>
      </c>
      <c r="E1699" s="21">
        <v>2305.04</v>
      </c>
      <c r="F1699" s="42">
        <v>267.77020415999999</v>
      </c>
      <c r="G1699" s="3">
        <f t="shared" si="130"/>
        <v>-1.3126685790127102E-2</v>
      </c>
      <c r="H1699" s="3">
        <f>1-E1699/MAX(E$2:E1699)</f>
        <v>0.6077996324780508</v>
      </c>
      <c r="I1699" s="21">
        <f t="shared" si="131"/>
        <v>30.659999999999854</v>
      </c>
      <c r="J1699" s="21">
        <f ca="1">IF(ROW()&gt;计算结果!B$18+1,ABS(E1699-OFFSET(E1699,-计算结果!B$18,0,1,1))/SUM(OFFSET(I1699,0,0,-计算结果!B$18,1)),ABS(E1699-OFFSET(E1699,-ROW()+2,0,1,1))/SUM(OFFSET(I1699,0,0,-ROW()+2,1)))</f>
        <v>0.45719091015762525</v>
      </c>
      <c r="K1699" s="21">
        <f ca="1">(计算结果!B$19+计算结果!B$20*'000300'!J1699)^计算结果!B$21</f>
        <v>1.8114718191418626</v>
      </c>
      <c r="L1699" s="21">
        <f t="shared" ca="1" si="132"/>
        <v>2231.3327665948314</v>
      </c>
      <c r="M1699" s="31" t="str">
        <f ca="1">IF(ROW()&gt;计算结果!B$22+1,IF(L1699&gt;OFFSET(L1699,-计算结果!B$22,0,1,1),"买",IF(L1699&lt;OFFSET(L1699,-计算结果!B$22,0,1,1),"卖",M1698)),IF(L1699&gt;OFFSET(L1699,-ROW()+1,0,1,1),"买",IF(L1699&lt;OFFSET(L1699,-ROW()+1,0,1,1),"卖",M1698)))</f>
        <v>卖</v>
      </c>
      <c r="N1699" s="4" t="str">
        <f t="shared" ca="1" si="133"/>
        <v/>
      </c>
      <c r="O1699" s="3">
        <f ca="1">IF(M1698="买",E1699/E1698-1,0)-IF(N1699=1,计算结果!B$17,0)</f>
        <v>0</v>
      </c>
      <c r="P1699" s="2">
        <f t="shared" ca="1" si="134"/>
        <v>6.5142765549821551</v>
      </c>
      <c r="Q1699" s="3">
        <f ca="1">1-P1699/MAX(P$2:P1699)</f>
        <v>7.6166009942009283E-2</v>
      </c>
    </row>
    <row r="1700" spans="1:17" x14ac:dyDescent="0.15">
      <c r="A1700" s="1">
        <v>40905</v>
      </c>
      <c r="B1700">
        <v>2295.87</v>
      </c>
      <c r="C1700">
        <v>2309.65</v>
      </c>
      <c r="D1700" s="21">
        <v>2267.11</v>
      </c>
      <c r="E1700" s="21">
        <v>2307.9299999999998</v>
      </c>
      <c r="F1700" s="42">
        <v>288.39274496000002</v>
      </c>
      <c r="G1700" s="3">
        <f t="shared" si="130"/>
        <v>1.2537743379723576E-3</v>
      </c>
      <c r="H1700" s="3">
        <f>1-E1700/MAX(E$2:E1700)</f>
        <v>0.60730790172190841</v>
      </c>
      <c r="I1700" s="21">
        <f t="shared" si="131"/>
        <v>2.8899999999998727</v>
      </c>
      <c r="J1700" s="21">
        <f ca="1">IF(ROW()&gt;计算结果!B$18+1,ABS(E1700-OFFSET(E1700,-计算结果!B$18,0,1,1))/SUM(OFFSET(I1700,0,0,-计算结果!B$18,1)),ABS(E1700-OFFSET(E1700,-ROW()+2,0,1,1))/SUM(OFFSET(I1700,0,0,-ROW()+2,1)))</f>
        <v>0.38251249412669391</v>
      </c>
      <c r="K1700" s="21">
        <f ca="1">(计算结果!B$19+计算结果!B$20*'000300'!J1700)^计算结果!B$21</f>
        <v>1.7442612447140244</v>
      </c>
      <c r="L1700" s="21">
        <f t="shared" ca="1" si="132"/>
        <v>2364.9383522757812</v>
      </c>
      <c r="M1700" s="31" t="str">
        <f ca="1">IF(ROW()&gt;计算结果!B$22+1,IF(L1700&gt;OFFSET(L1700,-计算结果!B$22,0,1,1),"买",IF(L1700&lt;OFFSET(L1700,-计算结果!B$22,0,1,1),"卖",M1699)),IF(L1700&gt;OFFSET(L1700,-ROW()+1,0,1,1),"买",IF(L1700&lt;OFFSET(L1700,-ROW()+1,0,1,1),"卖",M1699)))</f>
        <v>卖</v>
      </c>
      <c r="N1700" s="4" t="str">
        <f t="shared" ca="1" si="133"/>
        <v/>
      </c>
      <c r="O1700" s="3">
        <f ca="1">IF(M1699="买",E1700/E1699-1,0)-IF(N1700=1,计算结果!B$17,0)</f>
        <v>0</v>
      </c>
      <c r="P1700" s="2">
        <f t="shared" ca="1" si="134"/>
        <v>6.5142765549821551</v>
      </c>
      <c r="Q1700" s="3">
        <f ca="1">1-P1700/MAX(P$2:P1700)</f>
        <v>7.6166009942009283E-2</v>
      </c>
    </row>
    <row r="1701" spans="1:17" x14ac:dyDescent="0.15">
      <c r="A1701" s="1">
        <v>40906</v>
      </c>
      <c r="B1701">
        <v>2297.29</v>
      </c>
      <c r="C1701">
        <v>2323.4899999999998</v>
      </c>
      <c r="D1701" s="21">
        <v>2293.87</v>
      </c>
      <c r="E1701" s="21">
        <v>2311.36</v>
      </c>
      <c r="F1701" s="42">
        <v>268.68223999999998</v>
      </c>
      <c r="G1701" s="3">
        <f t="shared" si="130"/>
        <v>1.4861802567669447E-3</v>
      </c>
      <c r="H1701" s="3">
        <f>1-E1701/MAX(E$2:E1701)</f>
        <v>0.60672429047845911</v>
      </c>
      <c r="I1701" s="21">
        <f t="shared" si="131"/>
        <v>3.430000000000291</v>
      </c>
      <c r="J1701" s="21">
        <f ca="1">IF(ROW()&gt;计算结果!B$18+1,ABS(E1701-OFFSET(E1701,-计算结果!B$18,0,1,1))/SUM(OFFSET(I1701,0,0,-计算结果!B$18,1)),ABS(E1701-OFFSET(E1701,-ROW()+2,0,1,1))/SUM(OFFSET(I1701,0,0,-ROW()+2,1)))</f>
        <v>0.16273154547967847</v>
      </c>
      <c r="K1701" s="21">
        <f ca="1">(计算结果!B$19+计算结果!B$20*'000300'!J1701)^计算结果!B$21</f>
        <v>1.5464583909317104</v>
      </c>
      <c r="L1701" s="21">
        <f t="shared" ca="1" si="132"/>
        <v>2282.0816598266047</v>
      </c>
      <c r="M1701" s="31" t="str">
        <f ca="1">IF(ROW()&gt;计算结果!B$22+1,IF(L1701&gt;OFFSET(L1701,-计算结果!B$22,0,1,1),"买",IF(L1701&lt;OFFSET(L1701,-计算结果!B$22,0,1,1),"卖",M1700)),IF(L1701&gt;OFFSET(L1701,-ROW()+1,0,1,1),"买",IF(L1701&lt;OFFSET(L1701,-ROW()+1,0,1,1),"卖",M1700)))</f>
        <v>卖</v>
      </c>
      <c r="N1701" s="4" t="str">
        <f t="shared" ca="1" si="133"/>
        <v/>
      </c>
      <c r="O1701" s="3">
        <f ca="1">IF(M1700="买",E1701/E1700-1,0)-IF(N1701=1,计算结果!B$17,0)</f>
        <v>0</v>
      </c>
      <c r="P1701" s="2">
        <f t="shared" ca="1" si="134"/>
        <v>6.5142765549821551</v>
      </c>
      <c r="Q1701" s="3">
        <f ca="1">1-P1701/MAX(P$2:P1701)</f>
        <v>7.6166009942009283E-2</v>
      </c>
    </row>
    <row r="1702" spans="1:17" x14ac:dyDescent="0.15">
      <c r="A1702" s="1">
        <v>40907</v>
      </c>
      <c r="B1702">
        <v>2318.67</v>
      </c>
      <c r="C1702">
        <v>2349.0300000000002</v>
      </c>
      <c r="D1702" s="21">
        <v>2318.67</v>
      </c>
      <c r="E1702" s="21">
        <v>2345.7399999999998</v>
      </c>
      <c r="F1702" s="42">
        <v>323.62649599999997</v>
      </c>
      <c r="G1702" s="3">
        <f t="shared" si="130"/>
        <v>1.4874359684341476E-2</v>
      </c>
      <c r="H1702" s="3">
        <f>1-E1702/MAX(E$2:E1702)</f>
        <v>0.60087456611992107</v>
      </c>
      <c r="I1702" s="21">
        <f t="shared" si="131"/>
        <v>34.379999999999654</v>
      </c>
      <c r="J1702" s="21">
        <f ca="1">IF(ROW()&gt;计算结果!B$18+1,ABS(E1702-OFFSET(E1702,-计算结果!B$18,0,1,1))/SUM(OFFSET(I1702,0,0,-计算结果!B$18,1)),ABS(E1702-OFFSET(E1702,-ROW()+2,0,1,1))/SUM(OFFSET(I1702,0,0,-ROW()+2,1)))</f>
        <v>0.2675869552112875</v>
      </c>
      <c r="K1702" s="21">
        <f ca="1">(计算结果!B$19+计算结果!B$20*'000300'!J1702)^计算结果!B$21</f>
        <v>1.6408282596901587</v>
      </c>
      <c r="L1702" s="21">
        <f t="shared" ca="1" si="132"/>
        <v>2386.534063348081</v>
      </c>
      <c r="M1702" s="31" t="str">
        <f ca="1">IF(ROW()&gt;计算结果!B$22+1,IF(L1702&gt;OFFSET(L1702,-计算结果!B$22,0,1,1),"买",IF(L1702&lt;OFFSET(L1702,-计算结果!B$22,0,1,1),"卖",M1701)),IF(L1702&gt;OFFSET(L1702,-ROW()+1,0,1,1),"买",IF(L1702&lt;OFFSET(L1702,-ROW()+1,0,1,1),"卖",M1701)))</f>
        <v>卖</v>
      </c>
      <c r="N1702" s="4" t="str">
        <f t="shared" ca="1" si="133"/>
        <v/>
      </c>
      <c r="O1702" s="3">
        <f ca="1">IF(M1701="买",E1702/E1701-1,0)-IF(N1702=1,计算结果!B$17,0)</f>
        <v>0</v>
      </c>
      <c r="P1702" s="2">
        <f t="shared" ca="1" si="134"/>
        <v>6.5142765549821551</v>
      </c>
      <c r="Q1702" s="3">
        <f ca="1">1-P1702/MAX(P$2:P1702)</f>
        <v>7.6166009942009283E-2</v>
      </c>
    </row>
    <row r="1703" spans="1:17" x14ac:dyDescent="0.15">
      <c r="A1703" s="1">
        <v>40912</v>
      </c>
      <c r="B1703">
        <v>2361.5</v>
      </c>
      <c r="C1703">
        <v>2365.9899999999998</v>
      </c>
      <c r="D1703" s="21">
        <v>2298.3000000000002</v>
      </c>
      <c r="E1703" s="21">
        <v>2298.75</v>
      </c>
      <c r="F1703" s="42">
        <v>325.72551168000001</v>
      </c>
      <c r="G1703" s="3">
        <f t="shared" si="130"/>
        <v>-2.0032058113857332E-2</v>
      </c>
      <c r="H1703" s="3">
        <f>1-E1703/MAX(E$2:E1703)</f>
        <v>0.60886987000612536</v>
      </c>
      <c r="I1703" s="21">
        <f t="shared" si="131"/>
        <v>46.989999999999782</v>
      </c>
      <c r="J1703" s="21">
        <f ca="1">IF(ROW()&gt;计算结果!B$18+1,ABS(E1703-OFFSET(E1703,-计算结果!B$18,0,1,1))/SUM(OFFSET(I1703,0,0,-计算结果!B$18,1)),ABS(E1703-OFFSET(E1703,-ROW()+2,0,1,1))/SUM(OFFSET(I1703,0,0,-ROW()+2,1)))</f>
        <v>0.41349681405676914</v>
      </c>
      <c r="K1703" s="21">
        <f ca="1">(计算结果!B$19+计算结果!B$20*'000300'!J1703)^计算结果!B$21</f>
        <v>1.7721471326510922</v>
      </c>
      <c r="L1703" s="21">
        <f t="shared" ca="1" si="132"/>
        <v>2230.9677871933172</v>
      </c>
      <c r="M1703" s="31" t="str">
        <f ca="1">IF(ROW()&gt;计算结果!B$22+1,IF(L1703&gt;OFFSET(L1703,-计算结果!B$22,0,1,1),"买",IF(L1703&lt;OFFSET(L1703,-计算结果!B$22,0,1,1),"卖",M1702)),IF(L1703&gt;OFFSET(L1703,-ROW()+1,0,1,1),"买",IF(L1703&lt;OFFSET(L1703,-ROW()+1,0,1,1),"卖",M1702)))</f>
        <v>卖</v>
      </c>
      <c r="N1703" s="4" t="str">
        <f t="shared" ca="1" si="133"/>
        <v/>
      </c>
      <c r="O1703" s="3">
        <f ca="1">IF(M1702="买",E1703/E1702-1,0)-IF(N1703=1,计算结果!B$17,0)</f>
        <v>0</v>
      </c>
      <c r="P1703" s="2">
        <f t="shared" ca="1" si="134"/>
        <v>6.5142765549821551</v>
      </c>
      <c r="Q1703" s="3">
        <f ca="1">1-P1703/MAX(P$2:P1703)</f>
        <v>7.6166009942009283E-2</v>
      </c>
    </row>
    <row r="1704" spans="1:17" x14ac:dyDescent="0.15">
      <c r="A1704" s="1">
        <v>40913</v>
      </c>
      <c r="B1704">
        <v>2290.7800000000002</v>
      </c>
      <c r="C1704">
        <v>2316.66</v>
      </c>
      <c r="D1704" s="21">
        <v>2272.15</v>
      </c>
      <c r="E1704" s="21">
        <v>2276.39</v>
      </c>
      <c r="F1704" s="42">
        <v>376.35272703999999</v>
      </c>
      <c r="G1704" s="3">
        <f t="shared" si="130"/>
        <v>-9.7270255573681519E-3</v>
      </c>
      <c r="H1704" s="3">
        <f>1-E1704/MAX(E$2:E1704)</f>
        <v>0.61267440277683249</v>
      </c>
      <c r="I1704" s="21">
        <f t="shared" si="131"/>
        <v>22.360000000000127</v>
      </c>
      <c r="J1704" s="21">
        <f ca="1">IF(ROW()&gt;计算结果!B$18+1,ABS(E1704-OFFSET(E1704,-计算结果!B$18,0,1,1))/SUM(OFFSET(I1704,0,0,-计算结果!B$18,1)),ABS(E1704-OFFSET(E1704,-ROW()+2,0,1,1))/SUM(OFFSET(I1704,0,0,-ROW()+2,1)))</f>
        <v>0.45314609775857673</v>
      </c>
      <c r="K1704" s="21">
        <f ca="1">(计算结果!B$19+计算结果!B$20*'000300'!J1704)^计算结果!B$21</f>
        <v>1.8078314879827189</v>
      </c>
      <c r="L1704" s="21">
        <f t="shared" ca="1" si="132"/>
        <v>2313.0834937590898</v>
      </c>
      <c r="M1704" s="31" t="str">
        <f ca="1">IF(ROW()&gt;计算结果!B$22+1,IF(L1704&gt;OFFSET(L1704,-计算结果!B$22,0,1,1),"买",IF(L1704&lt;OFFSET(L1704,-计算结果!B$22,0,1,1),"卖",M1703)),IF(L1704&gt;OFFSET(L1704,-ROW()+1,0,1,1),"买",IF(L1704&lt;OFFSET(L1704,-ROW()+1,0,1,1),"卖",M1703)))</f>
        <v>卖</v>
      </c>
      <c r="N1704" s="4" t="str">
        <f t="shared" ca="1" si="133"/>
        <v/>
      </c>
      <c r="O1704" s="3">
        <f ca="1">IF(M1703="买",E1704/E1703-1,0)-IF(N1704=1,计算结果!B$17,0)</f>
        <v>0</v>
      </c>
      <c r="P1704" s="2">
        <f t="shared" ca="1" si="134"/>
        <v>6.5142765549821551</v>
      </c>
      <c r="Q1704" s="3">
        <f ca="1">1-P1704/MAX(P$2:P1704)</f>
        <v>7.6166009942009283E-2</v>
      </c>
    </row>
    <row r="1705" spans="1:17" x14ac:dyDescent="0.15">
      <c r="A1705" s="1">
        <v>40914</v>
      </c>
      <c r="B1705">
        <v>2274.35</v>
      </c>
      <c r="C1705">
        <v>2291.89</v>
      </c>
      <c r="D1705" s="21">
        <v>2254.5700000000002</v>
      </c>
      <c r="E1705" s="21">
        <v>2290.6</v>
      </c>
      <c r="F1705" s="42">
        <v>310.79362559999998</v>
      </c>
      <c r="G1705" s="3">
        <f t="shared" si="130"/>
        <v>6.2423398451056933E-3</v>
      </c>
      <c r="H1705" s="3">
        <f>1-E1705/MAX(E$2:E1705)</f>
        <v>0.61025658476825706</v>
      </c>
      <c r="I1705" s="21">
        <f t="shared" si="131"/>
        <v>14.210000000000036</v>
      </c>
      <c r="J1705" s="21">
        <f ca="1">IF(ROW()&gt;计算结果!B$18+1,ABS(E1705-OFFSET(E1705,-计算结果!B$18,0,1,1))/SUM(OFFSET(I1705,0,0,-计算结果!B$18,1)),ABS(E1705-OFFSET(E1705,-ROW()+2,0,1,1))/SUM(OFFSET(I1705,0,0,-ROW()+2,1)))</f>
        <v>0.24446908229602565</v>
      </c>
      <c r="K1705" s="21">
        <f ca="1">(计算结果!B$19+计算结果!B$20*'000300'!J1705)^计算结果!B$21</f>
        <v>1.6200221740664231</v>
      </c>
      <c r="L1705" s="21">
        <f t="shared" ca="1" si="132"/>
        <v>2276.6597353188799</v>
      </c>
      <c r="M1705" s="31" t="str">
        <f ca="1">IF(ROW()&gt;计算结果!B$22+1,IF(L1705&gt;OFFSET(L1705,-计算结果!B$22,0,1,1),"买",IF(L1705&lt;OFFSET(L1705,-计算结果!B$22,0,1,1),"卖",M1704)),IF(L1705&gt;OFFSET(L1705,-ROW()+1,0,1,1),"买",IF(L1705&lt;OFFSET(L1705,-ROW()+1,0,1,1),"卖",M1704)))</f>
        <v>卖</v>
      </c>
      <c r="N1705" s="4" t="str">
        <f t="shared" ca="1" si="133"/>
        <v/>
      </c>
      <c r="O1705" s="3">
        <f ca="1">IF(M1704="买",E1705/E1704-1,0)-IF(N1705=1,计算结果!B$17,0)</f>
        <v>0</v>
      </c>
      <c r="P1705" s="2">
        <f t="shared" ca="1" si="134"/>
        <v>6.5142765549821551</v>
      </c>
      <c r="Q1705" s="3">
        <f ca="1">1-P1705/MAX(P$2:P1705)</f>
        <v>7.6166009942009283E-2</v>
      </c>
    </row>
    <row r="1706" spans="1:17" x14ac:dyDescent="0.15">
      <c r="A1706" s="1">
        <v>40917</v>
      </c>
      <c r="B1706">
        <v>2291.1799999999998</v>
      </c>
      <c r="C1706">
        <v>2368.89</v>
      </c>
      <c r="D1706" s="21">
        <v>2271.7199999999998</v>
      </c>
      <c r="E1706" s="21">
        <v>2368.5700000000002</v>
      </c>
      <c r="F1706" s="42">
        <v>514.78126592000001</v>
      </c>
      <c r="G1706" s="3">
        <f t="shared" si="130"/>
        <v>3.4039116388719259E-2</v>
      </c>
      <c r="H1706" s="3">
        <f>1-E1706/MAX(E$2:E1706)</f>
        <v>0.59699006329544679</v>
      </c>
      <c r="I1706" s="21">
        <f t="shared" si="131"/>
        <v>77.970000000000255</v>
      </c>
      <c r="J1706" s="21">
        <f ca="1">IF(ROW()&gt;计算结果!B$18+1,ABS(E1706-OFFSET(E1706,-计算结果!B$18,0,1,1))/SUM(OFFSET(I1706,0,0,-计算结果!B$18,1)),ABS(E1706-OFFSET(E1706,-ROW()+2,0,1,1))/SUM(OFFSET(I1706,0,0,-ROW()+2,1)))</f>
        <v>9.9317941423204784E-2</v>
      </c>
      <c r="K1706" s="21">
        <f ca="1">(计算结果!B$19+计算结果!B$20*'000300'!J1706)^计算结果!B$21</f>
        <v>1.4893861472808843</v>
      </c>
      <c r="L1706" s="21">
        <f t="shared" ca="1" si="132"/>
        <v>2413.5496103278601</v>
      </c>
      <c r="M1706" s="31" t="str">
        <f ca="1">IF(ROW()&gt;计算结果!B$22+1,IF(L1706&gt;OFFSET(L1706,-计算结果!B$22,0,1,1),"买",IF(L1706&lt;OFFSET(L1706,-计算结果!B$22,0,1,1),"卖",M1705)),IF(L1706&gt;OFFSET(L1706,-ROW()+1,0,1,1),"买",IF(L1706&lt;OFFSET(L1706,-ROW()+1,0,1,1),"卖",M1705)))</f>
        <v>卖</v>
      </c>
      <c r="N1706" s="4" t="str">
        <f t="shared" ca="1" si="133"/>
        <v/>
      </c>
      <c r="O1706" s="3">
        <f ca="1">IF(M1705="买",E1706/E1705-1,0)-IF(N1706=1,计算结果!B$17,0)</f>
        <v>0</v>
      </c>
      <c r="P1706" s="2">
        <f t="shared" ca="1" si="134"/>
        <v>6.5142765549821551</v>
      </c>
      <c r="Q1706" s="3">
        <f ca="1">1-P1706/MAX(P$2:P1706)</f>
        <v>7.6166009942009283E-2</v>
      </c>
    </row>
    <row r="1707" spans="1:17" x14ac:dyDescent="0.15">
      <c r="A1707" s="1">
        <v>40918</v>
      </c>
      <c r="B1707">
        <v>2365.77</v>
      </c>
      <c r="C1707">
        <v>2449.96</v>
      </c>
      <c r="D1707" s="21">
        <v>2361.2800000000002</v>
      </c>
      <c r="E1707" s="21">
        <v>2447.35</v>
      </c>
      <c r="F1707" s="42">
        <v>752.49156096000002</v>
      </c>
      <c r="G1707" s="3">
        <f t="shared" si="130"/>
        <v>3.3260574946064381E-2</v>
      </c>
      <c r="H1707" s="3">
        <f>1-E1707/MAX(E$2:E1707)</f>
        <v>0.58358572109167639</v>
      </c>
      <c r="I1707" s="21">
        <f t="shared" si="131"/>
        <v>78.779999999999745</v>
      </c>
      <c r="J1707" s="21">
        <f ca="1">IF(ROW()&gt;计算结果!B$18+1,ABS(E1707-OFFSET(E1707,-计算结果!B$18,0,1,1))/SUM(OFFSET(I1707,0,0,-计算结果!B$18,1)),ABS(E1707-OFFSET(E1707,-ROW()+2,0,1,1))/SUM(OFFSET(I1707,0,0,-ROW()+2,1)))</f>
        <v>0.26315161280697086</v>
      </c>
      <c r="K1707" s="21">
        <f ca="1">(计算结果!B$19+计算结果!B$20*'000300'!J1707)^计算结果!B$21</f>
        <v>1.6368364515262737</v>
      </c>
      <c r="L1707" s="21">
        <f t="shared" ca="1" si="132"/>
        <v>2468.875320219011</v>
      </c>
      <c r="M1707" s="31" t="str">
        <f ca="1">IF(ROW()&gt;计算结果!B$22+1,IF(L1707&gt;OFFSET(L1707,-计算结果!B$22,0,1,1),"买",IF(L1707&lt;OFFSET(L1707,-计算结果!B$22,0,1,1),"卖",M1706)),IF(L1707&gt;OFFSET(L1707,-ROW()+1,0,1,1),"买",IF(L1707&lt;OFFSET(L1707,-ROW()+1,0,1,1),"卖",M1706)))</f>
        <v>卖</v>
      </c>
      <c r="N1707" s="4" t="str">
        <f t="shared" ca="1" si="133"/>
        <v/>
      </c>
      <c r="O1707" s="3">
        <f ca="1">IF(M1706="买",E1707/E1706-1,0)-IF(N1707=1,计算结果!B$17,0)</f>
        <v>0</v>
      </c>
      <c r="P1707" s="2">
        <f t="shared" ca="1" si="134"/>
        <v>6.5142765549821551</v>
      </c>
      <c r="Q1707" s="3">
        <f ca="1">1-P1707/MAX(P$2:P1707)</f>
        <v>7.6166009942009283E-2</v>
      </c>
    </row>
    <row r="1708" spans="1:17" x14ac:dyDescent="0.15">
      <c r="A1708" s="1">
        <v>40919</v>
      </c>
      <c r="B1708">
        <v>2444.7600000000002</v>
      </c>
      <c r="C1708">
        <v>2453.15</v>
      </c>
      <c r="D1708" s="21">
        <v>2423.3200000000002</v>
      </c>
      <c r="E1708" s="21">
        <v>2435.61</v>
      </c>
      <c r="F1708" s="42">
        <v>575.87220479999996</v>
      </c>
      <c r="G1708" s="3">
        <f t="shared" si="130"/>
        <v>-4.7970253539542096E-3</v>
      </c>
      <c r="H1708" s="3">
        <f>1-E1708/MAX(E$2:E1708)</f>
        <v>0.58558327094534812</v>
      </c>
      <c r="I1708" s="21">
        <f t="shared" si="131"/>
        <v>11.739999999999782</v>
      </c>
      <c r="J1708" s="21">
        <f ca="1">IF(ROW()&gt;计算结果!B$18+1,ABS(E1708-OFFSET(E1708,-计算结果!B$18,0,1,1))/SUM(OFFSET(I1708,0,0,-计算结果!B$18,1)),ABS(E1708-OFFSET(E1708,-ROW()+2,0,1,1))/SUM(OFFSET(I1708,0,0,-ROW()+2,1)))</f>
        <v>0.3089267493274806</v>
      </c>
      <c r="K1708" s="21">
        <f ca="1">(计算结果!B$19+计算结果!B$20*'000300'!J1708)^计算结果!B$21</f>
        <v>1.6780340743947324</v>
      </c>
      <c r="L1708" s="21">
        <f t="shared" ca="1" si="132"/>
        <v>2413.0549793958589</v>
      </c>
      <c r="M1708" s="31" t="str">
        <f ca="1">IF(ROW()&gt;计算结果!B$22+1,IF(L1708&gt;OFFSET(L1708,-计算结果!B$22,0,1,1),"买",IF(L1708&lt;OFFSET(L1708,-计算结果!B$22,0,1,1),"卖",M1707)),IF(L1708&gt;OFFSET(L1708,-ROW()+1,0,1,1),"买",IF(L1708&lt;OFFSET(L1708,-ROW()+1,0,1,1),"卖",M1707)))</f>
        <v>卖</v>
      </c>
      <c r="N1708" s="4" t="str">
        <f t="shared" ca="1" si="133"/>
        <v/>
      </c>
      <c r="O1708" s="3">
        <f ca="1">IF(M1707="买",E1708/E1707-1,0)-IF(N1708=1,计算结果!B$17,0)</f>
        <v>0</v>
      </c>
      <c r="P1708" s="2">
        <f t="shared" ca="1" si="134"/>
        <v>6.5142765549821551</v>
      </c>
      <c r="Q1708" s="3">
        <f ca="1">1-P1708/MAX(P$2:P1708)</f>
        <v>7.6166009942009283E-2</v>
      </c>
    </row>
    <row r="1709" spans="1:17" x14ac:dyDescent="0.15">
      <c r="A1709" s="1">
        <v>40920</v>
      </c>
      <c r="B1709">
        <v>2426.8200000000002</v>
      </c>
      <c r="C1709">
        <v>2464.38</v>
      </c>
      <c r="D1709" s="21">
        <v>2423.3200000000002</v>
      </c>
      <c r="E1709" s="21">
        <v>2435.2199999999998</v>
      </c>
      <c r="F1709" s="42">
        <v>478.77406719999999</v>
      </c>
      <c r="G1709" s="3">
        <f t="shared" si="130"/>
        <v>-1.6012415780863876E-4</v>
      </c>
      <c r="H1709" s="3">
        <f>1-E1709/MAX(E$2:E1709)</f>
        <v>0.58564962907506979</v>
      </c>
      <c r="I1709" s="21">
        <f t="shared" si="131"/>
        <v>0.39000000000032742</v>
      </c>
      <c r="J1709" s="21">
        <f ca="1">IF(ROW()&gt;计算结果!B$18+1,ABS(E1709-OFFSET(E1709,-计算结果!B$18,0,1,1))/SUM(OFFSET(I1709,0,0,-计算结果!B$18,1)),ABS(E1709-OFFSET(E1709,-ROW()+2,0,1,1))/SUM(OFFSET(I1709,0,0,-ROW()+2,1)))</f>
        <v>0.44408814900729993</v>
      </c>
      <c r="K1709" s="21">
        <f ca="1">(计算结果!B$19+计算结果!B$20*'000300'!J1709)^计算结果!B$21</f>
        <v>1.7996793341065698</v>
      </c>
      <c r="L1709" s="21">
        <f t="shared" ca="1" si="132"/>
        <v>2452.9449089171776</v>
      </c>
      <c r="M1709" s="31" t="str">
        <f ca="1">IF(ROW()&gt;计算结果!B$22+1,IF(L1709&gt;OFFSET(L1709,-计算结果!B$22,0,1,1),"买",IF(L1709&lt;OFFSET(L1709,-计算结果!B$22,0,1,1),"卖",M1708)),IF(L1709&gt;OFFSET(L1709,-ROW()+1,0,1,1),"买",IF(L1709&lt;OFFSET(L1709,-ROW()+1,0,1,1),"卖",M1708)))</f>
        <v>买</v>
      </c>
      <c r="N1709" s="4">
        <f t="shared" ca="1" si="133"/>
        <v>1</v>
      </c>
      <c r="O1709" s="3">
        <f ca="1">IF(M1708="买",E1709/E1708-1,0)-IF(N1709=1,计算结果!B$17,0)</f>
        <v>0</v>
      </c>
      <c r="P1709" s="2">
        <f t="shared" ca="1" si="134"/>
        <v>6.5142765549821551</v>
      </c>
      <c r="Q1709" s="3">
        <f ca="1">1-P1709/MAX(P$2:P1709)</f>
        <v>7.6166009942009283E-2</v>
      </c>
    </row>
    <row r="1710" spans="1:17" x14ac:dyDescent="0.15">
      <c r="A1710" s="1">
        <v>40921</v>
      </c>
      <c r="B1710">
        <v>2438.41</v>
      </c>
      <c r="C1710">
        <v>2445.79</v>
      </c>
      <c r="D1710" s="21">
        <v>2374.5500000000002</v>
      </c>
      <c r="E1710" s="21">
        <v>2394.33</v>
      </c>
      <c r="F1710" s="42">
        <v>472.28338176</v>
      </c>
      <c r="G1710" s="3">
        <f t="shared" si="130"/>
        <v>-1.6791090743341397E-2</v>
      </c>
      <c r="H1710" s="3">
        <f>1-E1710/MAX(E$2:E1710)</f>
        <v>0.59260702375280738</v>
      </c>
      <c r="I1710" s="21">
        <f t="shared" si="131"/>
        <v>40.889999999999873</v>
      </c>
      <c r="J1710" s="21">
        <f ca="1">IF(ROW()&gt;计算结果!B$18+1,ABS(E1710-OFFSET(E1710,-计算结果!B$18,0,1,1))/SUM(OFFSET(I1710,0,0,-计算结果!B$18,1)),ABS(E1710-OFFSET(E1710,-ROW()+2,0,1,1))/SUM(OFFSET(I1710,0,0,-ROW()+2,1)))</f>
        <v>0.26091683275955829</v>
      </c>
      <c r="K1710" s="21">
        <f ca="1">(计算结果!B$19+计算结果!B$20*'000300'!J1710)^计算结果!B$21</f>
        <v>1.6348251494836024</v>
      </c>
      <c r="L1710" s="21">
        <f t="shared" ca="1" si="132"/>
        <v>2357.1197816846852</v>
      </c>
      <c r="M1710" s="31" t="str">
        <f ca="1">IF(ROW()&gt;计算结果!B$22+1,IF(L1710&gt;OFFSET(L1710,-计算结果!B$22,0,1,1),"买",IF(L1710&lt;OFFSET(L1710,-计算结果!B$22,0,1,1),"卖",M1709)),IF(L1710&gt;OFFSET(L1710,-ROW()+1,0,1,1),"买",IF(L1710&lt;OFFSET(L1710,-ROW()+1,0,1,1),"卖",M1709)))</f>
        <v>卖</v>
      </c>
      <c r="N1710" s="4">
        <f t="shared" ca="1" si="133"/>
        <v>1</v>
      </c>
      <c r="O1710" s="3">
        <f ca="1">IF(M1709="买",E1710/E1709-1,0)-IF(N1710=1,计算结果!B$17,0)</f>
        <v>-1.6791090743341397E-2</v>
      </c>
      <c r="P1710" s="2">
        <f t="shared" ca="1" si="134"/>
        <v>6.4048947462202284</v>
      </c>
      <c r="Q1710" s="3">
        <f ca="1">1-P1710/MAX(P$2:P1710)</f>
        <v>9.1678190300856111E-2</v>
      </c>
    </row>
    <row r="1711" spans="1:17" x14ac:dyDescent="0.15">
      <c r="A1711" s="1">
        <v>40924</v>
      </c>
      <c r="B1711">
        <v>2376.9499999999998</v>
      </c>
      <c r="C1711">
        <v>2394.5</v>
      </c>
      <c r="D1711" s="21">
        <v>2345.63</v>
      </c>
      <c r="E1711" s="21">
        <v>2345.65</v>
      </c>
      <c r="F1711" s="42">
        <v>344.10385408000002</v>
      </c>
      <c r="G1711" s="3">
        <f t="shared" si="130"/>
        <v>-2.0331366185947553E-2</v>
      </c>
      <c r="H1711" s="3">
        <f>1-E1711/MAX(E$2:E1711)</f>
        <v>0.60088987953447215</v>
      </c>
      <c r="I1711" s="21">
        <f t="shared" si="131"/>
        <v>48.679999999999836</v>
      </c>
      <c r="J1711" s="21">
        <f ca="1">IF(ROW()&gt;计算结果!B$18+1,ABS(E1711-OFFSET(E1711,-计算结果!B$18,0,1,1))/SUM(OFFSET(I1711,0,0,-计算结果!B$18,1)),ABS(E1711-OFFSET(E1711,-ROW()+2,0,1,1))/SUM(OFFSET(I1711,0,0,-ROW()+2,1)))</f>
        <v>9.1102314089109751E-2</v>
      </c>
      <c r="K1711" s="21">
        <f ca="1">(计算结果!B$19+计算结果!B$20*'000300'!J1711)^计算结果!B$21</f>
        <v>1.4819920826801987</v>
      </c>
      <c r="L1711" s="21">
        <f t="shared" ca="1" si="132"/>
        <v>2340.1216560379116</v>
      </c>
      <c r="M1711" s="31" t="str">
        <f ca="1">IF(ROW()&gt;计算结果!B$22+1,IF(L1711&gt;OFFSET(L1711,-计算结果!B$22,0,1,1),"买",IF(L1711&lt;OFFSET(L1711,-计算结果!B$22,0,1,1),"卖",M1710)),IF(L1711&gt;OFFSET(L1711,-ROW()+1,0,1,1),"买",IF(L1711&lt;OFFSET(L1711,-ROW()+1,0,1,1),"卖",M1710)))</f>
        <v>买</v>
      </c>
      <c r="N1711" s="4">
        <f t="shared" ca="1" si="133"/>
        <v>1</v>
      </c>
      <c r="O1711" s="3">
        <f ca="1">IF(M1710="买",E1711/E1710-1,0)-IF(N1711=1,计算结果!B$17,0)</f>
        <v>0</v>
      </c>
      <c r="P1711" s="2">
        <f t="shared" ca="1" si="134"/>
        <v>6.4048947462202284</v>
      </c>
      <c r="Q1711" s="3">
        <f ca="1">1-P1711/MAX(P$2:P1711)</f>
        <v>9.1678190300856111E-2</v>
      </c>
    </row>
    <row r="1712" spans="1:17" x14ac:dyDescent="0.15">
      <c r="A1712" s="1">
        <v>40925</v>
      </c>
      <c r="B1712">
        <v>2347.5700000000002</v>
      </c>
      <c r="C1712">
        <v>2462.4299999999998</v>
      </c>
      <c r="D1712" s="21">
        <v>2329.25</v>
      </c>
      <c r="E1712" s="21">
        <v>2460.6</v>
      </c>
      <c r="F1712" s="42">
        <v>643.24132864000001</v>
      </c>
      <c r="G1712" s="3">
        <f t="shared" si="130"/>
        <v>4.9005606121970358E-2</v>
      </c>
      <c r="H1712" s="3">
        <f>1-E1712/MAX(E$2:E1712)</f>
        <v>0.58133124617164644</v>
      </c>
      <c r="I1712" s="21">
        <f t="shared" si="131"/>
        <v>114.94999999999982</v>
      </c>
      <c r="J1712" s="21">
        <f ca="1">IF(ROW()&gt;计算结果!B$18+1,ABS(E1712-OFFSET(E1712,-计算结果!B$18,0,1,1))/SUM(OFFSET(I1712,0,0,-计算结果!B$18,1)),ABS(E1712-OFFSET(E1712,-ROW()+2,0,1,1))/SUM(OFFSET(I1712,0,0,-ROW()+2,1)))</f>
        <v>0.25135679271708733</v>
      </c>
      <c r="K1712" s="21">
        <f ca="1">(计算结果!B$19+计算结果!B$20*'000300'!J1712)^计算结果!B$21</f>
        <v>1.6262211134453786</v>
      </c>
      <c r="L1712" s="21">
        <f t="shared" ca="1" si="132"/>
        <v>2536.0460827019942</v>
      </c>
      <c r="M1712" s="31" t="str">
        <f ca="1">IF(ROW()&gt;计算结果!B$22+1,IF(L1712&gt;OFFSET(L1712,-计算结果!B$22,0,1,1),"买",IF(L1712&lt;OFFSET(L1712,-计算结果!B$22,0,1,1),"卖",M1711)),IF(L1712&gt;OFFSET(L1712,-ROW()+1,0,1,1),"买",IF(L1712&lt;OFFSET(L1712,-ROW()+1,0,1,1),"卖",M1711)))</f>
        <v>买</v>
      </c>
      <c r="N1712" s="4" t="str">
        <f t="shared" ca="1" si="133"/>
        <v/>
      </c>
      <c r="O1712" s="3">
        <f ca="1">IF(M1711="买",E1712/E1711-1,0)-IF(N1712=1,计算结果!B$17,0)</f>
        <v>4.9005606121970358E-2</v>
      </c>
      <c r="P1712" s="2">
        <f t="shared" ca="1" si="134"/>
        <v>6.718770495406174</v>
      </c>
      <c r="Q1712" s="3">
        <f ca="1">1-P1712/MAX(P$2:P1712)</f>
        <v>4.7165329462744543E-2</v>
      </c>
    </row>
    <row r="1713" spans="1:17" x14ac:dyDescent="0.15">
      <c r="A1713" s="1">
        <v>40926</v>
      </c>
      <c r="B1713">
        <v>2464.92</v>
      </c>
      <c r="C1713">
        <v>2485.5</v>
      </c>
      <c r="D1713" s="21">
        <v>2414.5300000000002</v>
      </c>
      <c r="E1713" s="21">
        <v>2422.19</v>
      </c>
      <c r="F1713" s="42">
        <v>670.58839551999995</v>
      </c>
      <c r="G1713" s="3">
        <f t="shared" si="130"/>
        <v>-1.5610013817767943E-2</v>
      </c>
      <c r="H1713" s="3">
        <f>1-E1713/MAX(E$2:E1713)</f>
        <v>0.58786667120397462</v>
      </c>
      <c r="I1713" s="21">
        <f t="shared" si="131"/>
        <v>38.409999999999854</v>
      </c>
      <c r="J1713" s="21">
        <f ca="1">IF(ROW()&gt;计算结果!B$18+1,ABS(E1713-OFFSET(E1713,-计算结果!B$18,0,1,1))/SUM(OFFSET(I1713,0,0,-计算结果!B$18,1)),ABS(E1713-OFFSET(E1713,-ROW()+2,0,1,1))/SUM(OFFSET(I1713,0,0,-ROW()+2,1)))</f>
        <v>0.27530219902761083</v>
      </c>
      <c r="K1713" s="21">
        <f ca="1">(计算结果!B$19+计算结果!B$20*'000300'!J1713)^计算结果!B$21</f>
        <v>1.6477719791248497</v>
      </c>
      <c r="L1713" s="21">
        <f t="shared" ca="1" si="132"/>
        <v>2348.4372199727268</v>
      </c>
      <c r="M1713" s="31" t="str">
        <f ca="1">IF(ROW()&gt;计算结果!B$22+1,IF(L1713&gt;OFFSET(L1713,-计算结果!B$22,0,1,1),"买",IF(L1713&lt;OFFSET(L1713,-计算结果!B$22,0,1,1),"卖",M1712)),IF(L1713&gt;OFFSET(L1713,-ROW()+1,0,1,1),"买",IF(L1713&lt;OFFSET(L1713,-ROW()+1,0,1,1),"卖",M1712)))</f>
        <v>买</v>
      </c>
      <c r="N1713" s="4" t="str">
        <f t="shared" ca="1" si="133"/>
        <v/>
      </c>
      <c r="O1713" s="3">
        <f ca="1">IF(M1712="买",E1713/E1712-1,0)-IF(N1713=1,计算结果!B$17,0)</f>
        <v>-1.5610013817767943E-2</v>
      </c>
      <c r="P1713" s="2">
        <f t="shared" ca="1" si="134"/>
        <v>6.6138903951344723</v>
      </c>
      <c r="Q1713" s="3">
        <f ca="1">1-P1713/MAX(P$2:P1713)</f>
        <v>6.2039091835879523E-2</v>
      </c>
    </row>
    <row r="1714" spans="1:17" x14ac:dyDescent="0.15">
      <c r="A1714" s="1">
        <v>40927</v>
      </c>
      <c r="B1714">
        <v>2423.86</v>
      </c>
      <c r="C1714">
        <v>2480.21</v>
      </c>
      <c r="D1714" s="21">
        <v>2414.9899999999998</v>
      </c>
      <c r="E1714" s="21">
        <v>2468.35</v>
      </c>
      <c r="F1714" s="42">
        <v>563.77655296</v>
      </c>
      <c r="G1714" s="3">
        <f t="shared" si="130"/>
        <v>1.9057134246281304E-2</v>
      </c>
      <c r="H1714" s="3">
        <f>1-E1714/MAX(E$2:E1714)</f>
        <v>0.58001259102974201</v>
      </c>
      <c r="I1714" s="21">
        <f t="shared" si="131"/>
        <v>46.159999999999854</v>
      </c>
      <c r="J1714" s="21">
        <f ca="1">IF(ROW()&gt;计算结果!B$18+1,ABS(E1714-OFFSET(E1714,-计算结果!B$18,0,1,1))/SUM(OFFSET(I1714,0,0,-计算结果!B$18,1)),ABS(E1714-OFFSET(E1714,-ROW()+2,0,1,1))/SUM(OFFSET(I1714,0,0,-ROW()+2,1)))</f>
        <v>0.40653987885975751</v>
      </c>
      <c r="K1714" s="21">
        <f ca="1">(计算结果!B$19+计算结果!B$20*'000300'!J1714)^计算结果!B$21</f>
        <v>1.7658858909737818</v>
      </c>
      <c r="L1714" s="21">
        <f t="shared" ca="1" si="132"/>
        <v>2560.1895063703314</v>
      </c>
      <c r="M1714" s="31" t="str">
        <f ca="1">IF(ROW()&gt;计算结果!B$22+1,IF(L1714&gt;OFFSET(L1714,-计算结果!B$22,0,1,1),"买",IF(L1714&lt;OFFSET(L1714,-计算结果!B$22,0,1,1),"卖",M1713)),IF(L1714&gt;OFFSET(L1714,-ROW()+1,0,1,1),"买",IF(L1714&lt;OFFSET(L1714,-ROW()+1,0,1,1),"卖",M1713)))</f>
        <v>买</v>
      </c>
      <c r="N1714" s="4" t="str">
        <f t="shared" ca="1" si="133"/>
        <v/>
      </c>
      <c r="O1714" s="3">
        <f ca="1">IF(M1713="买",E1714/E1713-1,0)-IF(N1714=1,计算结果!B$17,0)</f>
        <v>1.9057134246281304E-2</v>
      </c>
      <c r="P1714" s="2">
        <f t="shared" ca="1" si="134"/>
        <v>6.7399321922847406</v>
      </c>
      <c r="Q1714" s="3">
        <f ca="1">1-P1714/MAX(P$2:P1714)</f>
        <v>4.416424489123183E-2</v>
      </c>
    </row>
    <row r="1715" spans="1:17" x14ac:dyDescent="0.15">
      <c r="A1715" s="1">
        <v>40928</v>
      </c>
      <c r="B1715">
        <v>2476.73</v>
      </c>
      <c r="C1715">
        <v>2510.34</v>
      </c>
      <c r="D1715" s="21">
        <v>2462.59</v>
      </c>
      <c r="E1715" s="21">
        <v>2504.09</v>
      </c>
      <c r="F1715" s="42">
        <v>574.74473983999997</v>
      </c>
      <c r="G1715" s="3">
        <f t="shared" si="130"/>
        <v>1.4479308039783811E-2</v>
      </c>
      <c r="H1715" s="3">
        <f>1-E1715/MAX(E$2:E1715)</f>
        <v>0.57393146396243111</v>
      </c>
      <c r="I1715" s="21">
        <f t="shared" si="131"/>
        <v>35.740000000000236</v>
      </c>
      <c r="J1715" s="21">
        <f ca="1">IF(ROW()&gt;计算结果!B$18+1,ABS(E1715-OFFSET(E1715,-计算结果!B$18,0,1,1))/SUM(OFFSET(I1715,0,0,-计算结果!B$18,1)),ABS(E1715-OFFSET(E1715,-ROW()+2,0,1,1))/SUM(OFFSET(I1715,0,0,-ROW()+2,1)))</f>
        <v>0.4324198416074222</v>
      </c>
      <c r="K1715" s="21">
        <f ca="1">(计算结果!B$19+计算结果!B$20*'000300'!J1715)^计算结果!B$21</f>
        <v>1.7891778574466799</v>
      </c>
      <c r="L1715" s="21">
        <f t="shared" ca="1" si="132"/>
        <v>2459.8175117588457</v>
      </c>
      <c r="M1715" s="31" t="str">
        <f ca="1">IF(ROW()&gt;计算结果!B$22+1,IF(L1715&gt;OFFSET(L1715,-计算结果!B$22,0,1,1),"买",IF(L1715&lt;OFFSET(L1715,-计算结果!B$22,0,1,1),"卖",M1714)),IF(L1715&gt;OFFSET(L1715,-ROW()+1,0,1,1),"买",IF(L1715&lt;OFFSET(L1715,-ROW()+1,0,1,1),"卖",M1714)))</f>
        <v>买</v>
      </c>
      <c r="N1715" s="4" t="str">
        <f t="shared" ca="1" si="133"/>
        <v/>
      </c>
      <c r="O1715" s="3">
        <f ca="1">IF(M1714="买",E1715/E1714-1,0)-IF(N1715=1,计算结果!B$17,0)</f>
        <v>1.4479308039783811E-2</v>
      </c>
      <c r="P1715" s="2">
        <f t="shared" ca="1" si="134"/>
        <v>6.8375217466640867</v>
      </c>
      <c r="Q1715" s="3">
        <f ca="1">1-P1715/MAX(P$2:P1715)</f>
        <v>3.0324404557572682E-2</v>
      </c>
    </row>
    <row r="1716" spans="1:17" x14ac:dyDescent="0.15">
      <c r="A1716" s="1">
        <v>40938</v>
      </c>
      <c r="B1716">
        <v>2508.88</v>
      </c>
      <c r="C1716">
        <v>2508.88</v>
      </c>
      <c r="D1716" s="21">
        <v>2460.4</v>
      </c>
      <c r="E1716" s="21">
        <v>2460.7199999999998</v>
      </c>
      <c r="F1716" s="42">
        <v>447.70885632</v>
      </c>
      <c r="G1716" s="3">
        <f t="shared" si="130"/>
        <v>-1.7319665028014297E-2</v>
      </c>
      <c r="H1716" s="3">
        <f>1-E1716/MAX(E$2:E1716)</f>
        <v>0.58131082828557812</v>
      </c>
      <c r="I1716" s="21">
        <f t="shared" si="131"/>
        <v>43.370000000000346</v>
      </c>
      <c r="J1716" s="21">
        <f ca="1">IF(ROW()&gt;计算结果!B$18+1,ABS(E1716-OFFSET(E1716,-计算结果!B$18,0,1,1))/SUM(OFFSET(I1716,0,0,-计算结果!B$18,1)),ABS(E1716-OFFSET(E1716,-ROW()+2,0,1,1))/SUM(OFFSET(I1716,0,0,-ROW()+2,1)))</f>
        <v>0.20071442573675088</v>
      </c>
      <c r="K1716" s="21">
        <f ca="1">(计算结果!B$19+计算结果!B$20*'000300'!J1716)^计算结果!B$21</f>
        <v>1.5806429831630757</v>
      </c>
      <c r="L1716" s="21">
        <f t="shared" ca="1" si="132"/>
        <v>2461.2440234646128</v>
      </c>
      <c r="M1716" s="31" t="str">
        <f ca="1">IF(ROW()&gt;计算结果!B$22+1,IF(L1716&gt;OFFSET(L1716,-计算结果!B$22,0,1,1),"买",IF(L1716&lt;OFFSET(L1716,-计算结果!B$22,0,1,1),"卖",M1715)),IF(L1716&gt;OFFSET(L1716,-ROW()+1,0,1,1),"买",IF(L1716&lt;OFFSET(L1716,-ROW()+1,0,1,1),"卖",M1715)))</f>
        <v>卖</v>
      </c>
      <c r="N1716" s="4">
        <f t="shared" ca="1" si="133"/>
        <v>1</v>
      </c>
      <c r="O1716" s="3">
        <f ca="1">IF(M1715="买",E1716/E1715-1,0)-IF(N1716=1,计算结果!B$17,0)</f>
        <v>-1.7319665028014297E-2</v>
      </c>
      <c r="P1716" s="2">
        <f t="shared" ca="1" si="134"/>
        <v>6.7190981603901019</v>
      </c>
      <c r="Q1716" s="3">
        <f ca="1">1-P1716/MAX(P$2:P1716)</f>
        <v>4.711886105647578E-2</v>
      </c>
    </row>
    <row r="1717" spans="1:17" x14ac:dyDescent="0.15">
      <c r="A1717" s="1">
        <v>40939</v>
      </c>
      <c r="B1717">
        <v>2462.34</v>
      </c>
      <c r="C1717">
        <v>2472.84</v>
      </c>
      <c r="D1717" s="21">
        <v>2447.77</v>
      </c>
      <c r="E1717" s="21">
        <v>2464.2600000000002</v>
      </c>
      <c r="F1717" s="42">
        <v>326.94132736</v>
      </c>
      <c r="G1717" s="3">
        <f t="shared" si="130"/>
        <v>1.4386033356093009E-3</v>
      </c>
      <c r="H1717" s="3">
        <f>1-E1717/MAX(E$2:E1717)</f>
        <v>0.58070850064656632</v>
      </c>
      <c r="I1717" s="21">
        <f t="shared" si="131"/>
        <v>3.5400000000004184</v>
      </c>
      <c r="J1717" s="21">
        <f ca="1">IF(ROW()&gt;计算结果!B$18+1,ABS(E1717-OFFSET(E1717,-计算结果!B$18,0,1,1))/SUM(OFFSET(I1717,0,0,-计算结果!B$18,1)),ABS(E1717-OFFSET(E1717,-ROW()+2,0,1,1))/SUM(OFFSET(I1717,0,0,-ROW()+2,1)))</f>
        <v>4.4051371558080324E-2</v>
      </c>
      <c r="K1717" s="21">
        <f ca="1">(计算结果!B$19+计算结果!B$20*'000300'!J1717)^计算结果!B$21</f>
        <v>1.4396462344022722</v>
      </c>
      <c r="L1717" s="21">
        <f t="shared" ca="1" si="132"/>
        <v>2465.5859627268292</v>
      </c>
      <c r="M1717" s="31" t="str">
        <f ca="1">IF(ROW()&gt;计算结果!B$22+1,IF(L1717&gt;OFFSET(L1717,-计算结果!B$22,0,1,1),"买",IF(L1717&lt;OFFSET(L1717,-计算结果!B$22,0,1,1),"卖",M1716)),IF(L1717&gt;OFFSET(L1717,-ROW()+1,0,1,1),"买",IF(L1717&lt;OFFSET(L1717,-ROW()+1,0,1,1),"卖",M1716)))</f>
        <v>买</v>
      </c>
      <c r="N1717" s="4">
        <f t="shared" ca="1" si="133"/>
        <v>1</v>
      </c>
      <c r="O1717" s="3">
        <f ca="1">IF(M1716="买",E1717/E1716-1,0)-IF(N1717=1,计算结果!B$17,0)</f>
        <v>0</v>
      </c>
      <c r="P1717" s="2">
        <f t="shared" ca="1" si="134"/>
        <v>6.7190981603901019</v>
      </c>
      <c r="Q1717" s="3">
        <f ca="1">1-P1717/MAX(P$2:P1717)</f>
        <v>4.711886105647578E-2</v>
      </c>
    </row>
    <row r="1718" spans="1:17" x14ac:dyDescent="0.15">
      <c r="A1718" s="1">
        <v>40940</v>
      </c>
      <c r="B1718">
        <v>2458.23</v>
      </c>
      <c r="C1718">
        <v>2481.66</v>
      </c>
      <c r="D1718" s="21">
        <v>2423.4499999999998</v>
      </c>
      <c r="E1718" s="21">
        <v>2428.9899999999998</v>
      </c>
      <c r="F1718" s="42">
        <v>377.52319999999997</v>
      </c>
      <c r="G1718" s="3">
        <f t="shared" si="130"/>
        <v>-1.4312613117122508E-2</v>
      </c>
      <c r="H1718" s="3">
        <f>1-E1718/MAX(E$2:E1718)</f>
        <v>0.5867096576601103</v>
      </c>
      <c r="I1718" s="21">
        <f t="shared" si="131"/>
        <v>35.270000000000437</v>
      </c>
      <c r="J1718" s="21">
        <f ca="1">IF(ROW()&gt;计算结果!B$18+1,ABS(E1718-OFFSET(E1718,-计算结果!B$18,0,1,1))/SUM(OFFSET(I1718,0,0,-计算结果!B$18,1)),ABS(E1718-OFFSET(E1718,-ROW()+2,0,1,1))/SUM(OFFSET(I1718,0,0,-ROW()+2,1)))</f>
        <v>1.6249386352479946E-2</v>
      </c>
      <c r="K1718" s="21">
        <f ca="1">(计算结果!B$19+计算结果!B$20*'000300'!J1718)^计算结果!B$21</f>
        <v>1.4146244477172318</v>
      </c>
      <c r="L1718" s="21">
        <f t="shared" ca="1" si="132"/>
        <v>2413.8164191657079</v>
      </c>
      <c r="M1718" s="31" t="str">
        <f ca="1">IF(ROW()&gt;计算结果!B$22+1,IF(L1718&gt;OFFSET(L1718,-计算结果!B$22,0,1,1),"买",IF(L1718&lt;OFFSET(L1718,-计算结果!B$22,0,1,1),"卖",M1717)),IF(L1718&gt;OFFSET(L1718,-ROW()+1,0,1,1),"买",IF(L1718&lt;OFFSET(L1718,-ROW()+1,0,1,1),"卖",M1717)))</f>
        <v>买</v>
      </c>
      <c r="N1718" s="4" t="str">
        <f t="shared" ca="1" si="133"/>
        <v/>
      </c>
      <c r="O1718" s="3">
        <f ca="1">IF(M1717="买",E1718/E1717-1,0)-IF(N1718=1,计算结果!B$17,0)</f>
        <v>-1.4312613117122508E-2</v>
      </c>
      <c r="P1718" s="2">
        <f t="shared" ca="1" si="134"/>
        <v>6.6229303079244692</v>
      </c>
      <c r="Q1718" s="3">
        <f ca="1">1-P1718/MAX(P$2:P1718)</f>
        <v>6.0757080144777431E-2</v>
      </c>
    </row>
    <row r="1719" spans="1:17" x14ac:dyDescent="0.15">
      <c r="A1719" s="1">
        <v>40941</v>
      </c>
      <c r="B1719">
        <v>2437.4699999999998</v>
      </c>
      <c r="C1719">
        <v>2486.2399999999998</v>
      </c>
      <c r="D1719" s="21">
        <v>2429.71</v>
      </c>
      <c r="E1719" s="21">
        <v>2486.2399999999998</v>
      </c>
      <c r="F1719" s="42">
        <v>441.26384128000001</v>
      </c>
      <c r="G1719" s="3">
        <f t="shared" si="130"/>
        <v>2.3569467144780365E-2</v>
      </c>
      <c r="H1719" s="3">
        <f>1-E1719/MAX(E$2:E1719)</f>
        <v>0.57696862451507525</v>
      </c>
      <c r="I1719" s="21">
        <f t="shared" si="131"/>
        <v>57.25</v>
      </c>
      <c r="J1719" s="21">
        <f ca="1">IF(ROW()&gt;计算结果!B$18+1,ABS(E1719-OFFSET(E1719,-计算结果!B$18,0,1,1))/SUM(OFFSET(I1719,0,0,-计算结果!B$18,1)),ABS(E1719-OFFSET(E1719,-ROW()+2,0,1,1))/SUM(OFFSET(I1719,0,0,-ROW()+2,1)))</f>
        <v>0.10989531727911064</v>
      </c>
      <c r="K1719" s="21">
        <f ca="1">(计算结果!B$19+计算结果!B$20*'000300'!J1719)^计算结果!B$21</f>
        <v>1.4989057855511996</v>
      </c>
      <c r="L1719" s="21">
        <f t="shared" ca="1" si="132"/>
        <v>2522.3725434885628</v>
      </c>
      <c r="M1719" s="31" t="str">
        <f ca="1">IF(ROW()&gt;计算结果!B$22+1,IF(L1719&gt;OFFSET(L1719,-计算结果!B$22,0,1,1),"买",IF(L1719&lt;OFFSET(L1719,-计算结果!B$22,0,1,1),"卖",M1718)),IF(L1719&gt;OFFSET(L1719,-ROW()+1,0,1,1),"买",IF(L1719&lt;OFFSET(L1719,-ROW()+1,0,1,1),"卖",M1718)))</f>
        <v>买</v>
      </c>
      <c r="N1719" s="4" t="str">
        <f t="shared" ca="1" si="133"/>
        <v/>
      </c>
      <c r="O1719" s="3">
        <f ca="1">IF(M1718="买",E1719/E1718-1,0)-IF(N1719=1,计算结果!B$17,0)</f>
        <v>2.3569467144780365E-2</v>
      </c>
      <c r="P1719" s="2">
        <f t="shared" ca="1" si="134"/>
        <v>6.7790292462192649</v>
      </c>
      <c r="Q1719" s="3">
        <f ca="1">1-P1719/MAX(P$2:P1719)</f>
        <v>3.8619625004282176E-2</v>
      </c>
    </row>
    <row r="1720" spans="1:17" x14ac:dyDescent="0.15">
      <c r="A1720" s="1">
        <v>40942</v>
      </c>
      <c r="B1720">
        <v>2478.34</v>
      </c>
      <c r="C1720">
        <v>2514.65</v>
      </c>
      <c r="D1720" s="21">
        <v>2470.2800000000002</v>
      </c>
      <c r="E1720" s="21">
        <v>2506.09</v>
      </c>
      <c r="F1720" s="42">
        <v>515.07544064000001</v>
      </c>
      <c r="G1720" s="3">
        <f t="shared" si="130"/>
        <v>7.9839436257160834E-3</v>
      </c>
      <c r="H1720" s="3">
        <f>1-E1720/MAX(E$2:E1720)</f>
        <v>0.57359116586129444</v>
      </c>
      <c r="I1720" s="21">
        <f t="shared" si="131"/>
        <v>19.850000000000364</v>
      </c>
      <c r="J1720" s="21">
        <f ca="1">IF(ROW()&gt;计算结果!B$18+1,ABS(E1720-OFFSET(E1720,-计算结果!B$18,0,1,1))/SUM(OFFSET(I1720,0,0,-计算结果!B$18,1)),ABS(E1720-OFFSET(E1720,-ROW()+2,0,1,1))/SUM(OFFSET(I1720,0,0,-ROW()+2,1)))</f>
        <v>0.25215468616037168</v>
      </c>
      <c r="K1720" s="21">
        <f ca="1">(计算结果!B$19+计算结果!B$20*'000300'!J1720)^计算结果!B$21</f>
        <v>1.6269392175443345</v>
      </c>
      <c r="L1720" s="21">
        <f t="shared" ca="1" si="132"/>
        <v>2495.8818349256489</v>
      </c>
      <c r="M1720" s="31" t="str">
        <f ca="1">IF(ROW()&gt;计算结果!B$22+1,IF(L1720&gt;OFFSET(L1720,-计算结果!B$22,0,1,1),"买",IF(L1720&lt;OFFSET(L1720,-计算结果!B$22,0,1,1),"卖",M1719)),IF(L1720&gt;OFFSET(L1720,-ROW()+1,0,1,1),"买",IF(L1720&lt;OFFSET(L1720,-ROW()+1,0,1,1),"卖",M1719)))</f>
        <v>买</v>
      </c>
      <c r="N1720" s="4" t="str">
        <f t="shared" ca="1" si="133"/>
        <v/>
      </c>
      <c r="O1720" s="3">
        <f ca="1">IF(M1719="买",E1720/E1719-1,0)-IF(N1720=1,计算结果!B$17,0)</f>
        <v>7.9839436257160834E-3</v>
      </c>
      <c r="P1720" s="2">
        <f t="shared" ca="1" si="134"/>
        <v>6.8331526335581598</v>
      </c>
      <c r="Q1720" s="3">
        <f ca="1">1-P1720/MAX(P$2:P1720)</f>
        <v>3.094401828744664E-2</v>
      </c>
    </row>
    <row r="1721" spans="1:17" x14ac:dyDescent="0.15">
      <c r="A1721" s="1">
        <v>40945</v>
      </c>
      <c r="B1721">
        <v>2511.17</v>
      </c>
      <c r="C1721">
        <v>2520.7600000000002</v>
      </c>
      <c r="D1721" s="21">
        <v>2488.71</v>
      </c>
      <c r="E1721" s="21">
        <v>2504.3200000000002</v>
      </c>
      <c r="F1721" s="42">
        <v>475.41522431999999</v>
      </c>
      <c r="G1721" s="3">
        <f t="shared" si="130"/>
        <v>-7.0627950313040255E-4</v>
      </c>
      <c r="H1721" s="3">
        <f>1-E1721/MAX(E$2:E1721)</f>
        <v>0.57389232968080028</v>
      </c>
      <c r="I1721" s="21">
        <f t="shared" si="131"/>
        <v>1.7699999999999818</v>
      </c>
      <c r="J1721" s="21">
        <f ca="1">IF(ROW()&gt;计算结果!B$18+1,ABS(E1721-OFFSET(E1721,-计算结果!B$18,0,1,1))/SUM(OFFSET(I1721,0,0,-计算结果!B$18,1)),ABS(E1721-OFFSET(E1721,-ROW()+2,0,1,1))/SUM(OFFSET(I1721,0,0,-ROW()+2,1)))</f>
        <v>0.40036839847593941</v>
      </c>
      <c r="K1721" s="21">
        <f ca="1">(计算结果!B$19+计算结果!B$20*'000300'!J1721)^计算结果!B$21</f>
        <v>1.7603315586283454</v>
      </c>
      <c r="L1721" s="21">
        <f t="shared" ca="1" si="132"/>
        <v>2510.7358032029447</v>
      </c>
      <c r="M1721" s="31" t="str">
        <f ca="1">IF(ROW()&gt;计算结果!B$22+1,IF(L1721&gt;OFFSET(L1721,-计算结果!B$22,0,1,1),"买",IF(L1721&lt;OFFSET(L1721,-计算结果!B$22,0,1,1),"卖",M1720)),IF(L1721&gt;OFFSET(L1721,-ROW()+1,0,1,1),"买",IF(L1721&lt;OFFSET(L1721,-ROW()+1,0,1,1),"卖",M1720)))</f>
        <v>买</v>
      </c>
      <c r="N1721" s="4" t="str">
        <f t="shared" ca="1" si="133"/>
        <v/>
      </c>
      <c r="O1721" s="3">
        <f ca="1">IF(M1720="买",E1721/E1720-1,0)-IF(N1721=1,计算结果!B$17,0)</f>
        <v>-7.0627950313040255E-4</v>
      </c>
      <c r="P1721" s="2">
        <f t="shared" ca="1" si="134"/>
        <v>6.8283265179113162</v>
      </c>
      <c r="Q1721" s="3">
        <f ca="1">1-P1721/MAX(P$2:P1721)</f>
        <v>3.1628442664716094E-2</v>
      </c>
    </row>
    <row r="1722" spans="1:17" x14ac:dyDescent="0.15">
      <c r="A1722" s="1">
        <v>40946</v>
      </c>
      <c r="B1722">
        <v>2489.0300000000002</v>
      </c>
      <c r="C1722">
        <v>2489.0300000000002</v>
      </c>
      <c r="D1722" s="21">
        <v>2441.6999999999998</v>
      </c>
      <c r="E1722" s="21">
        <v>2457.9499999999998</v>
      </c>
      <c r="F1722" s="42">
        <v>400.34275328000001</v>
      </c>
      <c r="G1722" s="3">
        <f t="shared" si="130"/>
        <v>-1.8516004344492853E-2</v>
      </c>
      <c r="H1722" s="3">
        <f>1-E1722/MAX(E$2:E1722)</f>
        <v>0.5817821411556523</v>
      </c>
      <c r="I1722" s="21">
        <f t="shared" si="131"/>
        <v>46.370000000000346</v>
      </c>
      <c r="J1722" s="21">
        <f ca="1">IF(ROW()&gt;计算结果!B$18+1,ABS(E1722-OFFSET(E1722,-计算结果!B$18,0,1,1))/SUM(OFFSET(I1722,0,0,-计算结果!B$18,1)),ABS(E1722-OFFSET(E1722,-ROW()+2,0,1,1))/SUM(OFFSET(I1722,0,0,-ROW()+2,1)))</f>
        <v>8.0859243889789649E-3</v>
      </c>
      <c r="K1722" s="21">
        <f ca="1">(计算结果!B$19+计算结果!B$20*'000300'!J1722)^计算结果!B$21</f>
        <v>1.4072773319500811</v>
      </c>
      <c r="L1722" s="21">
        <f t="shared" ca="1" si="132"/>
        <v>2436.4515389066623</v>
      </c>
      <c r="M1722" s="31" t="str">
        <f ca="1">IF(ROW()&gt;计算结果!B$22+1,IF(L1722&gt;OFFSET(L1722,-计算结果!B$22,0,1,1),"买",IF(L1722&lt;OFFSET(L1722,-计算结果!B$22,0,1,1),"卖",M1721)),IF(L1722&gt;OFFSET(L1722,-ROW()+1,0,1,1),"买",IF(L1722&lt;OFFSET(L1722,-ROW()+1,0,1,1),"卖",M1721)))</f>
        <v>买</v>
      </c>
      <c r="N1722" s="4" t="str">
        <f t="shared" ca="1" si="133"/>
        <v/>
      </c>
      <c r="O1722" s="3">
        <f ca="1">IF(M1721="买",E1722/E1721-1,0)-IF(N1722=1,计算结果!B$17,0)</f>
        <v>-1.8516004344492853E-2</v>
      </c>
      <c r="P1722" s="2">
        <f t="shared" ca="1" si="134"/>
        <v>6.7018931944400544</v>
      </c>
      <c r="Q1722" s="3">
        <f ca="1">1-P1722/MAX(P$2:P1722)</f>
        <v>4.9558814627419623E-2</v>
      </c>
    </row>
    <row r="1723" spans="1:17" x14ac:dyDescent="0.15">
      <c r="A1723" s="1">
        <v>40947</v>
      </c>
      <c r="B1723">
        <v>2456.42</v>
      </c>
      <c r="C1723">
        <v>2534.16</v>
      </c>
      <c r="D1723" s="21">
        <v>2451</v>
      </c>
      <c r="E1723" s="21">
        <v>2528.2399999999998</v>
      </c>
      <c r="F1723" s="42">
        <v>617.21305087999997</v>
      </c>
      <c r="G1723" s="3">
        <f t="shared" si="130"/>
        <v>2.8597001566345925E-2</v>
      </c>
      <c r="H1723" s="3">
        <f>1-E1723/MAX(E$2:E1723)</f>
        <v>0.5698223643912067</v>
      </c>
      <c r="I1723" s="21">
        <f t="shared" si="131"/>
        <v>70.289999999999964</v>
      </c>
      <c r="J1723" s="21">
        <f ca="1">IF(ROW()&gt;计算结果!B$18+1,ABS(E1723-OFFSET(E1723,-计算结果!B$18,0,1,1))/SUM(OFFSET(I1723,0,0,-计算结果!B$18,1)),ABS(E1723-OFFSET(E1723,-ROW()+2,0,1,1))/SUM(OFFSET(I1723,0,0,-ROW()+2,1)))</f>
        <v>0.29490281137899155</v>
      </c>
      <c r="K1723" s="21">
        <f ca="1">(计算结果!B$19+计算结果!B$20*'000300'!J1723)^计算结果!B$21</f>
        <v>1.6654125302410923</v>
      </c>
      <c r="L1723" s="21">
        <f t="shared" ca="1" si="132"/>
        <v>2589.3171921430539</v>
      </c>
      <c r="M1723" s="31" t="str">
        <f ca="1">IF(ROW()&gt;计算结果!B$22+1,IF(L1723&gt;OFFSET(L1723,-计算结果!B$22,0,1,1),"买",IF(L1723&lt;OFFSET(L1723,-计算结果!B$22,0,1,1),"卖",M1722)),IF(L1723&gt;OFFSET(L1723,-ROW()+1,0,1,1),"买",IF(L1723&lt;OFFSET(L1723,-ROW()+1,0,1,1),"卖",M1722)))</f>
        <v>买</v>
      </c>
      <c r="N1723" s="4" t="str">
        <f t="shared" ca="1" si="133"/>
        <v/>
      </c>
      <c r="O1723" s="3">
        <f ca="1">IF(M1722="买",E1723/E1722-1,0)-IF(N1723=1,计算结果!B$17,0)</f>
        <v>2.8597001566345925E-2</v>
      </c>
      <c r="P1723" s="2">
        <f t="shared" ca="1" si="134"/>
        <v>6.8935472446189401</v>
      </c>
      <c r="Q1723" s="3">
        <f ca="1">1-P1723/MAX(P$2:P1723)</f>
        <v>2.2379046560600191E-2</v>
      </c>
    </row>
    <row r="1724" spans="1:17" x14ac:dyDescent="0.15">
      <c r="A1724" s="1">
        <v>40948</v>
      </c>
      <c r="B1724">
        <v>2525.59</v>
      </c>
      <c r="C1724">
        <v>2546.0300000000002</v>
      </c>
      <c r="D1724" s="21">
        <v>2513.13</v>
      </c>
      <c r="E1724" s="21">
        <v>2529.23</v>
      </c>
      <c r="F1724" s="42">
        <v>634.56202752000002</v>
      </c>
      <c r="G1724" s="3">
        <f t="shared" si="130"/>
        <v>3.9157674904299888E-4</v>
      </c>
      <c r="H1724" s="3">
        <f>1-E1724/MAX(E$2:E1724)</f>
        <v>0.56965391683114408</v>
      </c>
      <c r="I1724" s="21">
        <f t="shared" si="131"/>
        <v>0.99000000000023647</v>
      </c>
      <c r="J1724" s="21">
        <f ca="1">IF(ROW()&gt;计算结果!B$18+1,ABS(E1724-OFFSET(E1724,-计算结果!B$18,0,1,1))/SUM(OFFSET(I1724,0,0,-计算结果!B$18,1)),ABS(E1724-OFFSET(E1724,-ROW()+2,0,1,1))/SUM(OFFSET(I1724,0,0,-ROW()+2,1)))</f>
        <v>0.19361404401475529</v>
      </c>
      <c r="K1724" s="21">
        <f ca="1">(计算结果!B$19+计算结果!B$20*'000300'!J1724)^计算结果!B$21</f>
        <v>1.5742526396132797</v>
      </c>
      <c r="L1724" s="21">
        <f t="shared" ca="1" si="132"/>
        <v>2494.724771304901</v>
      </c>
      <c r="M1724" s="31" t="str">
        <f ca="1">IF(ROW()&gt;计算结果!B$22+1,IF(L1724&gt;OFFSET(L1724,-计算结果!B$22,0,1,1),"买",IF(L1724&lt;OFFSET(L1724,-计算结果!B$22,0,1,1),"卖",M1723)),IF(L1724&gt;OFFSET(L1724,-ROW()+1,0,1,1),"买",IF(L1724&lt;OFFSET(L1724,-ROW()+1,0,1,1),"卖",M1723)))</f>
        <v>买</v>
      </c>
      <c r="N1724" s="4" t="str">
        <f t="shared" ca="1" si="133"/>
        <v/>
      </c>
      <c r="O1724" s="3">
        <f ca="1">IF(M1723="买",E1724/E1723-1,0)-IF(N1724=1,计算结果!B$17,0)</f>
        <v>3.9157674904299888E-4</v>
      </c>
      <c r="P1724" s="2">
        <f t="shared" ca="1" si="134"/>
        <v>6.8962465974383624</v>
      </c>
      <c r="Q1724" s="3">
        <f ca="1">1-P1724/MAX(P$2:P1724)</f>
        <v>2.1996232925856063E-2</v>
      </c>
    </row>
    <row r="1725" spans="1:17" x14ac:dyDescent="0.15">
      <c r="A1725" s="1">
        <v>40949</v>
      </c>
      <c r="B1725">
        <v>2521.6799999999998</v>
      </c>
      <c r="C1725">
        <v>2560.0300000000002</v>
      </c>
      <c r="D1725" s="21">
        <v>2521.16</v>
      </c>
      <c r="E1725" s="21">
        <v>2533.62</v>
      </c>
      <c r="F1725" s="42">
        <v>600.29480960000001</v>
      </c>
      <c r="G1725" s="3">
        <f t="shared" si="130"/>
        <v>1.7357061239982041E-3</v>
      </c>
      <c r="H1725" s="3">
        <f>1-E1725/MAX(E$2:E1725)</f>
        <v>0.56890696249914918</v>
      </c>
      <c r="I1725" s="21">
        <f t="shared" si="131"/>
        <v>4.3899999999998727</v>
      </c>
      <c r="J1725" s="21">
        <f ca="1">IF(ROW()&gt;计算结果!B$18+1,ABS(E1725-OFFSET(E1725,-计算结果!B$18,0,1,1))/SUM(OFFSET(I1725,0,0,-计算结果!B$18,1)),ABS(E1725-OFFSET(E1725,-ROW()+2,0,1,1))/SUM(OFFSET(I1725,0,0,-ROW()+2,1)))</f>
        <v>0.10431311597018454</v>
      </c>
      <c r="K1725" s="21">
        <f ca="1">(计算结果!B$19+计算结果!B$20*'000300'!J1725)^计算结果!B$21</f>
        <v>1.4938818043731661</v>
      </c>
      <c r="L1725" s="21">
        <f t="shared" ca="1" si="132"/>
        <v>2552.8296457294427</v>
      </c>
      <c r="M1725" s="31" t="str">
        <f ca="1">IF(ROW()&gt;计算结果!B$22+1,IF(L1725&gt;OFFSET(L1725,-计算结果!B$22,0,1,1),"买",IF(L1725&lt;OFFSET(L1725,-计算结果!B$22,0,1,1),"卖",M1724)),IF(L1725&gt;OFFSET(L1725,-ROW()+1,0,1,1),"买",IF(L1725&lt;OFFSET(L1725,-ROW()+1,0,1,1),"卖",M1724)))</f>
        <v>买</v>
      </c>
      <c r="N1725" s="4" t="str">
        <f t="shared" ca="1" si="133"/>
        <v/>
      </c>
      <c r="O1725" s="3">
        <f ca="1">IF(M1724="买",E1725/E1724-1,0)-IF(N1725=1,计算结果!B$17,0)</f>
        <v>1.7357061239982041E-3</v>
      </c>
      <c r="P1725" s="2">
        <f t="shared" ca="1" si="134"/>
        <v>6.9082164548901384</v>
      </c>
      <c r="Q1725" s="3">
        <f ca="1">1-P1725/MAX(P$2:P1725)</f>
        <v>2.0298705798052041E-2</v>
      </c>
    </row>
    <row r="1726" spans="1:17" x14ac:dyDescent="0.15">
      <c r="A1726" s="1">
        <v>40952</v>
      </c>
      <c r="B1726">
        <v>2504.41</v>
      </c>
      <c r="C1726">
        <v>2553.4499999999998</v>
      </c>
      <c r="D1726" s="21">
        <v>2496.31</v>
      </c>
      <c r="E1726" s="21">
        <v>2531.98</v>
      </c>
      <c r="F1726" s="42">
        <v>542.82620927999994</v>
      </c>
      <c r="G1726" s="3">
        <f t="shared" si="130"/>
        <v>-6.4729517449335638E-4</v>
      </c>
      <c r="H1726" s="3">
        <f>1-E1726/MAX(E$2:E1726)</f>
        <v>0.56918600694208132</v>
      </c>
      <c r="I1726" s="21">
        <f t="shared" si="131"/>
        <v>1.6399999999998727</v>
      </c>
      <c r="J1726" s="21">
        <f ca="1">IF(ROW()&gt;计算结果!B$18+1,ABS(E1726-OFFSET(E1726,-计算结果!B$18,0,1,1))/SUM(OFFSET(I1726,0,0,-计算结果!B$18,1)),ABS(E1726-OFFSET(E1726,-ROW()+2,0,1,1))/SUM(OFFSET(I1726,0,0,-ROW()+2,1)))</f>
        <v>0.29524361948955824</v>
      </c>
      <c r="K1726" s="21">
        <f ca="1">(计算结果!B$19+计算结果!B$20*'000300'!J1726)^计算结果!B$21</f>
        <v>1.6657192575406023</v>
      </c>
      <c r="L1726" s="21">
        <f t="shared" ca="1" si="132"/>
        <v>2518.0999893250109</v>
      </c>
      <c r="M1726" s="31" t="str">
        <f ca="1">IF(ROW()&gt;计算结果!B$22+1,IF(L1726&gt;OFFSET(L1726,-计算结果!B$22,0,1,1),"买",IF(L1726&lt;OFFSET(L1726,-计算结果!B$22,0,1,1),"卖",M1725)),IF(L1726&gt;OFFSET(L1726,-ROW()+1,0,1,1),"买",IF(L1726&lt;OFFSET(L1726,-ROW()+1,0,1,1),"卖",M1725)))</f>
        <v>买</v>
      </c>
      <c r="N1726" s="4" t="str">
        <f t="shared" ca="1" si="133"/>
        <v/>
      </c>
      <c r="O1726" s="3">
        <f ca="1">IF(M1725="买",E1726/E1725-1,0)-IF(N1726=1,计算结果!B$17,0)</f>
        <v>-6.4729517449335638E-4</v>
      </c>
      <c r="P1726" s="2">
        <f t="shared" ca="1" si="134"/>
        <v>6.9037447997145325</v>
      </c>
      <c r="Q1726" s="3">
        <f ca="1">1-P1726/MAX(P$2:P1726)</f>
        <v>2.0932861718233831E-2</v>
      </c>
    </row>
    <row r="1727" spans="1:17" x14ac:dyDescent="0.15">
      <c r="A1727" s="1">
        <v>40953</v>
      </c>
      <c r="B1727">
        <v>2528.9699999999998</v>
      </c>
      <c r="C1727">
        <v>2533.2600000000002</v>
      </c>
      <c r="D1727" s="21">
        <v>2506.54</v>
      </c>
      <c r="E1727" s="21">
        <v>2522.11</v>
      </c>
      <c r="F1727" s="42">
        <v>437.23681792000002</v>
      </c>
      <c r="G1727" s="3">
        <f t="shared" si="130"/>
        <v>-3.8981350563590533E-3</v>
      </c>
      <c r="H1727" s="3">
        <f>1-E1727/MAX(E$2:E1727)</f>
        <v>0.57086537807119031</v>
      </c>
      <c r="I1727" s="21">
        <f t="shared" si="131"/>
        <v>9.8699999999998909</v>
      </c>
      <c r="J1727" s="21">
        <f ca="1">IF(ROW()&gt;计算结果!B$18+1,ABS(E1727-OFFSET(E1727,-计算结果!B$18,0,1,1))/SUM(OFFSET(I1727,0,0,-计算结果!B$18,1)),ABS(E1727-OFFSET(E1727,-ROW()+2,0,1,1))/SUM(OFFSET(I1727,0,0,-ROW()+2,1)))</f>
        <v>0.23355807662804184</v>
      </c>
      <c r="K1727" s="21">
        <f ca="1">(计算结果!B$19+计算结果!B$20*'000300'!J1727)^计算结果!B$21</f>
        <v>1.6102022689652375</v>
      </c>
      <c r="L1727" s="21">
        <f t="shared" ca="1" si="132"/>
        <v>2524.5569176124536</v>
      </c>
      <c r="M1727" s="31" t="str">
        <f ca="1">IF(ROW()&gt;计算结果!B$22+1,IF(L1727&gt;OFFSET(L1727,-计算结果!B$22,0,1,1),"买",IF(L1727&lt;OFFSET(L1727,-计算结果!B$22,0,1,1),"卖",M1726)),IF(L1727&gt;OFFSET(L1727,-ROW()+1,0,1,1),"买",IF(L1727&lt;OFFSET(L1727,-ROW()+1,0,1,1),"卖",M1726)))</f>
        <v>买</v>
      </c>
      <c r="N1727" s="4" t="str">
        <f t="shared" ca="1" si="133"/>
        <v/>
      </c>
      <c r="O1727" s="3">
        <f ca="1">IF(M1726="买",E1727/E1726-1,0)-IF(N1727=1,计算结果!B$17,0)</f>
        <v>-3.8981350563590533E-3</v>
      </c>
      <c r="P1727" s="2">
        <f t="shared" ca="1" si="134"/>
        <v>6.8768330700906084</v>
      </c>
      <c r="Q1727" s="3">
        <f ca="1">1-P1727/MAX(P$2:P1727)</f>
        <v>2.4749397652499172E-2</v>
      </c>
    </row>
    <row r="1728" spans="1:17" x14ac:dyDescent="0.15">
      <c r="A1728" s="1">
        <v>40954</v>
      </c>
      <c r="B1728">
        <v>2515.83</v>
      </c>
      <c r="C1728">
        <v>2562.0700000000002</v>
      </c>
      <c r="D1728" s="21">
        <v>2511.29</v>
      </c>
      <c r="E1728" s="21">
        <v>2549.61</v>
      </c>
      <c r="F1728" s="42">
        <v>604.22393855999997</v>
      </c>
      <c r="G1728" s="3">
        <f t="shared" si="130"/>
        <v>1.090356883720367E-2</v>
      </c>
      <c r="H1728" s="3">
        <f>1-E1728/MAX(E$2:E1728)</f>
        <v>0.56618627918056208</v>
      </c>
      <c r="I1728" s="21">
        <f t="shared" si="131"/>
        <v>27.5</v>
      </c>
      <c r="J1728" s="21">
        <f ca="1">IF(ROW()&gt;计算结果!B$18+1,ABS(E1728-OFFSET(E1728,-计算结果!B$18,0,1,1))/SUM(OFFSET(I1728,0,0,-计算结果!B$18,1)),ABS(E1728-OFFSET(E1728,-ROW()+2,0,1,1))/SUM(OFFSET(I1728,0,0,-ROW()+2,1)))</f>
        <v>0.50275091697232444</v>
      </c>
      <c r="K1728" s="21">
        <f ca="1">(计算结果!B$19+计算结果!B$20*'000300'!J1728)^计算结果!B$21</f>
        <v>1.8524758252750919</v>
      </c>
      <c r="L1728" s="21">
        <f t="shared" ca="1" si="132"/>
        <v>2570.967147084009</v>
      </c>
      <c r="M1728" s="31" t="str">
        <f ca="1">IF(ROW()&gt;计算结果!B$22+1,IF(L1728&gt;OFFSET(L1728,-计算结果!B$22,0,1,1),"买",IF(L1728&lt;OFFSET(L1728,-计算结果!B$22,0,1,1),"卖",M1727)),IF(L1728&gt;OFFSET(L1728,-ROW()+1,0,1,1),"买",IF(L1728&lt;OFFSET(L1728,-ROW()+1,0,1,1),"卖",M1727)))</f>
        <v>买</v>
      </c>
      <c r="N1728" s="4" t="str">
        <f t="shared" ca="1" si="133"/>
        <v/>
      </c>
      <c r="O1728" s="3">
        <f ca="1">IF(M1727="买",E1728/E1727-1,0)-IF(N1728=1,计算结果!B$17,0)</f>
        <v>1.090356883720367E-2</v>
      </c>
      <c r="P1728" s="2">
        <f t="shared" ca="1" si="134"/>
        <v>6.9518150928522999</v>
      </c>
      <c r="Q1728" s="3">
        <f ca="1">1-P1728/MAX(P$2:P1728)</f>
        <v>1.4115685576278847E-2</v>
      </c>
    </row>
    <row r="1729" spans="1:17" x14ac:dyDescent="0.15">
      <c r="A1729" s="1">
        <v>40955</v>
      </c>
      <c r="B1729">
        <v>2544.64</v>
      </c>
      <c r="C1729">
        <v>2559.35</v>
      </c>
      <c r="D1729" s="21">
        <v>2519.04</v>
      </c>
      <c r="E1729" s="21">
        <v>2536.0700000000002</v>
      </c>
      <c r="F1729" s="42">
        <v>551.65632512000002</v>
      </c>
      <c r="G1729" s="3">
        <f t="shared" si="130"/>
        <v>-5.3106161334478541E-3</v>
      </c>
      <c r="H1729" s="3">
        <f>1-E1729/MAX(E$2:E1729)</f>
        <v>0.5684900973252569</v>
      </c>
      <c r="I1729" s="21">
        <f t="shared" si="131"/>
        <v>13.539999999999964</v>
      </c>
      <c r="J1729" s="21">
        <f ca="1">IF(ROW()&gt;计算结果!B$18+1,ABS(E1729-OFFSET(E1729,-计算结果!B$18,0,1,1))/SUM(OFFSET(I1729,0,0,-计算结果!B$18,1)),ABS(E1729-OFFSET(E1729,-ROW()+2,0,1,1))/SUM(OFFSET(I1729,0,0,-ROW()+2,1)))</f>
        <v>0.25396259110137231</v>
      </c>
      <c r="K1729" s="21">
        <f ca="1">(计算结果!B$19+计算结果!B$20*'000300'!J1729)^计算结果!B$21</f>
        <v>1.6285663319912349</v>
      </c>
      <c r="L1729" s="21">
        <f t="shared" ca="1" si="132"/>
        <v>2514.1348282604467</v>
      </c>
      <c r="M1729" s="31" t="str">
        <f ca="1">IF(ROW()&gt;计算结果!B$22+1,IF(L1729&gt;OFFSET(L1729,-计算结果!B$22,0,1,1),"买",IF(L1729&lt;OFFSET(L1729,-计算结果!B$22,0,1,1),"卖",M1728)),IF(L1729&gt;OFFSET(L1729,-ROW()+1,0,1,1),"买",IF(L1729&lt;OFFSET(L1729,-ROW()+1,0,1,1),"卖",M1728)))</f>
        <v>买</v>
      </c>
      <c r="N1729" s="4" t="str">
        <f t="shared" ca="1" si="133"/>
        <v/>
      </c>
      <c r="O1729" s="3">
        <f ca="1">IF(M1728="买",E1729/E1728-1,0)-IF(N1729=1,计算结果!B$17,0)</f>
        <v>-5.3106161334478541E-3</v>
      </c>
      <c r="P1729" s="2">
        <f t="shared" ca="1" si="134"/>
        <v>6.9148966714634525</v>
      </c>
      <c r="Q1729" s="3">
        <f ca="1">1-P1729/MAX(P$2:P1729)</f>
        <v>1.9351338722170652E-2</v>
      </c>
    </row>
    <row r="1730" spans="1:17" x14ac:dyDescent="0.15">
      <c r="A1730" s="1">
        <v>40956</v>
      </c>
      <c r="B1730">
        <v>2551.8200000000002</v>
      </c>
      <c r="C1730">
        <v>2558.35</v>
      </c>
      <c r="D1730" s="21">
        <v>2522.86</v>
      </c>
      <c r="E1730" s="21">
        <v>2537.09</v>
      </c>
      <c r="F1730" s="42">
        <v>404.58002432000001</v>
      </c>
      <c r="G1730" s="3">
        <f t="shared" si="130"/>
        <v>4.0219710023770006E-4</v>
      </c>
      <c r="H1730" s="3">
        <f>1-E1730/MAX(E$2:E1730)</f>
        <v>0.56831654529367714</v>
      </c>
      <c r="I1730" s="21">
        <f t="shared" si="131"/>
        <v>1.0199999999999818</v>
      </c>
      <c r="J1730" s="21">
        <f ca="1">IF(ROW()&gt;计算结果!B$18+1,ABS(E1730-OFFSET(E1730,-计算结果!B$18,0,1,1))/SUM(OFFSET(I1730,0,0,-计算结果!B$18,1)),ABS(E1730-OFFSET(E1730,-ROW()+2,0,1,1))/SUM(OFFSET(I1730,0,0,-ROW()+2,1)))</f>
        <v>0.1747660390122899</v>
      </c>
      <c r="K1730" s="21">
        <f ca="1">(计算结果!B$19+计算结果!B$20*'000300'!J1730)^计算结果!B$21</f>
        <v>1.5572894351110609</v>
      </c>
      <c r="L1730" s="21">
        <f t="shared" ca="1" si="132"/>
        <v>2549.8826746916129</v>
      </c>
      <c r="M1730" s="31" t="str">
        <f ca="1">IF(ROW()&gt;计算结果!B$22+1,IF(L1730&gt;OFFSET(L1730,-计算结果!B$22,0,1,1),"买",IF(L1730&lt;OFFSET(L1730,-计算结果!B$22,0,1,1),"卖",M1729)),IF(L1730&gt;OFFSET(L1730,-ROW()+1,0,1,1),"买",IF(L1730&lt;OFFSET(L1730,-ROW()+1,0,1,1),"卖",M1729)))</f>
        <v>买</v>
      </c>
      <c r="N1730" s="4" t="str">
        <f t="shared" ca="1" si="133"/>
        <v/>
      </c>
      <c r="O1730" s="3">
        <f ca="1">IF(M1729="买",E1730/E1729-1,0)-IF(N1730=1,计算结果!B$17,0)</f>
        <v>4.0219710023770006E-4</v>
      </c>
      <c r="P1730" s="2">
        <f t="shared" ca="1" si="134"/>
        <v>6.9176778228531584</v>
      </c>
      <c r="Q1730" s="3">
        <f ca="1">1-P1730/MAX(P$2:P1730)</f>
        <v>1.8956924674252695E-2</v>
      </c>
    </row>
    <row r="1731" spans="1:17" x14ac:dyDescent="0.15">
      <c r="A1731" s="1">
        <v>40959</v>
      </c>
      <c r="B1731">
        <v>2571.91</v>
      </c>
      <c r="C1731">
        <v>2574.75</v>
      </c>
      <c r="D1731" s="21">
        <v>2539.9</v>
      </c>
      <c r="E1731" s="21">
        <v>2540.71</v>
      </c>
      <c r="F1731" s="42">
        <v>567.48912640000003</v>
      </c>
      <c r="G1731" s="3">
        <f t="shared" ref="G1731:G1794" si="135">E1731/E1730-1</f>
        <v>1.4268315274585941E-3</v>
      </c>
      <c r="H1731" s="3">
        <f>1-E1731/MAX(E$2:E1731)</f>
        <v>0.56770060573061998</v>
      </c>
      <c r="I1731" s="21">
        <f t="shared" si="131"/>
        <v>3.6199999999998909</v>
      </c>
      <c r="J1731" s="21">
        <f ca="1">IF(ROW()&gt;计算结果!B$18+1,ABS(E1731-OFFSET(E1731,-计算结果!B$18,0,1,1))/SUM(OFFSET(I1731,0,0,-计算结果!B$18,1)),ABS(E1731-OFFSET(E1731,-ROW()+2,0,1,1))/SUM(OFFSET(I1731,0,0,-ROW()+2,1)))</f>
        <v>0.20303520615968235</v>
      </c>
      <c r="K1731" s="21">
        <f ca="1">(计算结果!B$19+计算结果!B$20*'000300'!J1731)^计算结果!B$21</f>
        <v>1.5827316855437141</v>
      </c>
      <c r="L1731" s="21">
        <f t="shared" ca="1" si="132"/>
        <v>2535.3647918160123</v>
      </c>
      <c r="M1731" s="31" t="str">
        <f ca="1">IF(ROW()&gt;计算结果!B$22+1,IF(L1731&gt;OFFSET(L1731,-计算结果!B$22,0,1,1),"买",IF(L1731&lt;OFFSET(L1731,-计算结果!B$22,0,1,1),"卖",M1730)),IF(L1731&gt;OFFSET(L1731,-ROW()+1,0,1,1),"买",IF(L1731&lt;OFFSET(L1731,-ROW()+1,0,1,1),"卖",M1730)))</f>
        <v>买</v>
      </c>
      <c r="N1731" s="4" t="str">
        <f t="shared" ca="1" si="133"/>
        <v/>
      </c>
      <c r="O1731" s="3">
        <f ca="1">IF(M1730="买",E1731/E1730-1,0)-IF(N1731=1,计算结果!B$17,0)</f>
        <v>1.4268315274585941E-3</v>
      </c>
      <c r="P1731" s="2">
        <f t="shared" ca="1" si="134"/>
        <v>6.9275481836676063</v>
      </c>
      <c r="Q1731" s="3">
        <f ca="1">1-P1731/MAX(P$2:P1731)</f>
        <v>1.7557141484582983E-2</v>
      </c>
    </row>
    <row r="1732" spans="1:17" x14ac:dyDescent="0.15">
      <c r="A1732" s="1">
        <v>40960</v>
      </c>
      <c r="B1732">
        <v>2544.84</v>
      </c>
      <c r="C1732">
        <v>2562.91</v>
      </c>
      <c r="D1732" s="21">
        <v>2520.79</v>
      </c>
      <c r="E1732" s="21">
        <v>2562.4499999999998</v>
      </c>
      <c r="F1732" s="42">
        <v>477.58225407999998</v>
      </c>
      <c r="G1732" s="3">
        <f t="shared" si="135"/>
        <v>8.5566632949056753E-3</v>
      </c>
      <c r="H1732" s="3">
        <f>1-E1732/MAX(E$2:E1732)</f>
        <v>0.56400156537126522</v>
      </c>
      <c r="I1732" s="21">
        <f t="shared" ref="I1732:I1795" si="136">ABS(E1732-E1731)</f>
        <v>21.739999999999782</v>
      </c>
      <c r="J1732" s="21">
        <f ca="1">IF(ROW()&gt;计算结果!B$18+1,ABS(E1732-OFFSET(E1732,-计算结果!B$18,0,1,1))/SUM(OFFSET(I1732,0,0,-计算结果!B$18,1)),ABS(E1732-OFFSET(E1732,-ROW()+2,0,1,1))/SUM(OFFSET(I1732,0,0,-ROW()+2,1)))</f>
        <v>0.67593790426908384</v>
      </c>
      <c r="K1732" s="21">
        <f ca="1">(计算结果!B$19+计算结果!B$20*'000300'!J1732)^计算结果!B$21</f>
        <v>2.0083441138421754</v>
      </c>
      <c r="L1732" s="21">
        <f t="shared" ref="L1732:L1795" ca="1" si="137">K1732*E1732+(1-K1732)*L1731</f>
        <v>2589.7612102445132</v>
      </c>
      <c r="M1732" s="31" t="str">
        <f ca="1">IF(ROW()&gt;计算结果!B$22+1,IF(L1732&gt;OFFSET(L1732,-计算结果!B$22,0,1,1),"买",IF(L1732&lt;OFFSET(L1732,-计算结果!B$22,0,1,1),"卖",M1731)),IF(L1732&gt;OFFSET(L1732,-ROW()+1,0,1,1),"买",IF(L1732&lt;OFFSET(L1732,-ROW()+1,0,1,1),"卖",M1731)))</f>
        <v>买</v>
      </c>
      <c r="N1732" s="4" t="str">
        <f t="shared" ref="N1732:N1795" ca="1" si="138">IF(M1731&lt;&gt;M1732,1,"")</f>
        <v/>
      </c>
      <c r="O1732" s="3">
        <f ca="1">IF(M1731="买",E1732/E1731-1,0)-IF(N1732=1,计算结果!B$17,0)</f>
        <v>8.5566632949056753E-3</v>
      </c>
      <c r="P1732" s="2">
        <f t="shared" ref="P1732:P1795" ca="1" si="139">IFERROR(P1731*(1+O1732),P1731)</f>
        <v>6.9868248809344857</v>
      </c>
      <c r="Q1732" s="3">
        <f ca="1">1-P1732/MAX(P$2:P1732)</f>
        <v>9.1507087377818985E-3</v>
      </c>
    </row>
    <row r="1733" spans="1:17" x14ac:dyDescent="0.15">
      <c r="A1733" s="1">
        <v>40961</v>
      </c>
      <c r="B1733">
        <v>2564.3200000000002</v>
      </c>
      <c r="C1733">
        <v>2598.86</v>
      </c>
      <c r="D1733" s="21">
        <v>2560.34</v>
      </c>
      <c r="E1733" s="21">
        <v>2597.48</v>
      </c>
      <c r="F1733" s="42">
        <v>764.21808127999998</v>
      </c>
      <c r="G1733" s="3">
        <f t="shared" si="135"/>
        <v>1.3670510644110179E-2</v>
      </c>
      <c r="H1733" s="3">
        <f>1-E1733/MAX(E$2:E1733)</f>
        <v>0.55804124412985767</v>
      </c>
      <c r="I1733" s="21">
        <f t="shared" si="136"/>
        <v>35.0300000000002</v>
      </c>
      <c r="J1733" s="21">
        <f ca="1">IF(ROW()&gt;计算结果!B$18+1,ABS(E1733-OFFSET(E1733,-计算结果!B$18,0,1,1))/SUM(OFFSET(I1733,0,0,-计算结果!B$18,1)),ABS(E1733-OFFSET(E1733,-ROW()+2,0,1,1))/SUM(OFFSET(I1733,0,0,-ROW()+2,1)))</f>
        <v>0.58019105077928956</v>
      </c>
      <c r="K1733" s="21">
        <f ca="1">(计算结果!B$19+计算结果!B$20*'000300'!J1733)^计算结果!B$21</f>
        <v>1.9221719457013604</v>
      </c>
      <c r="L1733" s="21">
        <f t="shared" ca="1" si="137"/>
        <v>2604.5980513672771</v>
      </c>
      <c r="M1733" s="31" t="str">
        <f ca="1">IF(ROW()&gt;计算结果!B$22+1,IF(L1733&gt;OFFSET(L1733,-计算结果!B$22,0,1,1),"买",IF(L1733&lt;OFFSET(L1733,-计算结果!B$22,0,1,1),"卖",M1732)),IF(L1733&gt;OFFSET(L1733,-ROW()+1,0,1,1),"买",IF(L1733&lt;OFFSET(L1733,-ROW()+1,0,1,1),"卖",M1732)))</f>
        <v>买</v>
      </c>
      <c r="N1733" s="4" t="str">
        <f t="shared" ca="1" si="138"/>
        <v/>
      </c>
      <c r="O1733" s="3">
        <f ca="1">IF(M1732="买",E1733/E1732-1,0)-IF(N1733=1,计算结果!B$17,0)</f>
        <v>1.3670510644110179E-2</v>
      </c>
      <c r="P1733" s="2">
        <f t="shared" ca="1" si="139"/>
        <v>7.0823383448378348</v>
      </c>
      <c r="Q1733" s="3">
        <f ca="1">1-P1733/MAX(P$2:P1733)</f>
        <v>0</v>
      </c>
    </row>
    <row r="1734" spans="1:17" x14ac:dyDescent="0.15">
      <c r="A1734" s="1">
        <v>40962</v>
      </c>
      <c r="B1734">
        <v>2595.7800000000002</v>
      </c>
      <c r="C1734">
        <v>2614.54</v>
      </c>
      <c r="D1734" s="21">
        <v>2590.52</v>
      </c>
      <c r="E1734" s="21">
        <v>2606.2600000000002</v>
      </c>
      <c r="F1734" s="42">
        <v>726.12085760000002</v>
      </c>
      <c r="G1734" s="3">
        <f t="shared" si="135"/>
        <v>3.3801992700617234E-3</v>
      </c>
      <c r="H1734" s="3">
        <f>1-E1734/MAX(E$2:E1734)</f>
        <v>0.5565473354658681</v>
      </c>
      <c r="I1734" s="21">
        <f t="shared" si="136"/>
        <v>8.7800000000002001</v>
      </c>
      <c r="J1734" s="21">
        <f ca="1">IF(ROW()&gt;计算结果!B$18+1,ABS(E1734-OFFSET(E1734,-计算结果!B$18,0,1,1))/SUM(OFFSET(I1734,0,0,-计算结果!B$18,1)),ABS(E1734-OFFSET(E1734,-ROW()+2,0,1,1))/SUM(OFFSET(I1734,0,0,-ROW()+2,1)))</f>
        <v>0.6059152049083647</v>
      </c>
      <c r="K1734" s="21">
        <f ca="1">(计算结果!B$19+计算结果!B$20*'000300'!J1734)^计算结果!B$21</f>
        <v>1.9453236844175281</v>
      </c>
      <c r="L1734" s="21">
        <f t="shared" ca="1" si="137"/>
        <v>2607.8310794047989</v>
      </c>
      <c r="M1734" s="31" t="str">
        <f ca="1">IF(ROW()&gt;计算结果!B$22+1,IF(L1734&gt;OFFSET(L1734,-计算结果!B$22,0,1,1),"买",IF(L1734&lt;OFFSET(L1734,-计算结果!B$22,0,1,1),"卖",M1733)),IF(L1734&gt;OFFSET(L1734,-ROW()+1,0,1,1),"买",IF(L1734&lt;OFFSET(L1734,-ROW()+1,0,1,1),"卖",M1733)))</f>
        <v>买</v>
      </c>
      <c r="N1734" s="4" t="str">
        <f t="shared" ca="1" si="138"/>
        <v/>
      </c>
      <c r="O1734" s="3">
        <f ca="1">IF(M1733="买",E1734/E1733-1,0)-IF(N1734=1,计算结果!B$17,0)</f>
        <v>3.3801992700617234E-3</v>
      </c>
      <c r="P1734" s="2">
        <f t="shared" ca="1" si="139"/>
        <v>7.1062780597413857</v>
      </c>
      <c r="Q1734" s="3">
        <f ca="1">1-P1734/MAX(P$2:P1734)</f>
        <v>0</v>
      </c>
    </row>
    <row r="1735" spans="1:17" x14ac:dyDescent="0.15">
      <c r="A1735" s="1">
        <v>40963</v>
      </c>
      <c r="B1735">
        <v>2607.34</v>
      </c>
      <c r="C1735">
        <v>2648.02</v>
      </c>
      <c r="D1735" s="21">
        <v>2602.7800000000002</v>
      </c>
      <c r="E1735" s="21">
        <v>2648.02</v>
      </c>
      <c r="F1735" s="42">
        <v>880.58617856000001</v>
      </c>
      <c r="G1735" s="3">
        <f t="shared" si="135"/>
        <v>1.6022960103750039E-2</v>
      </c>
      <c r="H1735" s="3">
        <f>1-E1735/MAX(E$2:E1735)</f>
        <v>0.54944191111413598</v>
      </c>
      <c r="I1735" s="21">
        <f t="shared" si="136"/>
        <v>41.759999999999764</v>
      </c>
      <c r="J1735" s="21">
        <f ca="1">IF(ROW()&gt;计算结果!B$18+1,ABS(E1735-OFFSET(E1735,-计算结果!B$18,0,1,1))/SUM(OFFSET(I1735,0,0,-计算结果!B$18,1)),ABS(E1735-OFFSET(E1735,-ROW()+2,0,1,1))/SUM(OFFSET(I1735,0,0,-ROW()+2,1)))</f>
        <v>0.69544072948328517</v>
      </c>
      <c r="K1735" s="21">
        <f ca="1">(计算结果!B$19+计算结果!B$20*'000300'!J1735)^计算结果!B$21</f>
        <v>2.0258966565349565</v>
      </c>
      <c r="L1735" s="21">
        <f t="shared" ca="1" si="137"/>
        <v>2689.2496792683655</v>
      </c>
      <c r="M1735" s="31" t="str">
        <f ca="1">IF(ROW()&gt;计算结果!B$22+1,IF(L1735&gt;OFFSET(L1735,-计算结果!B$22,0,1,1),"买",IF(L1735&lt;OFFSET(L1735,-计算结果!B$22,0,1,1),"卖",M1734)),IF(L1735&gt;OFFSET(L1735,-ROW()+1,0,1,1),"买",IF(L1735&lt;OFFSET(L1735,-ROW()+1,0,1,1),"卖",M1734)))</f>
        <v>买</v>
      </c>
      <c r="N1735" s="4" t="str">
        <f t="shared" ca="1" si="138"/>
        <v/>
      </c>
      <c r="O1735" s="3">
        <f ca="1">IF(M1734="买",E1735/E1734-1,0)-IF(N1735=1,计算结果!B$17,0)</f>
        <v>1.6022960103750039E-2</v>
      </c>
      <c r="P1735" s="2">
        <f t="shared" ca="1" si="139"/>
        <v>7.2201416695787763</v>
      </c>
      <c r="Q1735" s="3">
        <f ca="1">1-P1735/MAX(P$2:P1735)</f>
        <v>0</v>
      </c>
    </row>
    <row r="1736" spans="1:17" x14ac:dyDescent="0.15">
      <c r="A1736" s="1">
        <v>40966</v>
      </c>
      <c r="B1736">
        <v>2658.12</v>
      </c>
      <c r="C1736">
        <v>2693.84</v>
      </c>
      <c r="D1736" s="21">
        <v>2656.57</v>
      </c>
      <c r="E1736" s="21">
        <v>2656.57</v>
      </c>
      <c r="F1736" s="42">
        <v>1066.7021107200001</v>
      </c>
      <c r="G1736" s="3">
        <f t="shared" si="135"/>
        <v>3.2288275768310726E-3</v>
      </c>
      <c r="H1736" s="3">
        <f>1-E1736/MAX(E$2:E1736)</f>
        <v>0.54798713673177701</v>
      </c>
      <c r="I1736" s="21">
        <f t="shared" si="136"/>
        <v>8.5500000000001819</v>
      </c>
      <c r="J1736" s="21">
        <f ca="1">IF(ROW()&gt;计算结果!B$18+1,ABS(E1736-OFFSET(E1736,-计算结果!B$18,0,1,1))/SUM(OFFSET(I1736,0,0,-计算结果!B$18,1)),ABS(E1736-OFFSET(E1736,-ROW()+2,0,1,1))/SUM(OFFSET(I1736,0,0,-ROW()+2,1)))</f>
        <v>0.7268537424887711</v>
      </c>
      <c r="K1736" s="21">
        <f ca="1">(计算结果!B$19+计算结果!B$20*'000300'!J1736)^计算结果!B$21</f>
        <v>2.0541683682398939</v>
      </c>
      <c r="L1736" s="21">
        <f t="shared" ca="1" si="137"/>
        <v>2622.1201158310646</v>
      </c>
      <c r="M1736" s="31" t="str">
        <f ca="1">IF(ROW()&gt;计算结果!B$22+1,IF(L1736&gt;OFFSET(L1736,-计算结果!B$22,0,1,1),"买",IF(L1736&lt;OFFSET(L1736,-计算结果!B$22,0,1,1),"卖",M1735)),IF(L1736&gt;OFFSET(L1736,-ROW()+1,0,1,1),"买",IF(L1736&lt;OFFSET(L1736,-ROW()+1,0,1,1),"卖",M1735)))</f>
        <v>买</v>
      </c>
      <c r="N1736" s="4" t="str">
        <f t="shared" ca="1" si="138"/>
        <v/>
      </c>
      <c r="O1736" s="3">
        <f ca="1">IF(M1735="买",E1736/E1735-1,0)-IF(N1736=1,计算结果!B$17,0)</f>
        <v>3.2288275768310726E-3</v>
      </c>
      <c r="P1736" s="2">
        <f t="shared" ca="1" si="139"/>
        <v>7.2434542621101397</v>
      </c>
      <c r="Q1736" s="3">
        <f ca="1">1-P1736/MAX(P$2:P1736)</f>
        <v>0</v>
      </c>
    </row>
    <row r="1737" spans="1:17" x14ac:dyDescent="0.15">
      <c r="A1737" s="1">
        <v>40967</v>
      </c>
      <c r="B1737">
        <v>2652.34</v>
      </c>
      <c r="C1737">
        <v>2671.83</v>
      </c>
      <c r="D1737" s="21">
        <v>2641.46</v>
      </c>
      <c r="E1737" s="21">
        <v>2662.46</v>
      </c>
      <c r="F1737" s="42">
        <v>772.13057024</v>
      </c>
      <c r="G1737" s="3">
        <f t="shared" si="135"/>
        <v>2.2171446639840386E-3</v>
      </c>
      <c r="H1737" s="3">
        <f>1-E1737/MAX(E$2:E1737)</f>
        <v>0.54698495882392972</v>
      </c>
      <c r="I1737" s="21">
        <f t="shared" si="136"/>
        <v>5.8899999999998727</v>
      </c>
      <c r="J1737" s="21">
        <f ca="1">IF(ROW()&gt;计算结果!B$18+1,ABS(E1737-OFFSET(E1737,-计算结果!B$18,0,1,1))/SUM(OFFSET(I1737,0,0,-计算结果!B$18,1)),ABS(E1737-OFFSET(E1737,-ROW()+2,0,1,1))/SUM(OFFSET(I1737,0,0,-ROW()+2,1)))</f>
        <v>0.8382607656931258</v>
      </c>
      <c r="K1737" s="21">
        <f ca="1">(计算结果!B$19+计算结果!B$20*'000300'!J1737)^计算结果!B$21</f>
        <v>2.1544346891238133</v>
      </c>
      <c r="L1737" s="21">
        <f t="shared" ca="1" si="137"/>
        <v>2709.0297616398557</v>
      </c>
      <c r="M1737" s="31" t="str">
        <f ca="1">IF(ROW()&gt;计算结果!B$22+1,IF(L1737&gt;OFFSET(L1737,-计算结果!B$22,0,1,1),"买",IF(L1737&lt;OFFSET(L1737,-计算结果!B$22,0,1,1),"卖",M1736)),IF(L1737&gt;OFFSET(L1737,-ROW()+1,0,1,1),"买",IF(L1737&lt;OFFSET(L1737,-ROW()+1,0,1,1),"卖",M1736)))</f>
        <v>买</v>
      </c>
      <c r="N1737" s="4" t="str">
        <f t="shared" ca="1" si="138"/>
        <v/>
      </c>
      <c r="O1737" s="3">
        <f ca="1">IF(M1736="买",E1737/E1736-1,0)-IF(N1737=1,计算结果!B$17,0)</f>
        <v>2.2171446639840386E-3</v>
      </c>
      <c r="P1737" s="2">
        <f t="shared" ca="1" si="139"/>
        <v>7.2595140480761895</v>
      </c>
      <c r="Q1737" s="3">
        <f ca="1">1-P1737/MAX(P$2:P1737)</f>
        <v>0</v>
      </c>
    </row>
    <row r="1738" spans="1:17" x14ac:dyDescent="0.15">
      <c r="A1738" s="1">
        <v>40968</v>
      </c>
      <c r="B1738">
        <v>2655.86</v>
      </c>
      <c r="C1738">
        <v>2666.65</v>
      </c>
      <c r="D1738" s="21">
        <v>2631.78</v>
      </c>
      <c r="E1738" s="21">
        <v>2634.14</v>
      </c>
      <c r="F1738" s="42">
        <v>648.75220992000004</v>
      </c>
      <c r="G1738" s="3">
        <f t="shared" si="135"/>
        <v>-1.063677951969233E-2</v>
      </c>
      <c r="H1738" s="3">
        <f>1-E1738/MAX(E$2:E1738)</f>
        <v>0.55180357993602391</v>
      </c>
      <c r="I1738" s="21">
        <f t="shared" si="136"/>
        <v>28.320000000000164</v>
      </c>
      <c r="J1738" s="21">
        <f ca="1">IF(ROW()&gt;计算结果!B$18+1,ABS(E1738-OFFSET(E1738,-计算结果!B$18,0,1,1))/SUM(OFFSET(I1738,0,0,-计算结果!B$18,1)),ABS(E1738-OFFSET(E1738,-ROW()+2,0,1,1))/SUM(OFFSET(I1738,0,0,-ROW()+2,1)))</f>
        <v>0.5024071322436835</v>
      </c>
      <c r="K1738" s="21">
        <f ca="1">(计算结果!B$19+计算结果!B$20*'000300'!J1738)^计算结果!B$21</f>
        <v>1.852166419019315</v>
      </c>
      <c r="L1738" s="21">
        <f t="shared" ca="1" si="137"/>
        <v>2570.3214600021538</v>
      </c>
      <c r="M1738" s="31" t="str">
        <f ca="1">IF(ROW()&gt;计算结果!B$22+1,IF(L1738&gt;OFFSET(L1738,-计算结果!B$22,0,1,1),"买",IF(L1738&lt;OFFSET(L1738,-计算结果!B$22,0,1,1),"卖",M1737)),IF(L1738&gt;OFFSET(L1738,-ROW()+1,0,1,1),"买",IF(L1738&lt;OFFSET(L1738,-ROW()+1,0,1,1),"卖",M1737)))</f>
        <v>买</v>
      </c>
      <c r="N1738" s="4" t="str">
        <f t="shared" ca="1" si="138"/>
        <v/>
      </c>
      <c r="O1738" s="3">
        <f ca="1">IF(M1737="买",E1738/E1737-1,0)-IF(N1738=1,计算结果!B$17,0)</f>
        <v>-1.063677951969233E-2</v>
      </c>
      <c r="P1738" s="2">
        <f t="shared" ca="1" si="139"/>
        <v>7.1822961977266937</v>
      </c>
      <c r="Q1738" s="3">
        <f ca="1">1-P1738/MAX(P$2:P1738)</f>
        <v>1.063677951969233E-2</v>
      </c>
    </row>
    <row r="1739" spans="1:17" x14ac:dyDescent="0.15">
      <c r="A1739" s="1">
        <v>40969</v>
      </c>
      <c r="B1739">
        <v>2622.74</v>
      </c>
      <c r="C1739">
        <v>2647.79</v>
      </c>
      <c r="D1739" s="21">
        <v>2621.86</v>
      </c>
      <c r="E1739" s="21">
        <v>2633.35</v>
      </c>
      <c r="F1739" s="42">
        <v>465.24080128000003</v>
      </c>
      <c r="G1739" s="3">
        <f t="shared" si="135"/>
        <v>-2.9990812940849931E-4</v>
      </c>
      <c r="H1739" s="3">
        <f>1-E1739/MAX(E$2:E1739)</f>
        <v>0.55193799768597285</v>
      </c>
      <c r="I1739" s="21">
        <f t="shared" si="136"/>
        <v>0.78999999999996362</v>
      </c>
      <c r="J1739" s="21">
        <f ca="1">IF(ROW()&gt;计算结果!B$18+1,ABS(E1739-OFFSET(E1739,-计算结果!B$18,0,1,1))/SUM(OFFSET(I1739,0,0,-计算结果!B$18,1)),ABS(E1739-OFFSET(E1739,-ROW()+2,0,1,1))/SUM(OFFSET(I1739,0,0,-ROW()+2,1)))</f>
        <v>0.62559485530546455</v>
      </c>
      <c r="K1739" s="21">
        <f ca="1">(计算结果!B$19+计算结果!B$20*'000300'!J1739)^计算结果!B$21</f>
        <v>1.9630353697749179</v>
      </c>
      <c r="L1739" s="21">
        <f t="shared" ca="1" si="137"/>
        <v>2694.0487133231991</v>
      </c>
      <c r="M1739" s="31" t="str">
        <f ca="1">IF(ROW()&gt;计算结果!B$22+1,IF(L1739&gt;OFFSET(L1739,-计算结果!B$22,0,1,1),"买",IF(L1739&lt;OFFSET(L1739,-计算结果!B$22,0,1,1),"卖",M1738)),IF(L1739&gt;OFFSET(L1739,-ROW()+1,0,1,1),"买",IF(L1739&lt;OFFSET(L1739,-ROW()+1,0,1,1),"卖",M1738)))</f>
        <v>买</v>
      </c>
      <c r="N1739" s="4" t="str">
        <f t="shared" ca="1" si="138"/>
        <v/>
      </c>
      <c r="O1739" s="3">
        <f ca="1">IF(M1738="买",E1739/E1738-1,0)-IF(N1739=1,计算结果!B$17,0)</f>
        <v>-2.9990812940849931E-4</v>
      </c>
      <c r="P1739" s="2">
        <f t="shared" ca="1" si="139"/>
        <v>7.1801421687091755</v>
      </c>
      <c r="Q1739" s="3">
        <f ca="1">1-P1739/MAX(P$2:P1739)</f>
        <v>1.0933497592452213E-2</v>
      </c>
    </row>
    <row r="1740" spans="1:17" x14ac:dyDescent="0.15">
      <c r="A1740" s="1">
        <v>40970</v>
      </c>
      <c r="B1740">
        <v>2637.96</v>
      </c>
      <c r="C1740">
        <v>2679.93</v>
      </c>
      <c r="D1740" s="21">
        <v>2637.96</v>
      </c>
      <c r="E1740" s="21">
        <v>2679.93</v>
      </c>
      <c r="F1740" s="42">
        <v>669.81593088</v>
      </c>
      <c r="G1740" s="3">
        <f t="shared" si="135"/>
        <v>1.7688495642432578E-2</v>
      </c>
      <c r="H1740" s="3">
        <f>1-E1740/MAX(E$2:E1740)</f>
        <v>0.54401245491050165</v>
      </c>
      <c r="I1740" s="21">
        <f t="shared" si="136"/>
        <v>46.579999999999927</v>
      </c>
      <c r="J1740" s="21">
        <f ca="1">IF(ROW()&gt;计算结果!B$18+1,ABS(E1740-OFFSET(E1740,-计算结果!B$18,0,1,1))/SUM(OFFSET(I1740,0,0,-计算结果!B$18,1)),ABS(E1740-OFFSET(E1740,-ROW()+2,0,1,1))/SUM(OFFSET(I1740,0,0,-ROW()+2,1)))</f>
        <v>0.71043469611061238</v>
      </c>
      <c r="K1740" s="21">
        <f ca="1">(计算结果!B$19+计算结果!B$20*'000300'!J1740)^计算结果!B$21</f>
        <v>2.0393912264995508</v>
      </c>
      <c r="L1740" s="21">
        <f t="shared" ca="1" si="137"/>
        <v>2665.2551332424036</v>
      </c>
      <c r="M1740" s="31" t="str">
        <f ca="1">IF(ROW()&gt;计算结果!B$22+1,IF(L1740&gt;OFFSET(L1740,-计算结果!B$22,0,1,1),"买",IF(L1740&lt;OFFSET(L1740,-计算结果!B$22,0,1,1),"卖",M1739)),IF(L1740&gt;OFFSET(L1740,-ROW()+1,0,1,1),"买",IF(L1740&lt;OFFSET(L1740,-ROW()+1,0,1,1),"卖",M1739)))</f>
        <v>买</v>
      </c>
      <c r="N1740" s="4" t="str">
        <f t="shared" ca="1" si="138"/>
        <v/>
      </c>
      <c r="O1740" s="3">
        <f ca="1">IF(M1739="买",E1740/E1739-1,0)-IF(N1740=1,计算结果!B$17,0)</f>
        <v>1.7688495642432578E-2</v>
      </c>
      <c r="P1740" s="2">
        <f t="shared" ca="1" si="139"/>
        <v>7.3071480821724339</v>
      </c>
      <c r="Q1740" s="3">
        <f ca="1">1-P1740/MAX(P$2:P1740)</f>
        <v>0</v>
      </c>
    </row>
    <row r="1741" spans="1:17" x14ac:dyDescent="0.15">
      <c r="A1741" s="1">
        <v>40973</v>
      </c>
      <c r="B1741">
        <v>2687.74</v>
      </c>
      <c r="C1741">
        <v>2694.61</v>
      </c>
      <c r="D1741" s="21">
        <v>2660.96</v>
      </c>
      <c r="E1741" s="21">
        <v>2662.7</v>
      </c>
      <c r="F1741" s="42">
        <v>749.73257727999999</v>
      </c>
      <c r="G1741" s="3">
        <f t="shared" si="135"/>
        <v>-6.4292724063688134E-3</v>
      </c>
      <c r="H1741" s="3">
        <f>1-E1741/MAX(E$2:E1741)</f>
        <v>0.54694412305179341</v>
      </c>
      <c r="I1741" s="21">
        <f t="shared" si="136"/>
        <v>17.230000000000018</v>
      </c>
      <c r="J1741" s="21">
        <f ca="1">IF(ROW()&gt;计算结果!B$18+1,ABS(E1741-OFFSET(E1741,-计算结果!B$18,0,1,1))/SUM(OFFSET(I1741,0,0,-计算结果!B$18,1)),ABS(E1741-OFFSET(E1741,-ROW()+2,0,1,1))/SUM(OFFSET(I1741,0,0,-ROW()+2,1)))</f>
        <v>0.56826757348488255</v>
      </c>
      <c r="K1741" s="21">
        <f ca="1">(计算结果!B$19+计算结果!B$20*'000300'!J1741)^计算结果!B$21</f>
        <v>1.9114408161363943</v>
      </c>
      <c r="L1741" s="21">
        <f t="shared" ca="1" si="137"/>
        <v>2660.3711472722057</v>
      </c>
      <c r="M1741" s="31" t="str">
        <f ca="1">IF(ROW()&gt;计算结果!B$22+1,IF(L1741&gt;OFFSET(L1741,-计算结果!B$22,0,1,1),"买",IF(L1741&lt;OFFSET(L1741,-计算结果!B$22,0,1,1),"卖",M1740)),IF(L1741&gt;OFFSET(L1741,-ROW()+1,0,1,1),"买",IF(L1741&lt;OFFSET(L1741,-ROW()+1,0,1,1),"卖",M1740)))</f>
        <v>买</v>
      </c>
      <c r="N1741" s="4" t="str">
        <f t="shared" ca="1" si="138"/>
        <v/>
      </c>
      <c r="O1741" s="3">
        <f ca="1">IF(M1740="买",E1741/E1740-1,0)-IF(N1741=1,计算结果!B$17,0)</f>
        <v>-6.4292724063688134E-3</v>
      </c>
      <c r="P1741" s="2">
        <f t="shared" ca="1" si="139"/>
        <v>7.2601684366384722</v>
      </c>
      <c r="Q1741" s="3">
        <f ca="1">1-P1741/MAX(P$2:P1741)</f>
        <v>6.4292724063688134E-3</v>
      </c>
    </row>
    <row r="1742" spans="1:17" x14ac:dyDescent="0.15">
      <c r="A1742" s="1">
        <v>40974</v>
      </c>
      <c r="B1742">
        <v>2654.8</v>
      </c>
      <c r="C1742">
        <v>2657.96</v>
      </c>
      <c r="D1742" s="21">
        <v>2615.6</v>
      </c>
      <c r="E1742" s="21">
        <v>2621.0500000000002</v>
      </c>
      <c r="F1742" s="42">
        <v>688.52555775999997</v>
      </c>
      <c r="G1742" s="3">
        <f t="shared" si="135"/>
        <v>-1.5642017501032668E-2</v>
      </c>
      <c r="H1742" s="3">
        <f>1-E1742/MAX(E$2:E1742)</f>
        <v>0.55403083100796291</v>
      </c>
      <c r="I1742" s="21">
        <f t="shared" si="136"/>
        <v>41.649999999999636</v>
      </c>
      <c r="J1742" s="21">
        <f ca="1">IF(ROW()&gt;计算结果!B$18+1,ABS(E1742-OFFSET(E1742,-计算结果!B$18,0,1,1))/SUM(OFFSET(I1742,0,0,-计算结果!B$18,1)),ABS(E1742-OFFSET(E1742,-ROW()+2,0,1,1))/SUM(OFFSET(I1742,0,0,-ROW()+2,1)))</f>
        <v>0.24980816778924197</v>
      </c>
      <c r="K1742" s="21">
        <f ca="1">(计算结果!B$19+计算结果!B$20*'000300'!J1742)^计算结果!B$21</f>
        <v>1.6248273510103177</v>
      </c>
      <c r="L1742" s="21">
        <f t="shared" ca="1" si="137"/>
        <v>2596.4810717112214</v>
      </c>
      <c r="M1742" s="31" t="str">
        <f ca="1">IF(ROW()&gt;计算结果!B$22+1,IF(L1742&gt;OFFSET(L1742,-计算结果!B$22,0,1,1),"买",IF(L1742&lt;OFFSET(L1742,-计算结果!B$22,0,1,1),"卖",M1741)),IF(L1742&gt;OFFSET(L1742,-ROW()+1,0,1,1),"买",IF(L1742&lt;OFFSET(L1742,-ROW()+1,0,1,1),"卖",M1741)))</f>
        <v>买</v>
      </c>
      <c r="N1742" s="4" t="str">
        <f t="shared" ca="1" si="138"/>
        <v/>
      </c>
      <c r="O1742" s="3">
        <f ca="1">IF(M1741="买",E1742/E1741-1,0)-IF(N1742=1,计算结果!B$17,0)</f>
        <v>-1.5642017501032668E-2</v>
      </c>
      <c r="P1742" s="2">
        <f t="shared" ca="1" si="139"/>
        <v>7.1466047548921283</v>
      </c>
      <c r="Q1742" s="3">
        <f ca="1">1-P1742/MAX(P$2:P1742)</f>
        <v>2.1970723115902091E-2</v>
      </c>
    </row>
    <row r="1743" spans="1:17" x14ac:dyDescent="0.15">
      <c r="A1743" s="1">
        <v>40975</v>
      </c>
      <c r="B1743">
        <v>2596.48</v>
      </c>
      <c r="C1743">
        <v>2628.59</v>
      </c>
      <c r="D1743" s="21">
        <v>2594.13</v>
      </c>
      <c r="E1743" s="21">
        <v>2603</v>
      </c>
      <c r="F1743" s="42">
        <v>632.43292671999995</v>
      </c>
      <c r="G1743" s="3">
        <f t="shared" si="135"/>
        <v>-6.8865530989489221E-3</v>
      </c>
      <c r="H1743" s="3">
        <f>1-E1743/MAX(E$2:E1743)</f>
        <v>0.55710202137072073</v>
      </c>
      <c r="I1743" s="21">
        <f t="shared" si="136"/>
        <v>18.050000000000182</v>
      </c>
      <c r="J1743" s="21">
        <f ca="1">IF(ROW()&gt;计算结果!B$18+1,ABS(E1743-OFFSET(E1743,-计算结果!B$18,0,1,1))/SUM(OFFSET(I1743,0,0,-计算结果!B$18,1)),ABS(E1743-OFFSET(E1743,-ROW()+2,0,1,1))/SUM(OFFSET(I1743,0,0,-ROW()+2,1)))</f>
        <v>2.5367647058823457E-2</v>
      </c>
      <c r="K1743" s="21">
        <f ca="1">(计算结果!B$19+计算结果!B$20*'000300'!J1743)^计算结果!B$21</f>
        <v>1.422830882352941</v>
      </c>
      <c r="L1743" s="21">
        <f t="shared" ca="1" si="137"/>
        <v>2605.7564042003396</v>
      </c>
      <c r="M1743" s="31" t="str">
        <f ca="1">IF(ROW()&gt;计算结果!B$22+1,IF(L1743&gt;OFFSET(L1743,-计算结果!B$22,0,1,1),"买",IF(L1743&lt;OFFSET(L1743,-计算结果!B$22,0,1,1),"卖",M1742)),IF(L1743&gt;OFFSET(L1743,-ROW()+1,0,1,1),"买",IF(L1743&lt;OFFSET(L1743,-ROW()+1,0,1,1),"卖",M1742)))</f>
        <v>买</v>
      </c>
      <c r="N1743" s="4" t="str">
        <f t="shared" ca="1" si="138"/>
        <v/>
      </c>
      <c r="O1743" s="3">
        <f ca="1">IF(M1742="买",E1743/E1742-1,0)-IF(N1743=1,计算结果!B$17,0)</f>
        <v>-6.8865530989489221E-3</v>
      </c>
      <c r="P1743" s="2">
        <f t="shared" ca="1" si="139"/>
        <v>7.0973892817703632</v>
      </c>
      <c r="Q1743" s="3">
        <f ca="1">1-P1743/MAX(P$2:P1743)</f>
        <v>2.8705973663491036E-2</v>
      </c>
    </row>
    <row r="1744" spans="1:17" x14ac:dyDescent="0.15">
      <c r="A1744" s="1">
        <v>40976</v>
      </c>
      <c r="B1744">
        <v>2612.4</v>
      </c>
      <c r="C1744">
        <v>2645.95</v>
      </c>
      <c r="D1744" s="21">
        <v>2612.4</v>
      </c>
      <c r="E1744" s="21">
        <v>2635.79</v>
      </c>
      <c r="F1744" s="42">
        <v>644.58850303999998</v>
      </c>
      <c r="G1744" s="3">
        <f t="shared" si="135"/>
        <v>1.2597003457548883E-2</v>
      </c>
      <c r="H1744" s="3">
        <f>1-E1744/MAX(E$2:E1744)</f>
        <v>0.55152283400258628</v>
      </c>
      <c r="I1744" s="21">
        <f t="shared" si="136"/>
        <v>32.789999999999964</v>
      </c>
      <c r="J1744" s="21">
        <f ca="1">IF(ROW()&gt;计算结果!B$18+1,ABS(E1744-OFFSET(E1744,-计算结果!B$18,0,1,1))/SUM(OFFSET(I1744,0,0,-计算结果!B$18,1)),ABS(E1744-OFFSET(E1744,-ROW()+2,0,1,1))/SUM(OFFSET(I1744,0,0,-ROW()+2,1)))</f>
        <v>0.12222176234427294</v>
      </c>
      <c r="K1744" s="21">
        <f ca="1">(计算结果!B$19+计算结果!B$20*'000300'!J1744)^计算结果!B$21</f>
        <v>1.5099995861098456</v>
      </c>
      <c r="L1744" s="21">
        <f t="shared" ca="1" si="137"/>
        <v>2651.1071214272174</v>
      </c>
      <c r="M1744" s="31" t="str">
        <f ca="1">IF(ROW()&gt;计算结果!B$22+1,IF(L1744&gt;OFFSET(L1744,-计算结果!B$22,0,1,1),"买",IF(L1744&lt;OFFSET(L1744,-计算结果!B$22,0,1,1),"卖",M1743)),IF(L1744&gt;OFFSET(L1744,-ROW()+1,0,1,1),"买",IF(L1744&lt;OFFSET(L1744,-ROW()+1,0,1,1),"卖",M1743)))</f>
        <v>买</v>
      </c>
      <c r="N1744" s="4" t="str">
        <f t="shared" ca="1" si="138"/>
        <v/>
      </c>
      <c r="O1744" s="3">
        <f ca="1">IF(M1743="买",E1744/E1743-1,0)-IF(N1744=1,计算结果!B$17,0)</f>
        <v>1.2597003457548883E-2</v>
      </c>
      <c r="P1744" s="2">
        <f t="shared" ca="1" si="139"/>
        <v>7.1867951190923947</v>
      </c>
      <c r="Q1744" s="3">
        <f ca="1">1-P1744/MAX(P$2:P1744)</f>
        <v>1.6470579455433509E-2</v>
      </c>
    </row>
    <row r="1745" spans="1:17" x14ac:dyDescent="0.15">
      <c r="A1745" s="1">
        <v>40977</v>
      </c>
      <c r="B1745">
        <v>2644.1</v>
      </c>
      <c r="C1745">
        <v>2664.41</v>
      </c>
      <c r="D1745" s="21">
        <v>2631.41</v>
      </c>
      <c r="E1745" s="21">
        <v>2664.3</v>
      </c>
      <c r="F1745" s="42">
        <v>659.63442176000001</v>
      </c>
      <c r="G1745" s="3">
        <f t="shared" si="135"/>
        <v>1.0816491450381216E-2</v>
      </c>
      <c r="H1745" s="3">
        <f>1-E1745/MAX(E$2:E1745)</f>
        <v>0.546671884570884</v>
      </c>
      <c r="I1745" s="21">
        <f t="shared" si="136"/>
        <v>28.510000000000218</v>
      </c>
      <c r="J1745" s="21">
        <f ca="1">IF(ROW()&gt;计算结果!B$18+1,ABS(E1745-OFFSET(E1745,-计算结果!B$18,0,1,1))/SUM(OFFSET(I1745,0,0,-计算结果!B$18,1)),ABS(E1745-OFFSET(E1745,-ROW()+2,0,1,1))/SUM(OFFSET(I1745,0,0,-ROW()+2,1)))</f>
        <v>7.1290944123314909E-2</v>
      </c>
      <c r="K1745" s="21">
        <f ca="1">(计算结果!B$19+计算结果!B$20*'000300'!J1745)^计算结果!B$21</f>
        <v>1.4641618497109834</v>
      </c>
      <c r="L1745" s="21">
        <f t="shared" ca="1" si="137"/>
        <v>2670.4236309213557</v>
      </c>
      <c r="M1745" s="31" t="str">
        <f ca="1">IF(ROW()&gt;计算结果!B$22+1,IF(L1745&gt;OFFSET(L1745,-计算结果!B$22,0,1,1),"买",IF(L1745&lt;OFFSET(L1745,-计算结果!B$22,0,1,1),"卖",M1744)),IF(L1745&gt;OFFSET(L1745,-ROW()+1,0,1,1),"买",IF(L1745&lt;OFFSET(L1745,-ROW()+1,0,1,1),"卖",M1744)))</f>
        <v>买</v>
      </c>
      <c r="N1745" s="4" t="str">
        <f t="shared" ca="1" si="138"/>
        <v/>
      </c>
      <c r="O1745" s="3">
        <f ca="1">IF(M1744="买",E1745/E1744-1,0)-IF(N1745=1,计算结果!B$17,0)</f>
        <v>1.0816491450381216E-2</v>
      </c>
      <c r="P1745" s="2">
        <f t="shared" ca="1" si="139"/>
        <v>7.2645310270536987</v>
      </c>
      <c r="Q1745" s="3">
        <f ca="1">1-P1745/MAX(P$2:P1745)</f>
        <v>5.8322418869147796E-3</v>
      </c>
    </row>
    <row r="1746" spans="1:17" x14ac:dyDescent="0.15">
      <c r="A1746" s="1">
        <v>40980</v>
      </c>
      <c r="B1746">
        <v>2663.24</v>
      </c>
      <c r="C1746">
        <v>2666.43</v>
      </c>
      <c r="D1746" s="21">
        <v>2636.42</v>
      </c>
      <c r="E1746" s="21">
        <v>2654.4</v>
      </c>
      <c r="F1746" s="42">
        <v>743.67705088000002</v>
      </c>
      <c r="G1746" s="3">
        <f t="shared" si="135"/>
        <v>-3.7157977705213341E-3</v>
      </c>
      <c r="H1746" s="3">
        <f>1-E1746/MAX(E$2:E1746)</f>
        <v>0.54835636017151024</v>
      </c>
      <c r="I1746" s="21">
        <f t="shared" si="136"/>
        <v>9.9000000000000909</v>
      </c>
      <c r="J1746" s="21">
        <f ca="1">IF(ROW()&gt;计算结果!B$18+1,ABS(E1746-OFFSET(E1746,-计算结果!B$18,0,1,1))/SUM(OFFSET(I1746,0,0,-计算结果!B$18,1)),ABS(E1746-OFFSET(E1746,-ROW()+2,0,1,1))/SUM(OFFSET(I1746,0,0,-ROW()+2,1)))</f>
        <v>9.4466936572202877E-3</v>
      </c>
      <c r="K1746" s="21">
        <f ca="1">(计算结果!B$19+计算结果!B$20*'000300'!J1746)^计算结果!B$21</f>
        <v>1.4085020242914981</v>
      </c>
      <c r="L1746" s="21">
        <f t="shared" ca="1" si="137"/>
        <v>2647.8543143321267</v>
      </c>
      <c r="M1746" s="31" t="str">
        <f ca="1">IF(ROW()&gt;计算结果!B$22+1,IF(L1746&gt;OFFSET(L1746,-计算结果!B$22,0,1,1),"买",IF(L1746&lt;OFFSET(L1746,-计算结果!B$22,0,1,1),"卖",M1745)),IF(L1746&gt;OFFSET(L1746,-ROW()+1,0,1,1),"买",IF(L1746&lt;OFFSET(L1746,-ROW()+1,0,1,1),"卖",M1745)))</f>
        <v>买</v>
      </c>
      <c r="N1746" s="4" t="str">
        <f t="shared" ca="1" si="138"/>
        <v/>
      </c>
      <c r="O1746" s="3">
        <f ca="1">IF(M1745="买",E1746/E1745-1,0)-IF(N1746=1,计算结果!B$17,0)</f>
        <v>-3.7157977705213341E-3</v>
      </c>
      <c r="P1746" s="2">
        <f t="shared" ca="1" si="139"/>
        <v>7.2375374988594894</v>
      </c>
      <c r="Q1746" s="3">
        <f ca="1">1-P1746/MAX(P$2:P1746)</f>
        <v>9.5263682260355864E-3</v>
      </c>
    </row>
    <row r="1747" spans="1:17" x14ac:dyDescent="0.15">
      <c r="A1747" s="1">
        <v>40981</v>
      </c>
      <c r="B1747">
        <v>2653.68</v>
      </c>
      <c r="C1747">
        <v>2681.33</v>
      </c>
      <c r="D1747" s="21">
        <v>2649.17</v>
      </c>
      <c r="E1747" s="21">
        <v>2681.07</v>
      </c>
      <c r="F1747" s="42">
        <v>664.29763584</v>
      </c>
      <c r="G1747" s="3">
        <f t="shared" si="135"/>
        <v>1.0047468354430489E-2</v>
      </c>
      <c r="H1747" s="3">
        <f>1-E1747/MAX(E$2:E1747)</f>
        <v>0.54381848499285368</v>
      </c>
      <c r="I1747" s="21">
        <f t="shared" si="136"/>
        <v>26.670000000000073</v>
      </c>
      <c r="J1747" s="21">
        <f ca="1">IF(ROW()&gt;计算结果!B$18+1,ABS(E1747-OFFSET(E1747,-计算结果!B$18,0,1,1))/SUM(OFFSET(I1747,0,0,-计算结果!B$18,1)),ABS(E1747-OFFSET(E1747,-ROW()+2,0,1,1))/SUM(OFFSET(I1747,0,0,-ROW()+2,1)))</f>
        <v>7.4294383009302203E-2</v>
      </c>
      <c r="K1747" s="21">
        <f ca="1">(计算结果!B$19+计算结果!B$20*'000300'!J1747)^计算结果!B$21</f>
        <v>1.4668649447083719</v>
      </c>
      <c r="L1747" s="21">
        <f t="shared" ca="1" si="137"/>
        <v>2696.5772392527824</v>
      </c>
      <c r="M1747" s="31" t="str">
        <f ca="1">IF(ROW()&gt;计算结果!B$22+1,IF(L1747&gt;OFFSET(L1747,-计算结果!B$22,0,1,1),"买",IF(L1747&lt;OFFSET(L1747,-计算结果!B$22,0,1,1),"卖",M1746)),IF(L1747&gt;OFFSET(L1747,-ROW()+1,0,1,1),"买",IF(L1747&lt;OFFSET(L1747,-ROW()+1,0,1,1),"卖",M1746)))</f>
        <v>买</v>
      </c>
      <c r="N1747" s="4" t="str">
        <f t="shared" ca="1" si="138"/>
        <v/>
      </c>
      <c r="O1747" s="3">
        <f ca="1">IF(M1746="买",E1747/E1746-1,0)-IF(N1747=1,计算结果!B$17,0)</f>
        <v>1.0047468354430489E-2</v>
      </c>
      <c r="P1747" s="2">
        <f t="shared" ca="1" si="139"/>
        <v>7.3102564278432842</v>
      </c>
      <c r="Q1747" s="3">
        <f ca="1">1-P1747/MAX(P$2:P1747)</f>
        <v>0</v>
      </c>
    </row>
    <row r="1748" spans="1:17" x14ac:dyDescent="0.15">
      <c r="A1748" s="1">
        <v>40982</v>
      </c>
      <c r="B1748">
        <v>2694.48</v>
      </c>
      <c r="C1748">
        <v>2705.75</v>
      </c>
      <c r="D1748" s="21">
        <v>2595.34</v>
      </c>
      <c r="E1748" s="21">
        <v>2605.11</v>
      </c>
      <c r="F1748" s="42">
        <v>1170.8040806399999</v>
      </c>
      <c r="G1748" s="3">
        <f t="shared" si="135"/>
        <v>-2.8331971936577549E-2</v>
      </c>
      <c r="H1748" s="3">
        <f>1-E1748/MAX(E$2:E1748)</f>
        <v>0.55674300687402156</v>
      </c>
      <c r="I1748" s="21">
        <f t="shared" si="136"/>
        <v>75.960000000000036</v>
      </c>
      <c r="J1748" s="21">
        <f ca="1">IF(ROW()&gt;计算结果!B$18+1,ABS(E1748-OFFSET(E1748,-计算结果!B$18,0,1,1))/SUM(OFFSET(I1748,0,0,-计算结果!B$18,1)),ABS(E1748-OFFSET(E1748,-ROW()+2,0,1,1))/SUM(OFFSET(I1748,0,0,-ROW()+2,1)))</f>
        <v>9.73736289538112E-2</v>
      </c>
      <c r="K1748" s="21">
        <f ca="1">(计算结果!B$19+计算结果!B$20*'000300'!J1748)^计算结果!B$21</f>
        <v>1.4876362660584299</v>
      </c>
      <c r="L1748" s="21">
        <f t="shared" ca="1" si="137"/>
        <v>2560.5072569841004</v>
      </c>
      <c r="M1748" s="31" t="str">
        <f ca="1">IF(ROW()&gt;计算结果!B$22+1,IF(L1748&gt;OFFSET(L1748,-计算结果!B$22,0,1,1),"买",IF(L1748&lt;OFFSET(L1748,-计算结果!B$22,0,1,1),"卖",M1747)),IF(L1748&gt;OFFSET(L1748,-ROW()+1,0,1,1),"买",IF(L1748&lt;OFFSET(L1748,-ROW()+1,0,1,1),"卖",M1747)))</f>
        <v>卖</v>
      </c>
      <c r="N1748" s="4">
        <f t="shared" ca="1" si="138"/>
        <v>1</v>
      </c>
      <c r="O1748" s="3">
        <f ca="1">IF(M1747="买",E1748/E1747-1,0)-IF(N1748=1,计算结果!B$17,0)</f>
        <v>-2.8331971936577549E-2</v>
      </c>
      <c r="P1748" s="2">
        <f t="shared" ca="1" si="139"/>
        <v>7.103142447880443</v>
      </c>
      <c r="Q1748" s="3">
        <f ca="1">1-P1748/MAX(P$2:P1748)</f>
        <v>2.8331971936577549E-2</v>
      </c>
    </row>
    <row r="1749" spans="1:17" x14ac:dyDescent="0.15">
      <c r="A1749" s="1">
        <v>40983</v>
      </c>
      <c r="B1749">
        <v>2602.66</v>
      </c>
      <c r="C1749">
        <v>2618.25</v>
      </c>
      <c r="D1749" s="21">
        <v>2575.44</v>
      </c>
      <c r="E1749" s="21">
        <v>2585.5500000000002</v>
      </c>
      <c r="F1749" s="42">
        <v>770.42769920000001</v>
      </c>
      <c r="G1749" s="3">
        <f t="shared" si="135"/>
        <v>-7.5083201860958182E-3</v>
      </c>
      <c r="H1749" s="3">
        <f>1-E1749/MAX(E$2:E1749)</f>
        <v>0.56007112230313749</v>
      </c>
      <c r="I1749" s="21">
        <f t="shared" si="136"/>
        <v>19.559999999999945</v>
      </c>
      <c r="J1749" s="21">
        <f ca="1">IF(ROW()&gt;计算结果!B$18+1,ABS(E1749-OFFSET(E1749,-计算结果!B$18,0,1,1))/SUM(OFFSET(I1749,0,0,-计算结果!B$18,1)),ABS(E1749-OFFSET(E1749,-ROW()+2,0,1,1))/SUM(OFFSET(I1749,0,0,-ROW()+2,1)))</f>
        <v>0.15083622593878104</v>
      </c>
      <c r="K1749" s="21">
        <f ca="1">(计算结果!B$19+计算结果!B$20*'000300'!J1749)^计算结果!B$21</f>
        <v>1.5357526033449029</v>
      </c>
      <c r="L1749" s="21">
        <f t="shared" ca="1" si="137"/>
        <v>2598.966714765666</v>
      </c>
      <c r="M1749" s="31" t="str">
        <f ca="1">IF(ROW()&gt;计算结果!B$22+1,IF(L1749&gt;OFFSET(L1749,-计算结果!B$22,0,1,1),"买",IF(L1749&lt;OFFSET(L1749,-计算结果!B$22,0,1,1),"卖",M1748)),IF(L1749&gt;OFFSET(L1749,-ROW()+1,0,1,1),"买",IF(L1749&lt;OFFSET(L1749,-ROW()+1,0,1,1),"卖",M1748)))</f>
        <v>买</v>
      </c>
      <c r="N1749" s="4">
        <f t="shared" ca="1" si="138"/>
        <v>1</v>
      </c>
      <c r="O1749" s="3">
        <f ca="1">IF(M1748="买",E1749/E1748-1,0)-IF(N1749=1,计算结果!B$17,0)</f>
        <v>0</v>
      </c>
      <c r="P1749" s="2">
        <f t="shared" ca="1" si="139"/>
        <v>7.103142447880443</v>
      </c>
      <c r="Q1749" s="3">
        <f ca="1">1-P1749/MAX(P$2:P1749)</f>
        <v>2.8331971936577549E-2</v>
      </c>
    </row>
    <row r="1750" spans="1:17" x14ac:dyDescent="0.15">
      <c r="A1750" s="1">
        <v>40984</v>
      </c>
      <c r="B1750">
        <v>2591.8000000000002</v>
      </c>
      <c r="C1750">
        <v>2624.32</v>
      </c>
      <c r="D1750" s="21">
        <v>2577.25</v>
      </c>
      <c r="E1750" s="21">
        <v>2623.52</v>
      </c>
      <c r="F1750" s="42">
        <v>674.51822079999999</v>
      </c>
      <c r="G1750" s="3">
        <f t="shared" si="135"/>
        <v>1.4685463441047375E-2</v>
      </c>
      <c r="H1750" s="3">
        <f>1-E1750/MAX(E$2:E1750)</f>
        <v>0.55361056285305921</v>
      </c>
      <c r="I1750" s="21">
        <f t="shared" si="136"/>
        <v>37.9699999999998</v>
      </c>
      <c r="J1750" s="21">
        <f ca="1">IF(ROW()&gt;计算结果!B$18+1,ABS(E1750-OFFSET(E1750,-计算结果!B$18,0,1,1))/SUM(OFFSET(I1750,0,0,-计算结果!B$18,1)),ABS(E1750-OFFSET(E1750,-ROW()+2,0,1,1))/SUM(OFFSET(I1750,0,0,-ROW()+2,1)))</f>
        <v>0.18297706704726024</v>
      </c>
      <c r="K1750" s="21">
        <f ca="1">(计算结果!B$19+计算结果!B$20*'000300'!J1750)^计算结果!B$21</f>
        <v>1.5646793603425342</v>
      </c>
      <c r="L1750" s="21">
        <f t="shared" ca="1" si="137"/>
        <v>2637.3847334004313</v>
      </c>
      <c r="M1750" s="31" t="str">
        <f ca="1">IF(ROW()&gt;计算结果!B$22+1,IF(L1750&gt;OFFSET(L1750,-计算结果!B$22,0,1,1),"买",IF(L1750&lt;OFFSET(L1750,-计算结果!B$22,0,1,1),"卖",M1749)),IF(L1750&gt;OFFSET(L1750,-ROW()+1,0,1,1),"买",IF(L1750&lt;OFFSET(L1750,-ROW()+1,0,1,1),"卖",M1749)))</f>
        <v>买</v>
      </c>
      <c r="N1750" s="4" t="str">
        <f t="shared" ca="1" si="138"/>
        <v/>
      </c>
      <c r="O1750" s="3">
        <f ca="1">IF(M1749="买",E1750/E1749-1,0)-IF(N1750=1,计算结果!B$17,0)</f>
        <v>1.4685463441047375E-2</v>
      </c>
      <c r="P1750" s="2">
        <f t="shared" ca="1" si="139"/>
        <v>7.2074553866153428</v>
      </c>
      <c r="Q1750" s="3">
        <f ca="1">1-P1750/MAX(P$2:P1750)</f>
        <v>1.4062576633617541E-2</v>
      </c>
    </row>
    <row r="1751" spans="1:17" x14ac:dyDescent="0.15">
      <c r="A1751" s="1">
        <v>40987</v>
      </c>
      <c r="B1751">
        <v>2617.66</v>
      </c>
      <c r="C1751">
        <v>2631.05</v>
      </c>
      <c r="D1751" s="21">
        <v>2598.63</v>
      </c>
      <c r="E1751" s="21">
        <v>2630.01</v>
      </c>
      <c r="F1751" s="42">
        <v>688.03936255999997</v>
      </c>
      <c r="G1751" s="3">
        <f t="shared" si="135"/>
        <v>2.4737756906751951E-3</v>
      </c>
      <c r="H1751" s="3">
        <f>1-E1751/MAX(E$2:E1751)</f>
        <v>0.55250629551487096</v>
      </c>
      <c r="I1751" s="21">
        <f t="shared" si="136"/>
        <v>6.4900000000002365</v>
      </c>
      <c r="J1751" s="21">
        <f ca="1">IF(ROW()&gt;计算结果!B$18+1,ABS(E1751-OFFSET(E1751,-计算结果!B$18,0,1,1))/SUM(OFFSET(I1751,0,0,-计算结果!B$18,1)),ABS(E1751-OFFSET(E1751,-ROW()+2,0,1,1))/SUM(OFFSET(I1751,0,0,-ROW()+2,1)))</f>
        <v>0.10986388842211252</v>
      </c>
      <c r="K1751" s="21">
        <f ca="1">(计算结果!B$19+计算结果!B$20*'000300'!J1751)^计算结果!B$21</f>
        <v>1.4988774995799012</v>
      </c>
      <c r="L1751" s="21">
        <f t="shared" ca="1" si="137"/>
        <v>2626.330911441125</v>
      </c>
      <c r="M1751" s="31" t="str">
        <f ca="1">IF(ROW()&gt;计算结果!B$22+1,IF(L1751&gt;OFFSET(L1751,-计算结果!B$22,0,1,1),"买",IF(L1751&lt;OFFSET(L1751,-计算结果!B$22,0,1,1),"卖",M1750)),IF(L1751&gt;OFFSET(L1751,-ROW()+1,0,1,1),"买",IF(L1751&lt;OFFSET(L1751,-ROW()+1,0,1,1),"卖",M1750)))</f>
        <v>买</v>
      </c>
      <c r="N1751" s="4" t="str">
        <f t="shared" ca="1" si="138"/>
        <v/>
      </c>
      <c r="O1751" s="3">
        <f ca="1">IF(M1750="买",E1751/E1750-1,0)-IF(N1751=1,计算结果!B$17,0)</f>
        <v>2.4737756906751951E-3</v>
      </c>
      <c r="P1751" s="2">
        <f t="shared" ca="1" si="139"/>
        <v>7.2252850145423775</v>
      </c>
      <c r="Q1751" s="3">
        <f ca="1">1-P1751/MAX(P$2:P1751)</f>
        <v>1.1623588603166923E-2</v>
      </c>
    </row>
    <row r="1752" spans="1:17" x14ac:dyDescent="0.15">
      <c r="A1752" s="1">
        <v>40988</v>
      </c>
      <c r="B1752">
        <v>2622.66</v>
      </c>
      <c r="C1752">
        <v>2622.66</v>
      </c>
      <c r="D1752" s="21">
        <v>2584.02</v>
      </c>
      <c r="E1752" s="21">
        <v>2584.4499999999998</v>
      </c>
      <c r="F1752" s="42">
        <v>642.63815167999996</v>
      </c>
      <c r="G1752" s="3">
        <f t="shared" si="135"/>
        <v>-1.7323128048942982E-2</v>
      </c>
      <c r="H1752" s="3">
        <f>1-E1752/MAX(E$2:E1752)</f>
        <v>0.56025828625876262</v>
      </c>
      <c r="I1752" s="21">
        <f t="shared" si="136"/>
        <v>45.5600000000004</v>
      </c>
      <c r="J1752" s="21">
        <f ca="1">IF(ROW()&gt;计算结果!B$18+1,ABS(E1752-OFFSET(E1752,-计算结果!B$18,0,1,1))/SUM(OFFSET(I1752,0,0,-计算结果!B$18,1)),ABS(E1752-OFFSET(E1752,-ROW()+2,0,1,1))/SUM(OFFSET(I1752,0,0,-ROW()+2,1)))</f>
        <v>0.12140914217475038</v>
      </c>
      <c r="K1752" s="21">
        <f ca="1">(计算结果!B$19+计算结果!B$20*'000300'!J1752)^计算结果!B$21</f>
        <v>1.5092682279572753</v>
      </c>
      <c r="L1752" s="21">
        <f t="shared" ca="1" si="137"/>
        <v>2563.1213824451424</v>
      </c>
      <c r="M1752" s="31" t="str">
        <f ca="1">IF(ROW()&gt;计算结果!B$22+1,IF(L1752&gt;OFFSET(L1752,-计算结果!B$22,0,1,1),"买",IF(L1752&lt;OFFSET(L1752,-计算结果!B$22,0,1,1),"卖",M1751)),IF(L1752&gt;OFFSET(L1752,-ROW()+1,0,1,1),"买",IF(L1752&lt;OFFSET(L1752,-ROW()+1,0,1,1),"卖",M1751)))</f>
        <v>卖</v>
      </c>
      <c r="N1752" s="4">
        <f t="shared" ca="1" si="138"/>
        <v>1</v>
      </c>
      <c r="O1752" s="3">
        <f ca="1">IF(M1751="买",E1752/E1751-1,0)-IF(N1752=1,计算结果!B$17,0)</f>
        <v>-1.7323128048942982E-2</v>
      </c>
      <c r="P1752" s="2">
        <f t="shared" ca="1" si="139"/>
        <v>7.1001204770453512</v>
      </c>
      <c r="Q1752" s="3">
        <f ca="1">1-P1752/MAX(P$2:P1752)</f>
        <v>2.8745359738348908E-2</v>
      </c>
    </row>
    <row r="1753" spans="1:17" x14ac:dyDescent="0.15">
      <c r="A1753" s="1">
        <v>40989</v>
      </c>
      <c r="B1753">
        <v>2597.38</v>
      </c>
      <c r="C1753">
        <v>2613.27</v>
      </c>
      <c r="D1753" s="21">
        <v>2569.08</v>
      </c>
      <c r="E1753" s="21">
        <v>2587.79</v>
      </c>
      <c r="F1753" s="42">
        <v>666.74921472000005</v>
      </c>
      <c r="G1753" s="3">
        <f t="shared" si="135"/>
        <v>1.2923445994312832E-3</v>
      </c>
      <c r="H1753" s="3">
        <f>1-E1753/MAX(E$2:E1753)</f>
        <v>0.5596899884298645</v>
      </c>
      <c r="I1753" s="21">
        <f t="shared" si="136"/>
        <v>3.3400000000001455</v>
      </c>
      <c r="J1753" s="21">
        <f ca="1">IF(ROW()&gt;计算结果!B$18+1,ABS(E1753-OFFSET(E1753,-计算结果!B$18,0,1,1))/SUM(OFFSET(I1753,0,0,-计算结果!B$18,1)),ABS(E1753-OFFSET(E1753,-ROW()+2,0,1,1))/SUM(OFFSET(I1753,0,0,-ROW()+2,1)))</f>
        <v>5.3042720139494293E-2</v>
      </c>
      <c r="K1753" s="21">
        <f ca="1">(计算结果!B$19+计算结果!B$20*'000300'!J1753)^计算结果!B$21</f>
        <v>1.4477384481255449</v>
      </c>
      <c r="L1753" s="21">
        <f t="shared" ca="1" si="137"/>
        <v>2598.8350885414143</v>
      </c>
      <c r="M1753" s="31" t="str">
        <f ca="1">IF(ROW()&gt;计算结果!B$22+1,IF(L1753&gt;OFFSET(L1753,-计算结果!B$22,0,1,1),"买",IF(L1753&lt;OFFSET(L1753,-计算结果!B$22,0,1,1),"卖",M1752)),IF(L1753&gt;OFFSET(L1753,-ROW()+1,0,1,1),"买",IF(L1753&lt;OFFSET(L1753,-ROW()+1,0,1,1),"卖",M1752)))</f>
        <v>卖</v>
      </c>
      <c r="N1753" s="4" t="str">
        <f t="shared" ca="1" si="138"/>
        <v/>
      </c>
      <c r="O1753" s="3">
        <f ca="1">IF(M1752="买",E1753/E1752-1,0)-IF(N1753=1,计算结果!B$17,0)</f>
        <v>0</v>
      </c>
      <c r="P1753" s="2">
        <f t="shared" ca="1" si="139"/>
        <v>7.1001204770453512</v>
      </c>
      <c r="Q1753" s="3">
        <f ca="1">1-P1753/MAX(P$2:P1753)</f>
        <v>2.8745359738348908E-2</v>
      </c>
    </row>
    <row r="1754" spans="1:17" x14ac:dyDescent="0.15">
      <c r="A1754" s="1">
        <v>40990</v>
      </c>
      <c r="B1754">
        <v>2586.94</v>
      </c>
      <c r="C1754">
        <v>2599.2399999999998</v>
      </c>
      <c r="D1754" s="21">
        <v>2570.4499999999998</v>
      </c>
      <c r="E1754" s="21">
        <v>2583.75</v>
      </c>
      <c r="F1754" s="42">
        <v>501.15506176000002</v>
      </c>
      <c r="G1754" s="3">
        <f t="shared" si="135"/>
        <v>-1.5611776844334235E-3</v>
      </c>
      <c r="H1754" s="3">
        <f>1-E1754/MAX(E$2:E1754)</f>
        <v>0.56037739059416047</v>
      </c>
      <c r="I1754" s="21">
        <f t="shared" si="136"/>
        <v>4.0399999999999636</v>
      </c>
      <c r="J1754" s="21">
        <f ca="1">IF(ROW()&gt;计算结果!B$18+1,ABS(E1754-OFFSET(E1754,-计算结果!B$18,0,1,1))/SUM(OFFSET(I1754,0,0,-计算结果!B$18,1)),ABS(E1754-OFFSET(E1754,-ROW()+2,0,1,1))/SUM(OFFSET(I1754,0,0,-ROW()+2,1)))</f>
        <v>0.20170542635658831</v>
      </c>
      <c r="K1754" s="21">
        <f ca="1">(计算结果!B$19+计算结果!B$20*'000300'!J1754)^计算结果!B$21</f>
        <v>1.5815348837209293</v>
      </c>
      <c r="L1754" s="21">
        <f t="shared" ca="1" si="137"/>
        <v>2574.9774947891483</v>
      </c>
      <c r="M1754" s="31" t="str">
        <f ca="1">IF(ROW()&gt;计算结果!B$22+1,IF(L1754&gt;OFFSET(L1754,-计算结果!B$22,0,1,1),"买",IF(L1754&lt;OFFSET(L1754,-计算结果!B$22,0,1,1),"卖",M1753)),IF(L1754&gt;OFFSET(L1754,-ROW()+1,0,1,1),"买",IF(L1754&lt;OFFSET(L1754,-ROW()+1,0,1,1),"卖",M1753)))</f>
        <v>卖</v>
      </c>
      <c r="N1754" s="4" t="str">
        <f t="shared" ca="1" si="138"/>
        <v/>
      </c>
      <c r="O1754" s="3">
        <f ca="1">IF(M1753="买",E1754/E1753-1,0)-IF(N1754=1,计算结果!B$17,0)</f>
        <v>0</v>
      </c>
      <c r="P1754" s="2">
        <f t="shared" ca="1" si="139"/>
        <v>7.1001204770453512</v>
      </c>
      <c r="Q1754" s="3">
        <f ca="1">1-P1754/MAX(P$2:P1754)</f>
        <v>2.8745359738348908E-2</v>
      </c>
    </row>
    <row r="1755" spans="1:17" x14ac:dyDescent="0.15">
      <c r="A1755" s="1">
        <v>40991</v>
      </c>
      <c r="B1755">
        <v>2575.33</v>
      </c>
      <c r="C1755">
        <v>2578.83</v>
      </c>
      <c r="D1755" s="21">
        <v>2544.5300000000002</v>
      </c>
      <c r="E1755" s="21">
        <v>2552.94</v>
      </c>
      <c r="F1755" s="42">
        <v>478.12444160000001</v>
      </c>
      <c r="G1755" s="3">
        <f t="shared" si="135"/>
        <v>-1.1924528301886728E-2</v>
      </c>
      <c r="H1755" s="3">
        <f>1-E1755/MAX(E$2:E1755)</f>
        <v>0.56561968284216979</v>
      </c>
      <c r="I1755" s="21">
        <f t="shared" si="136"/>
        <v>30.809999999999945</v>
      </c>
      <c r="J1755" s="21">
        <f ca="1">IF(ROW()&gt;计算结果!B$18+1,ABS(E1755-OFFSET(E1755,-计算结果!B$18,0,1,1))/SUM(OFFSET(I1755,0,0,-计算结果!B$18,1)),ABS(E1755-OFFSET(E1755,-ROW()+2,0,1,1))/SUM(OFFSET(I1755,0,0,-ROW()+2,1)))</f>
        <v>0.4278140606991927</v>
      </c>
      <c r="K1755" s="21">
        <f ca="1">(计算结果!B$19+计算结果!B$20*'000300'!J1755)^计算结果!B$21</f>
        <v>1.7850326546292734</v>
      </c>
      <c r="L1755" s="21">
        <f t="shared" ca="1" si="137"/>
        <v>2535.6398469642959</v>
      </c>
      <c r="M1755" s="31" t="str">
        <f ca="1">IF(ROW()&gt;计算结果!B$22+1,IF(L1755&gt;OFFSET(L1755,-计算结果!B$22,0,1,1),"买",IF(L1755&lt;OFFSET(L1755,-计算结果!B$22,0,1,1),"卖",M1754)),IF(L1755&gt;OFFSET(L1755,-ROW()+1,0,1,1),"买",IF(L1755&lt;OFFSET(L1755,-ROW()+1,0,1,1),"卖",M1754)))</f>
        <v>卖</v>
      </c>
      <c r="N1755" s="4" t="str">
        <f t="shared" ca="1" si="138"/>
        <v/>
      </c>
      <c r="O1755" s="3">
        <f ca="1">IF(M1754="买",E1755/E1754-1,0)-IF(N1755=1,计算结果!B$17,0)</f>
        <v>0</v>
      </c>
      <c r="P1755" s="2">
        <f t="shared" ca="1" si="139"/>
        <v>7.1001204770453512</v>
      </c>
      <c r="Q1755" s="3">
        <f ca="1">1-P1755/MAX(P$2:P1755)</f>
        <v>2.8745359738348908E-2</v>
      </c>
    </row>
    <row r="1756" spans="1:17" x14ac:dyDescent="0.15">
      <c r="A1756" s="1">
        <v>40994</v>
      </c>
      <c r="B1756">
        <v>2551.4299999999998</v>
      </c>
      <c r="C1756">
        <v>2562.9299999999998</v>
      </c>
      <c r="D1756" s="21">
        <v>2540.6999999999998</v>
      </c>
      <c r="E1756" s="21">
        <v>2555.44</v>
      </c>
      <c r="F1756" s="42">
        <v>363.56132864</v>
      </c>
      <c r="G1756" s="3">
        <f t="shared" si="135"/>
        <v>9.7926312408436189E-4</v>
      </c>
      <c r="H1756" s="3">
        <f>1-E1756/MAX(E$2:E1756)</f>
        <v>0.56519431021574895</v>
      </c>
      <c r="I1756" s="21">
        <f t="shared" si="136"/>
        <v>2.5</v>
      </c>
      <c r="J1756" s="21">
        <f ca="1">IF(ROW()&gt;计算结果!B$18+1,ABS(E1756-OFFSET(E1756,-计算结果!B$18,0,1,1))/SUM(OFFSET(I1756,0,0,-计算结果!B$18,1)),ABS(E1756-OFFSET(E1756,-ROW()+2,0,1,1))/SUM(OFFSET(I1756,0,0,-ROW()+2,1)))</f>
        <v>0.39130090945037493</v>
      </c>
      <c r="K1756" s="21">
        <f ca="1">(计算结果!B$19+计算结果!B$20*'000300'!J1756)^计算结果!B$21</f>
        <v>1.7521708185053373</v>
      </c>
      <c r="L1756" s="21">
        <f t="shared" ca="1" si="137"/>
        <v>2570.3330973153961</v>
      </c>
      <c r="M1756" s="31" t="str">
        <f ca="1">IF(ROW()&gt;计算结果!B$22+1,IF(L1756&gt;OFFSET(L1756,-计算结果!B$22,0,1,1),"买",IF(L1756&lt;OFFSET(L1756,-计算结果!B$22,0,1,1),"卖",M1755)),IF(L1756&gt;OFFSET(L1756,-ROW()+1,0,1,1),"买",IF(L1756&lt;OFFSET(L1756,-ROW()+1,0,1,1),"卖",M1755)))</f>
        <v>卖</v>
      </c>
      <c r="N1756" s="4" t="str">
        <f t="shared" ca="1" si="138"/>
        <v/>
      </c>
      <c r="O1756" s="3">
        <f ca="1">IF(M1755="买",E1756/E1755-1,0)-IF(N1756=1,计算结果!B$17,0)</f>
        <v>0</v>
      </c>
      <c r="P1756" s="2">
        <f t="shared" ca="1" si="139"/>
        <v>7.1001204770453512</v>
      </c>
      <c r="Q1756" s="3">
        <f ca="1">1-P1756/MAX(P$2:P1756)</f>
        <v>2.8745359738348908E-2</v>
      </c>
    </row>
    <row r="1757" spans="1:17" x14ac:dyDescent="0.15">
      <c r="A1757" s="1">
        <v>40995</v>
      </c>
      <c r="B1757">
        <v>2565.5500000000002</v>
      </c>
      <c r="C1757">
        <v>2571.9</v>
      </c>
      <c r="D1757" s="21">
        <v>2544.37</v>
      </c>
      <c r="E1757" s="21">
        <v>2547.14</v>
      </c>
      <c r="F1757" s="42">
        <v>473.94455551999999</v>
      </c>
      <c r="G1757" s="3">
        <f t="shared" si="135"/>
        <v>-3.2479729518205547E-3</v>
      </c>
      <c r="H1757" s="3">
        <f>1-E1757/MAX(E$2:E1757)</f>
        <v>0.56660654733546589</v>
      </c>
      <c r="I1757" s="21">
        <f t="shared" si="136"/>
        <v>8.3000000000001819</v>
      </c>
      <c r="J1757" s="21">
        <f ca="1">IF(ROW()&gt;计算结果!B$18+1,ABS(E1757-OFFSET(E1757,-计算结果!B$18,0,1,1))/SUM(OFFSET(I1757,0,0,-计算结果!B$18,1)),ABS(E1757-OFFSET(E1757,-ROW()+2,0,1,1))/SUM(OFFSET(I1757,0,0,-ROW()+2,1)))</f>
        <v>0.57105700763228551</v>
      </c>
      <c r="K1757" s="21">
        <f ca="1">(计算结果!B$19+计算结果!B$20*'000300'!J1757)^计算结果!B$21</f>
        <v>1.9139513068690568</v>
      </c>
      <c r="L1757" s="21">
        <f t="shared" ca="1" si="137"/>
        <v>2525.9426383982527</v>
      </c>
      <c r="M1757" s="31" t="str">
        <f ca="1">IF(ROW()&gt;计算结果!B$22+1,IF(L1757&gt;OFFSET(L1757,-计算结果!B$22,0,1,1),"买",IF(L1757&lt;OFFSET(L1757,-计算结果!B$22,0,1,1),"卖",M1756)),IF(L1757&gt;OFFSET(L1757,-ROW()+1,0,1,1),"买",IF(L1757&lt;OFFSET(L1757,-ROW()+1,0,1,1),"卖",M1756)))</f>
        <v>卖</v>
      </c>
      <c r="N1757" s="4" t="str">
        <f t="shared" ca="1" si="138"/>
        <v/>
      </c>
      <c r="O1757" s="3">
        <f ca="1">IF(M1756="买",E1757/E1756-1,0)-IF(N1757=1,计算结果!B$17,0)</f>
        <v>0</v>
      </c>
      <c r="P1757" s="2">
        <f t="shared" ca="1" si="139"/>
        <v>7.1001204770453512</v>
      </c>
      <c r="Q1757" s="3">
        <f ca="1">1-P1757/MAX(P$2:P1757)</f>
        <v>2.8745359738348908E-2</v>
      </c>
    </row>
    <row r="1758" spans="1:17" x14ac:dyDescent="0.15">
      <c r="A1758" s="1">
        <v>40996</v>
      </c>
      <c r="B1758">
        <v>2538.46</v>
      </c>
      <c r="C1758">
        <v>2540.42</v>
      </c>
      <c r="D1758" s="21">
        <v>2471.0300000000002</v>
      </c>
      <c r="E1758" s="21">
        <v>2474.9</v>
      </c>
      <c r="F1758" s="42">
        <v>549.93641472000002</v>
      </c>
      <c r="G1758" s="3">
        <f t="shared" si="135"/>
        <v>-2.8361220820213973E-2</v>
      </c>
      <c r="H1758" s="3">
        <f>1-E1758/MAX(E$2:E1758)</f>
        <v>0.57889811474851971</v>
      </c>
      <c r="I1758" s="21">
        <f t="shared" si="136"/>
        <v>72.239999999999782</v>
      </c>
      <c r="J1758" s="21">
        <f ca="1">IF(ROW()&gt;计算结果!B$18+1,ABS(E1758-OFFSET(E1758,-计算结果!B$18,0,1,1))/SUM(OFFSET(I1758,0,0,-计算结果!B$18,1)),ABS(E1758-OFFSET(E1758,-ROW()+2,0,1,1))/SUM(OFFSET(I1758,0,0,-ROW()+2,1)))</f>
        <v>0.56414366795199433</v>
      </c>
      <c r="K1758" s="21">
        <f ca="1">(计算结果!B$19+计算结果!B$20*'000300'!J1758)^计算结果!B$21</f>
        <v>1.9077293011567948</v>
      </c>
      <c r="L1758" s="21">
        <f t="shared" ca="1" si="137"/>
        <v>2428.5671015175549</v>
      </c>
      <c r="M1758" s="31" t="str">
        <f ca="1">IF(ROW()&gt;计算结果!B$22+1,IF(L1758&gt;OFFSET(L1758,-计算结果!B$22,0,1,1),"买",IF(L1758&lt;OFFSET(L1758,-计算结果!B$22,0,1,1),"卖",M1757)),IF(L1758&gt;OFFSET(L1758,-ROW()+1,0,1,1),"买",IF(L1758&lt;OFFSET(L1758,-ROW()+1,0,1,1),"卖",M1757)))</f>
        <v>卖</v>
      </c>
      <c r="N1758" s="4" t="str">
        <f t="shared" ca="1" si="138"/>
        <v/>
      </c>
      <c r="O1758" s="3">
        <f ca="1">IF(M1757="买",E1758/E1757-1,0)-IF(N1758=1,计算结果!B$17,0)</f>
        <v>0</v>
      </c>
      <c r="P1758" s="2">
        <f t="shared" ca="1" si="139"/>
        <v>7.1001204770453512</v>
      </c>
      <c r="Q1758" s="3">
        <f ca="1">1-P1758/MAX(P$2:P1758)</f>
        <v>2.8745359738348908E-2</v>
      </c>
    </row>
    <row r="1759" spans="1:17" x14ac:dyDescent="0.15">
      <c r="A1759" s="1">
        <v>40997</v>
      </c>
      <c r="B1759">
        <v>2463.69</v>
      </c>
      <c r="C1759">
        <v>2476.48</v>
      </c>
      <c r="D1759" s="21">
        <v>2429.73</v>
      </c>
      <c r="E1759" s="21">
        <v>2443.12</v>
      </c>
      <c r="F1759" s="42">
        <v>486.51595775999999</v>
      </c>
      <c r="G1759" s="3">
        <f t="shared" si="135"/>
        <v>-1.284092286557037E-2</v>
      </c>
      <c r="H1759" s="3">
        <f>1-E1759/MAX(E$2:E1759)</f>
        <v>0.58430545157558023</v>
      </c>
      <c r="I1759" s="21">
        <f t="shared" si="136"/>
        <v>31.7800000000002</v>
      </c>
      <c r="J1759" s="21">
        <f ca="1">IF(ROW()&gt;计算结果!B$18+1,ABS(E1759-OFFSET(E1759,-计算结果!B$18,0,1,1))/SUM(OFFSET(I1759,0,0,-计算结果!B$18,1)),ABS(E1759-OFFSET(E1759,-ROW()+2,0,1,1))/SUM(OFFSET(I1759,0,0,-ROW()+2,1)))</f>
        <v>0.58605933423857104</v>
      </c>
      <c r="K1759" s="21">
        <f ca="1">(计算结果!B$19+计算结果!B$20*'000300'!J1759)^计算结果!B$21</f>
        <v>1.9274534008147137</v>
      </c>
      <c r="L1759" s="21">
        <f t="shared" ca="1" si="137"/>
        <v>2456.6171351892549</v>
      </c>
      <c r="M1759" s="31" t="str">
        <f ca="1">IF(ROW()&gt;计算结果!B$22+1,IF(L1759&gt;OFFSET(L1759,-计算结果!B$22,0,1,1),"买",IF(L1759&lt;OFFSET(L1759,-计算结果!B$22,0,1,1),"卖",M1758)),IF(L1759&gt;OFFSET(L1759,-ROW()+1,0,1,1),"买",IF(L1759&lt;OFFSET(L1759,-ROW()+1,0,1,1),"卖",M1758)))</f>
        <v>卖</v>
      </c>
      <c r="N1759" s="4" t="str">
        <f t="shared" ca="1" si="138"/>
        <v/>
      </c>
      <c r="O1759" s="3">
        <f ca="1">IF(M1758="买",E1759/E1758-1,0)-IF(N1759=1,计算结果!B$17,0)</f>
        <v>0</v>
      </c>
      <c r="P1759" s="2">
        <f t="shared" ca="1" si="139"/>
        <v>7.1001204770453512</v>
      </c>
      <c r="Q1759" s="3">
        <f ca="1">1-P1759/MAX(P$2:P1759)</f>
        <v>2.8745359738348908E-2</v>
      </c>
    </row>
    <row r="1760" spans="1:17" x14ac:dyDescent="0.15">
      <c r="A1760" s="1">
        <v>40998</v>
      </c>
      <c r="B1760">
        <v>2447.94</v>
      </c>
      <c r="C1760">
        <v>2461.98</v>
      </c>
      <c r="D1760" s="21">
        <v>2438.4899999999998</v>
      </c>
      <c r="E1760" s="21">
        <v>2454.9</v>
      </c>
      <c r="F1760" s="42">
        <v>391.39733503999997</v>
      </c>
      <c r="G1760" s="3">
        <f t="shared" si="135"/>
        <v>4.8217033956581279E-3</v>
      </c>
      <c r="H1760" s="3">
        <f>1-E1760/MAX(E$2:E1760)</f>
        <v>0.58230109575988565</v>
      </c>
      <c r="I1760" s="21">
        <f t="shared" si="136"/>
        <v>11.7800000000002</v>
      </c>
      <c r="J1760" s="21">
        <f ca="1">IF(ROW()&gt;计算结果!B$18+1,ABS(E1760-OFFSET(E1760,-计算结果!B$18,0,1,1))/SUM(OFFSET(I1760,0,0,-计算结果!B$18,1)),ABS(E1760-OFFSET(E1760,-ROW()+2,0,1,1))/SUM(OFFSET(I1760,0,0,-ROW()+2,1)))</f>
        <v>0.77762405460246753</v>
      </c>
      <c r="K1760" s="21">
        <f ca="1">(计算结果!B$19+计算结果!B$20*'000300'!J1760)^计算结果!B$21</f>
        <v>2.0998616491422206</v>
      </c>
      <c r="L1760" s="21">
        <f t="shared" ca="1" si="137"/>
        <v>2453.0113888589462</v>
      </c>
      <c r="M1760" s="31" t="str">
        <f ca="1">IF(ROW()&gt;计算结果!B$22+1,IF(L1760&gt;OFFSET(L1760,-计算结果!B$22,0,1,1),"买",IF(L1760&lt;OFFSET(L1760,-计算结果!B$22,0,1,1),"卖",M1759)),IF(L1760&gt;OFFSET(L1760,-ROW()+1,0,1,1),"买",IF(L1760&lt;OFFSET(L1760,-ROW()+1,0,1,1),"卖",M1759)))</f>
        <v>卖</v>
      </c>
      <c r="N1760" s="4" t="str">
        <f t="shared" ca="1" si="138"/>
        <v/>
      </c>
      <c r="O1760" s="3">
        <f ca="1">IF(M1759="买",E1760/E1759-1,0)-IF(N1760=1,计算结果!B$17,0)</f>
        <v>0</v>
      </c>
      <c r="P1760" s="2">
        <f t="shared" ca="1" si="139"/>
        <v>7.1001204770453512</v>
      </c>
      <c r="Q1760" s="3">
        <f ca="1">1-P1760/MAX(P$2:P1760)</f>
        <v>2.8745359738348908E-2</v>
      </c>
    </row>
    <row r="1761" spans="1:17" x14ac:dyDescent="0.15">
      <c r="A1761" s="1">
        <v>41004</v>
      </c>
      <c r="B1761">
        <v>2449.21</v>
      </c>
      <c r="C1761">
        <v>2517.39</v>
      </c>
      <c r="D1761" s="21">
        <v>2441.27</v>
      </c>
      <c r="E1761" s="21">
        <v>2512.83</v>
      </c>
      <c r="F1761" s="42">
        <v>580.49691647999998</v>
      </c>
      <c r="G1761" s="3">
        <f t="shared" si="135"/>
        <v>2.359770255407545E-2</v>
      </c>
      <c r="H1761" s="3">
        <f>1-E1761/MAX(E$2:E1761)</f>
        <v>0.57244436126046416</v>
      </c>
      <c r="I1761" s="21">
        <f t="shared" si="136"/>
        <v>57.929999999999836</v>
      </c>
      <c r="J1761" s="21">
        <f ca="1">IF(ROW()&gt;计算结果!B$18+1,ABS(E1761-OFFSET(E1761,-计算结果!B$18,0,1,1))/SUM(OFFSET(I1761,0,0,-计算结果!B$18,1)),ABS(E1761-OFFSET(E1761,-ROW()+2,0,1,1))/SUM(OFFSET(I1761,0,0,-ROW()+2,1)))</f>
        <v>0.4367824660802147</v>
      </c>
      <c r="K1761" s="21">
        <f ca="1">(计算结果!B$19+计算结果!B$20*'000300'!J1761)^计算结果!B$21</f>
        <v>1.7931042194721931</v>
      </c>
      <c r="L1761" s="21">
        <f t="shared" ca="1" si="137"/>
        <v>2560.2723928989362</v>
      </c>
      <c r="M1761" s="31" t="str">
        <f ca="1">IF(ROW()&gt;计算结果!B$22+1,IF(L1761&gt;OFFSET(L1761,-计算结果!B$22,0,1,1),"买",IF(L1761&lt;OFFSET(L1761,-计算结果!B$22,0,1,1),"卖",M1760)),IF(L1761&gt;OFFSET(L1761,-ROW()+1,0,1,1),"买",IF(L1761&lt;OFFSET(L1761,-ROW()+1,0,1,1),"卖",M1760)))</f>
        <v>卖</v>
      </c>
      <c r="N1761" s="4" t="str">
        <f t="shared" ca="1" si="138"/>
        <v/>
      </c>
      <c r="O1761" s="3">
        <f ca="1">IF(M1760="买",E1761/E1760-1,0)-IF(N1761=1,计算结果!B$17,0)</f>
        <v>0</v>
      </c>
      <c r="P1761" s="2">
        <f t="shared" ca="1" si="139"/>
        <v>7.1001204770453512</v>
      </c>
      <c r="Q1761" s="3">
        <f ca="1">1-P1761/MAX(P$2:P1761)</f>
        <v>2.8745359738348908E-2</v>
      </c>
    </row>
    <row r="1762" spans="1:17" x14ac:dyDescent="0.15">
      <c r="A1762" s="1">
        <v>41005</v>
      </c>
      <c r="B1762">
        <v>2509.4499999999998</v>
      </c>
      <c r="C1762">
        <v>2525.5300000000002</v>
      </c>
      <c r="D1762" s="21">
        <v>2502.6999999999998</v>
      </c>
      <c r="E1762" s="21">
        <v>2519.83</v>
      </c>
      <c r="F1762" s="42">
        <v>472.07796736</v>
      </c>
      <c r="G1762" s="3">
        <f t="shared" si="135"/>
        <v>2.7857037682612606E-3</v>
      </c>
      <c r="H1762" s="3">
        <f>1-E1762/MAX(E$2:E1762)</f>
        <v>0.57125331790648604</v>
      </c>
      <c r="I1762" s="21">
        <f t="shared" si="136"/>
        <v>7</v>
      </c>
      <c r="J1762" s="21">
        <f ca="1">IF(ROW()&gt;计算结果!B$18+1,ABS(E1762-OFFSET(E1762,-计算结果!B$18,0,1,1))/SUM(OFFSET(I1762,0,0,-计算结果!B$18,1)),ABS(E1762-OFFSET(E1762,-ROW()+2,0,1,1))/SUM(OFFSET(I1762,0,0,-ROW()+2,1)))</f>
        <v>0.28129897266237081</v>
      </c>
      <c r="K1762" s="21">
        <f ca="1">(计算结果!B$19+计算结果!B$20*'000300'!J1762)^计算结果!B$21</f>
        <v>1.6531690753961337</v>
      </c>
      <c r="L1762" s="21">
        <f t="shared" ca="1" si="137"/>
        <v>2493.4142796233946</v>
      </c>
      <c r="M1762" s="31" t="str">
        <f ca="1">IF(ROW()&gt;计算结果!B$22+1,IF(L1762&gt;OFFSET(L1762,-计算结果!B$22,0,1,1),"买",IF(L1762&lt;OFFSET(L1762,-计算结果!B$22,0,1,1),"卖",M1761)),IF(L1762&gt;OFFSET(L1762,-ROW()+1,0,1,1),"买",IF(L1762&lt;OFFSET(L1762,-ROW()+1,0,1,1),"卖",M1761)))</f>
        <v>卖</v>
      </c>
      <c r="N1762" s="4" t="str">
        <f t="shared" ca="1" si="138"/>
        <v/>
      </c>
      <c r="O1762" s="3">
        <f ca="1">IF(M1761="买",E1762/E1761-1,0)-IF(N1762=1,计算结果!B$17,0)</f>
        <v>0</v>
      </c>
      <c r="P1762" s="2">
        <f t="shared" ca="1" si="139"/>
        <v>7.1001204770453512</v>
      </c>
      <c r="Q1762" s="3">
        <f ca="1">1-P1762/MAX(P$2:P1762)</f>
        <v>2.8745359738348908E-2</v>
      </c>
    </row>
    <row r="1763" spans="1:17" x14ac:dyDescent="0.15">
      <c r="A1763" s="1">
        <v>41008</v>
      </c>
      <c r="B1763">
        <v>2510.5300000000002</v>
      </c>
      <c r="C1763">
        <v>2518.38</v>
      </c>
      <c r="D1763" s="21">
        <v>2491.59</v>
      </c>
      <c r="E1763" s="21">
        <v>2495.15</v>
      </c>
      <c r="F1763" s="42">
        <v>381.80753407999998</v>
      </c>
      <c r="G1763" s="3">
        <f t="shared" si="135"/>
        <v>-9.7943115210152865E-3</v>
      </c>
      <c r="H1763" s="3">
        <f>1-E1763/MAX(E$2:E1763)</f>
        <v>0.57545259647451164</v>
      </c>
      <c r="I1763" s="21">
        <f t="shared" si="136"/>
        <v>24.679999999999836</v>
      </c>
      <c r="J1763" s="21">
        <f ca="1">IF(ROW()&gt;计算结果!B$18+1,ABS(E1763-OFFSET(E1763,-计算结果!B$18,0,1,1))/SUM(OFFSET(I1763,0,0,-计算结果!B$18,1)),ABS(E1763-OFFSET(E1763,-ROW()+2,0,1,1))/SUM(OFFSET(I1763,0,0,-ROW()+2,1)))</f>
        <v>0.36899545925276783</v>
      </c>
      <c r="K1763" s="21">
        <f ca="1">(计算结果!B$19+计算结果!B$20*'000300'!J1763)^计算结果!B$21</f>
        <v>1.7320959133274909</v>
      </c>
      <c r="L1763" s="21">
        <f t="shared" ca="1" si="137"/>
        <v>2496.4207137943922</v>
      </c>
      <c r="M1763" s="31" t="str">
        <f ca="1">IF(ROW()&gt;计算结果!B$22+1,IF(L1763&gt;OFFSET(L1763,-计算结果!B$22,0,1,1),"买",IF(L1763&lt;OFFSET(L1763,-计算结果!B$22,0,1,1),"卖",M1762)),IF(L1763&gt;OFFSET(L1763,-ROW()+1,0,1,1),"买",IF(L1763&lt;OFFSET(L1763,-ROW()+1,0,1,1),"卖",M1762)))</f>
        <v>卖</v>
      </c>
      <c r="N1763" s="4" t="str">
        <f t="shared" ca="1" si="138"/>
        <v/>
      </c>
      <c r="O1763" s="3">
        <f ca="1">IF(M1762="买",E1763/E1762-1,0)-IF(N1763=1,计算结果!B$17,0)</f>
        <v>0</v>
      </c>
      <c r="P1763" s="2">
        <f t="shared" ca="1" si="139"/>
        <v>7.1001204770453512</v>
      </c>
      <c r="Q1763" s="3">
        <f ca="1">1-P1763/MAX(P$2:P1763)</f>
        <v>2.8745359738348908E-2</v>
      </c>
    </row>
    <row r="1764" spans="1:17" x14ac:dyDescent="0.15">
      <c r="A1764" s="1">
        <v>41009</v>
      </c>
      <c r="B1764">
        <v>2490.2800000000002</v>
      </c>
      <c r="C1764">
        <v>2519.81</v>
      </c>
      <c r="D1764" s="21">
        <v>2459.35</v>
      </c>
      <c r="E1764" s="21">
        <v>2519.79</v>
      </c>
      <c r="F1764" s="42">
        <v>440.64833535999998</v>
      </c>
      <c r="G1764" s="3">
        <f t="shared" si="135"/>
        <v>9.8751578061437861E-3</v>
      </c>
      <c r="H1764" s="3">
        <f>1-E1764/MAX(E$2:E1764)</f>
        <v>0.57126012386850888</v>
      </c>
      <c r="I1764" s="21">
        <f t="shared" si="136"/>
        <v>24.639999999999873</v>
      </c>
      <c r="J1764" s="21">
        <f ca="1">IF(ROW()&gt;计算结果!B$18+1,ABS(E1764-OFFSET(E1764,-计算结果!B$18,0,1,1))/SUM(OFFSET(I1764,0,0,-计算结果!B$18,1)),ABS(E1764-OFFSET(E1764,-ROW()+2,0,1,1))/SUM(OFFSET(I1764,0,0,-ROW()+2,1)))</f>
        <v>0.23544136052418491</v>
      </c>
      <c r="K1764" s="21">
        <f ca="1">(计算结果!B$19+计算结果!B$20*'000300'!J1764)^计算结果!B$21</f>
        <v>1.6118972244717664</v>
      </c>
      <c r="L1764" s="21">
        <f t="shared" ca="1" si="137"/>
        <v>2534.0896013670977</v>
      </c>
      <c r="M1764" s="31" t="str">
        <f ca="1">IF(ROW()&gt;计算结果!B$22+1,IF(L1764&gt;OFFSET(L1764,-计算结果!B$22,0,1,1),"买",IF(L1764&lt;OFFSET(L1764,-计算结果!B$22,0,1,1),"卖",M1763)),IF(L1764&gt;OFFSET(L1764,-ROW()+1,0,1,1),"买",IF(L1764&lt;OFFSET(L1764,-ROW()+1,0,1,1),"卖",M1763)))</f>
        <v>卖</v>
      </c>
      <c r="N1764" s="4" t="str">
        <f t="shared" ca="1" si="138"/>
        <v/>
      </c>
      <c r="O1764" s="3">
        <f ca="1">IF(M1763="买",E1764/E1763-1,0)-IF(N1764=1,计算结果!B$17,0)</f>
        <v>0</v>
      </c>
      <c r="P1764" s="2">
        <f t="shared" ca="1" si="139"/>
        <v>7.1001204770453512</v>
      </c>
      <c r="Q1764" s="3">
        <f ca="1">1-P1764/MAX(P$2:P1764)</f>
        <v>2.8745359738348908E-2</v>
      </c>
    </row>
    <row r="1765" spans="1:17" x14ac:dyDescent="0.15">
      <c r="A1765" s="1">
        <v>41010</v>
      </c>
      <c r="B1765">
        <v>2494.52</v>
      </c>
      <c r="C1765">
        <v>2541.13</v>
      </c>
      <c r="D1765" s="21">
        <v>2489.33</v>
      </c>
      <c r="E1765" s="21">
        <v>2520.04</v>
      </c>
      <c r="F1765" s="42">
        <v>436.27982847999999</v>
      </c>
      <c r="G1765" s="3">
        <f t="shared" si="135"/>
        <v>9.9214617091059054E-5</v>
      </c>
      <c r="H1765" s="3">
        <f>1-E1765/MAX(E$2:E1765)</f>
        <v>0.57121758660586675</v>
      </c>
      <c r="I1765" s="21">
        <f t="shared" si="136"/>
        <v>0.25</v>
      </c>
      <c r="J1765" s="21">
        <f ca="1">IF(ROW()&gt;计算结果!B$18+1,ABS(E1765-OFFSET(E1765,-计算结果!B$18,0,1,1))/SUM(OFFSET(I1765,0,0,-计算结果!B$18,1)),ABS(E1765-OFFSET(E1765,-ROW()+2,0,1,1))/SUM(OFFSET(I1765,0,0,-ROW()+2,1)))</f>
        <v>0.13645790128577398</v>
      </c>
      <c r="K1765" s="21">
        <f ca="1">(计算结果!B$19+计算结果!B$20*'000300'!J1765)^计算结果!B$21</f>
        <v>1.5228121111571964</v>
      </c>
      <c r="L1765" s="21">
        <f t="shared" ca="1" si="137"/>
        <v>2512.6946982483505</v>
      </c>
      <c r="M1765" s="31" t="str">
        <f ca="1">IF(ROW()&gt;计算结果!B$22+1,IF(L1765&gt;OFFSET(L1765,-计算结果!B$22,0,1,1),"买",IF(L1765&lt;OFFSET(L1765,-计算结果!B$22,0,1,1),"卖",M1764)),IF(L1765&gt;OFFSET(L1765,-ROW()+1,0,1,1),"买",IF(L1765&lt;OFFSET(L1765,-ROW()+1,0,1,1),"卖",M1764)))</f>
        <v>卖</v>
      </c>
      <c r="N1765" s="4" t="str">
        <f t="shared" ca="1" si="138"/>
        <v/>
      </c>
      <c r="O1765" s="3">
        <f ca="1">IF(M1764="买",E1765/E1764-1,0)-IF(N1765=1,计算结果!B$17,0)</f>
        <v>0</v>
      </c>
      <c r="P1765" s="2">
        <f t="shared" ca="1" si="139"/>
        <v>7.1001204770453512</v>
      </c>
      <c r="Q1765" s="3">
        <f ca="1">1-P1765/MAX(P$2:P1765)</f>
        <v>2.8745359738348908E-2</v>
      </c>
    </row>
    <row r="1766" spans="1:17" x14ac:dyDescent="0.15">
      <c r="A1766" s="1">
        <v>41011</v>
      </c>
      <c r="B1766">
        <v>2522.83</v>
      </c>
      <c r="C1766">
        <v>2570.84</v>
      </c>
      <c r="D1766" s="21">
        <v>2516.5700000000002</v>
      </c>
      <c r="E1766" s="21">
        <v>2570.44</v>
      </c>
      <c r="F1766" s="42">
        <v>595.36949247999996</v>
      </c>
      <c r="G1766" s="3">
        <f t="shared" si="135"/>
        <v>1.9999682544721509E-2</v>
      </c>
      <c r="H1766" s="3">
        <f>1-E1766/MAX(E$2:E1766)</f>
        <v>0.56264207445722447</v>
      </c>
      <c r="I1766" s="21">
        <f t="shared" si="136"/>
        <v>50.400000000000091</v>
      </c>
      <c r="J1766" s="21">
        <f ca="1">IF(ROW()&gt;计算结果!B$18+1,ABS(E1766-OFFSET(E1766,-计算结果!B$18,0,1,1))/SUM(OFFSET(I1766,0,0,-计算结果!B$18,1)),ABS(E1766-OFFSET(E1766,-ROW()+2,0,1,1))/SUM(OFFSET(I1766,0,0,-ROW()+2,1)))</f>
        <v>5.1903114186851208E-2</v>
      </c>
      <c r="K1766" s="21">
        <f ca="1">(计算结果!B$19+计算结果!B$20*'000300'!J1766)^计算结果!B$21</f>
        <v>1.4467128027681659</v>
      </c>
      <c r="L1766" s="21">
        <f t="shared" ca="1" si="137"/>
        <v>2596.2355655921729</v>
      </c>
      <c r="M1766" s="31" t="str">
        <f ca="1">IF(ROW()&gt;计算结果!B$22+1,IF(L1766&gt;OFFSET(L1766,-计算结果!B$22,0,1,1),"买",IF(L1766&lt;OFFSET(L1766,-计算结果!B$22,0,1,1),"卖",M1765)),IF(L1766&gt;OFFSET(L1766,-ROW()+1,0,1,1),"买",IF(L1766&lt;OFFSET(L1766,-ROW()+1,0,1,1),"卖",M1765)))</f>
        <v>卖</v>
      </c>
      <c r="N1766" s="4" t="str">
        <f t="shared" ca="1" si="138"/>
        <v/>
      </c>
      <c r="O1766" s="3">
        <f ca="1">IF(M1765="买",E1766/E1765-1,0)-IF(N1766=1,计算结果!B$17,0)</f>
        <v>0</v>
      </c>
      <c r="P1766" s="2">
        <f t="shared" ca="1" si="139"/>
        <v>7.1001204770453512</v>
      </c>
      <c r="Q1766" s="3">
        <f ca="1">1-P1766/MAX(P$2:P1766)</f>
        <v>2.8745359738348908E-2</v>
      </c>
    </row>
    <row r="1767" spans="1:17" x14ac:dyDescent="0.15">
      <c r="A1767" s="1">
        <v>41012</v>
      </c>
      <c r="B1767">
        <v>2575.0500000000002</v>
      </c>
      <c r="C1767">
        <v>2593.79</v>
      </c>
      <c r="D1767" s="21">
        <v>2570.04</v>
      </c>
      <c r="E1767" s="21">
        <v>2580.4499999999998</v>
      </c>
      <c r="F1767" s="42">
        <v>618.92976639999995</v>
      </c>
      <c r="G1767" s="3">
        <f t="shared" si="135"/>
        <v>3.8942749101320562E-3</v>
      </c>
      <c r="H1767" s="3">
        <f>1-E1767/MAX(E$2:E1767)</f>
        <v>0.56093888246103596</v>
      </c>
      <c r="I1767" s="21">
        <f t="shared" si="136"/>
        <v>10.009999999999764</v>
      </c>
      <c r="J1767" s="21">
        <f ca="1">IF(ROW()&gt;计算结果!B$18+1,ABS(E1767-OFFSET(E1767,-计算结果!B$18,0,1,1))/SUM(OFFSET(I1767,0,0,-计算结果!B$18,1)),ABS(E1767-OFFSET(E1767,-ROW()+2,0,1,1))/SUM(OFFSET(I1767,0,0,-ROW()+2,1)))</f>
        <v>0.11458154174263009</v>
      </c>
      <c r="K1767" s="21">
        <f ca="1">(计算结果!B$19+计算结果!B$20*'000300'!J1767)^计算结果!B$21</f>
        <v>1.5031233875683669</v>
      </c>
      <c r="L1767" s="21">
        <f t="shared" ca="1" si="137"/>
        <v>2572.5079127645831</v>
      </c>
      <c r="M1767" s="31" t="str">
        <f ca="1">IF(ROW()&gt;计算结果!B$22+1,IF(L1767&gt;OFFSET(L1767,-计算结果!B$22,0,1,1),"买",IF(L1767&lt;OFFSET(L1767,-计算结果!B$22,0,1,1),"卖",M1766)),IF(L1767&gt;OFFSET(L1767,-ROW()+1,0,1,1),"买",IF(L1767&lt;OFFSET(L1767,-ROW()+1,0,1,1),"卖",M1766)))</f>
        <v>卖</v>
      </c>
      <c r="N1767" s="4" t="str">
        <f t="shared" ca="1" si="138"/>
        <v/>
      </c>
      <c r="O1767" s="3">
        <f ca="1">IF(M1766="买",E1767/E1766-1,0)-IF(N1767=1,计算结果!B$17,0)</f>
        <v>0</v>
      </c>
      <c r="P1767" s="2">
        <f t="shared" ca="1" si="139"/>
        <v>7.1001204770453512</v>
      </c>
      <c r="Q1767" s="3">
        <f ca="1">1-P1767/MAX(P$2:P1767)</f>
        <v>2.8745359738348908E-2</v>
      </c>
    </row>
    <row r="1768" spans="1:17" x14ac:dyDescent="0.15">
      <c r="A1768" s="1">
        <v>41015</v>
      </c>
      <c r="B1768">
        <v>2564.23</v>
      </c>
      <c r="C1768">
        <v>2586.1999999999998</v>
      </c>
      <c r="D1768" s="21">
        <v>2559.7800000000002</v>
      </c>
      <c r="E1768" s="21">
        <v>2574.04</v>
      </c>
      <c r="F1768" s="42">
        <v>426.50755071999998</v>
      </c>
      <c r="G1768" s="3">
        <f t="shared" si="135"/>
        <v>-2.484062857253555E-3</v>
      </c>
      <c r="H1768" s="3">
        <f>1-E1768/MAX(E$2:E1768)</f>
        <v>0.56202953787517873</v>
      </c>
      <c r="I1768" s="21">
        <f t="shared" si="136"/>
        <v>6.4099999999998545</v>
      </c>
      <c r="J1768" s="21">
        <f ca="1">IF(ROW()&gt;计算结果!B$18+1,ABS(E1768-OFFSET(E1768,-计算结果!B$18,0,1,1))/SUM(OFFSET(I1768,0,0,-计算结果!B$18,1)),ABS(E1768-OFFSET(E1768,-ROW()+2,0,1,1))/SUM(OFFSET(I1768,0,0,-ROW()+2,1)))</f>
        <v>0.44085734614016375</v>
      </c>
      <c r="K1768" s="21">
        <f ca="1">(计算结果!B$19+计算结果!B$20*'000300'!J1768)^计算结果!B$21</f>
        <v>1.7967716115261472</v>
      </c>
      <c r="L1768" s="21">
        <f t="shared" ca="1" si="137"/>
        <v>2575.2607236155618</v>
      </c>
      <c r="M1768" s="31" t="str">
        <f ca="1">IF(ROW()&gt;计算结果!B$22+1,IF(L1768&gt;OFFSET(L1768,-计算结果!B$22,0,1,1),"买",IF(L1768&lt;OFFSET(L1768,-计算结果!B$22,0,1,1),"卖",M1767)),IF(L1768&gt;OFFSET(L1768,-ROW()+1,0,1,1),"买",IF(L1768&lt;OFFSET(L1768,-ROW()+1,0,1,1),"卖",M1767)))</f>
        <v>买</v>
      </c>
      <c r="N1768" s="4">
        <f t="shared" ca="1" si="138"/>
        <v>1</v>
      </c>
      <c r="O1768" s="3">
        <f ca="1">IF(M1767="买",E1768/E1767-1,0)-IF(N1768=1,计算结果!B$17,0)</f>
        <v>0</v>
      </c>
      <c r="P1768" s="2">
        <f t="shared" ca="1" si="139"/>
        <v>7.1001204770453512</v>
      </c>
      <c r="Q1768" s="3">
        <f ca="1">1-P1768/MAX(P$2:P1768)</f>
        <v>2.8745359738348908E-2</v>
      </c>
    </row>
    <row r="1769" spans="1:17" x14ac:dyDescent="0.15">
      <c r="A1769" s="1">
        <v>41016</v>
      </c>
      <c r="B1769">
        <v>2572.36</v>
      </c>
      <c r="C1769">
        <v>2578.7600000000002</v>
      </c>
      <c r="D1769" s="21">
        <v>2541.54</v>
      </c>
      <c r="E1769" s="21">
        <v>2541.88</v>
      </c>
      <c r="F1769" s="42">
        <v>383.28418304000002</v>
      </c>
      <c r="G1769" s="3">
        <f t="shared" si="135"/>
        <v>-1.2493978337554945E-2</v>
      </c>
      <c r="H1769" s="3">
        <f>1-E1769/MAX(E$2:E1769)</f>
        <v>0.56750153134145509</v>
      </c>
      <c r="I1769" s="21">
        <f t="shared" si="136"/>
        <v>32.159999999999854</v>
      </c>
      <c r="J1769" s="21">
        <f ca="1">IF(ROW()&gt;计算结果!B$18+1,ABS(E1769-OFFSET(E1769,-计算结果!B$18,0,1,1))/SUM(OFFSET(I1769,0,0,-计算结果!B$18,1)),ABS(E1769-OFFSET(E1769,-ROW()+2,0,1,1))/SUM(OFFSET(I1769,0,0,-ROW()+2,1)))</f>
        <v>0.43842670691645441</v>
      </c>
      <c r="K1769" s="21">
        <f ca="1">(计算结果!B$19+计算结果!B$20*'000300'!J1769)^计算结果!B$21</f>
        <v>1.7945840362248089</v>
      </c>
      <c r="L1769" s="21">
        <f t="shared" ca="1" si="137"/>
        <v>2515.3562098974426</v>
      </c>
      <c r="M1769" s="31" t="str">
        <f ca="1">IF(ROW()&gt;计算结果!B$22+1,IF(L1769&gt;OFFSET(L1769,-计算结果!B$22,0,1,1),"买",IF(L1769&lt;OFFSET(L1769,-计算结果!B$22,0,1,1),"卖",M1768)),IF(L1769&gt;OFFSET(L1769,-ROW()+1,0,1,1),"买",IF(L1769&lt;OFFSET(L1769,-ROW()+1,0,1,1),"卖",M1768)))</f>
        <v>卖</v>
      </c>
      <c r="N1769" s="4">
        <f t="shared" ca="1" si="138"/>
        <v>1</v>
      </c>
      <c r="O1769" s="3">
        <f ca="1">IF(M1768="买",E1769/E1768-1,0)-IF(N1769=1,计算结果!B$17,0)</f>
        <v>-1.2493978337554945E-2</v>
      </c>
      <c r="P1769" s="2">
        <f t="shared" ca="1" si="139"/>
        <v>7.0114117256111159</v>
      </c>
      <c r="Q1769" s="3">
        <f ca="1">1-P1769/MAX(P$2:P1769)</f>
        <v>4.0880194174027773E-2</v>
      </c>
    </row>
    <row r="1770" spans="1:17" x14ac:dyDescent="0.15">
      <c r="A1770" s="1">
        <v>41017</v>
      </c>
      <c r="B1770">
        <v>2550.91</v>
      </c>
      <c r="C1770">
        <v>2602.11</v>
      </c>
      <c r="D1770" s="21">
        <v>2546</v>
      </c>
      <c r="E1770" s="21">
        <v>2599.91</v>
      </c>
      <c r="F1770" s="42">
        <v>593.61005567999996</v>
      </c>
      <c r="G1770" s="3">
        <f t="shared" si="135"/>
        <v>2.2829559223881413E-2</v>
      </c>
      <c r="H1770" s="3">
        <f>1-E1770/MAX(E$2:E1770)</f>
        <v>0.55762778193697682</v>
      </c>
      <c r="I1770" s="21">
        <f t="shared" si="136"/>
        <v>58.029999999999745</v>
      </c>
      <c r="J1770" s="21">
        <f ca="1">IF(ROW()&gt;计算结果!B$18+1,ABS(E1770-OFFSET(E1770,-计算结果!B$18,0,1,1))/SUM(OFFSET(I1770,0,0,-计算结果!B$18,1)),ABS(E1770-OFFSET(E1770,-ROW()+2,0,1,1))/SUM(OFFSET(I1770,0,0,-ROW()+2,1)))</f>
        <v>0.53408714227837051</v>
      </c>
      <c r="K1770" s="21">
        <f ca="1">(计算结果!B$19+计算结果!B$20*'000300'!J1770)^计算结果!B$21</f>
        <v>1.8806784280505333</v>
      </c>
      <c r="L1770" s="21">
        <f t="shared" ca="1" si="137"/>
        <v>2674.3746989532347</v>
      </c>
      <c r="M1770" s="31" t="str">
        <f ca="1">IF(ROW()&gt;计算结果!B$22+1,IF(L1770&gt;OFFSET(L1770,-计算结果!B$22,0,1,1),"买",IF(L1770&lt;OFFSET(L1770,-计算结果!B$22,0,1,1),"卖",M1769)),IF(L1770&gt;OFFSET(L1770,-ROW()+1,0,1,1),"买",IF(L1770&lt;OFFSET(L1770,-ROW()+1,0,1,1),"卖",M1769)))</f>
        <v>买</v>
      </c>
      <c r="N1770" s="4">
        <f t="shared" ca="1" si="138"/>
        <v>1</v>
      </c>
      <c r="O1770" s="3">
        <f ca="1">IF(M1769="买",E1770/E1769-1,0)-IF(N1770=1,计算结果!B$17,0)</f>
        <v>0</v>
      </c>
      <c r="P1770" s="2">
        <f t="shared" ca="1" si="139"/>
        <v>7.0114117256111159</v>
      </c>
      <c r="Q1770" s="3">
        <f ca="1">1-P1770/MAX(P$2:P1770)</f>
        <v>4.0880194174027773E-2</v>
      </c>
    </row>
    <row r="1771" spans="1:17" x14ac:dyDescent="0.15">
      <c r="A1771" s="1">
        <v>41018</v>
      </c>
      <c r="B1771">
        <v>2598.33</v>
      </c>
      <c r="C1771">
        <v>2606.86</v>
      </c>
      <c r="D1771" s="21">
        <v>2585.3000000000002</v>
      </c>
      <c r="E1771" s="21">
        <v>2596.06</v>
      </c>
      <c r="F1771" s="42">
        <v>555.12932351999996</v>
      </c>
      <c r="G1771" s="3">
        <f t="shared" si="135"/>
        <v>-1.4808204899400268E-3</v>
      </c>
      <c r="H1771" s="3">
        <f>1-E1771/MAX(E$2:E1771)</f>
        <v>0.55828285578166481</v>
      </c>
      <c r="I1771" s="21">
        <f t="shared" si="136"/>
        <v>3.8499999999999091</v>
      </c>
      <c r="J1771" s="21">
        <f ca="1">IF(ROW()&gt;计算结果!B$18+1,ABS(E1771-OFFSET(E1771,-计算结果!B$18,0,1,1))/SUM(OFFSET(I1771,0,0,-计算结果!B$18,1)),ABS(E1771-OFFSET(E1771,-ROW()+2,0,1,1))/SUM(OFFSET(I1771,0,0,-ROW()+2,1)))</f>
        <v>0.38278986340431598</v>
      </c>
      <c r="K1771" s="21">
        <f ca="1">(计算结果!B$19+计算结果!B$20*'000300'!J1771)^计算结果!B$21</f>
        <v>1.7445108770638842</v>
      </c>
      <c r="L1771" s="21">
        <f t="shared" ca="1" si="137"/>
        <v>2537.7538547953336</v>
      </c>
      <c r="M1771" s="31" t="str">
        <f ca="1">IF(ROW()&gt;计算结果!B$22+1,IF(L1771&gt;OFFSET(L1771,-计算结果!B$22,0,1,1),"买",IF(L1771&lt;OFFSET(L1771,-计算结果!B$22,0,1,1),"卖",M1770)),IF(L1771&gt;OFFSET(L1771,-ROW()+1,0,1,1),"买",IF(L1771&lt;OFFSET(L1771,-ROW()+1,0,1,1),"卖",M1770)))</f>
        <v>卖</v>
      </c>
      <c r="N1771" s="4">
        <f t="shared" ca="1" si="138"/>
        <v>1</v>
      </c>
      <c r="O1771" s="3">
        <f ca="1">IF(M1770="买",E1771/E1770-1,0)-IF(N1771=1,计算结果!B$17,0)</f>
        <v>-1.4808204899400268E-3</v>
      </c>
      <c r="P1771" s="2">
        <f t="shared" ca="1" si="139"/>
        <v>7.0010290834644255</v>
      </c>
      <c r="Q1771" s="3">
        <f ca="1">1-P1771/MAX(P$2:P1771)</f>
        <v>4.2300478434802113E-2</v>
      </c>
    </row>
    <row r="1772" spans="1:17" x14ac:dyDescent="0.15">
      <c r="A1772" s="1">
        <v>41019</v>
      </c>
      <c r="B1772">
        <v>2591.5100000000002</v>
      </c>
      <c r="C1772">
        <v>2627.38</v>
      </c>
      <c r="D1772" s="21">
        <v>2589.35</v>
      </c>
      <c r="E1772" s="21">
        <v>2626.84</v>
      </c>
      <c r="F1772" s="42">
        <v>638.29909504</v>
      </c>
      <c r="G1772" s="3">
        <f t="shared" si="135"/>
        <v>1.1856428587937229E-2</v>
      </c>
      <c r="H1772" s="3">
        <f>1-E1772/MAX(E$2:E1772)</f>
        <v>0.55304566800517252</v>
      </c>
      <c r="I1772" s="21">
        <f t="shared" si="136"/>
        <v>30.7800000000002</v>
      </c>
      <c r="J1772" s="21">
        <f ca="1">IF(ROW()&gt;计算结果!B$18+1,ABS(E1772-OFFSET(E1772,-计算结果!B$18,0,1,1))/SUM(OFFSET(I1772,0,0,-计算结果!B$18,1)),ABS(E1772-OFFSET(E1772,-ROW()+2,0,1,1))/SUM(OFFSET(I1772,0,0,-ROW()+2,1)))</f>
        <v>0.44363832345259568</v>
      </c>
      <c r="K1772" s="21">
        <f ca="1">(计算结果!B$19+计算结果!B$20*'000300'!J1772)^计算结果!B$21</f>
        <v>1.7992744911073362</v>
      </c>
      <c r="L1772" s="21">
        <f t="shared" ca="1" si="137"/>
        <v>2698.044283373174</v>
      </c>
      <c r="M1772" s="31" t="str">
        <f ca="1">IF(ROW()&gt;计算结果!B$22+1,IF(L1772&gt;OFFSET(L1772,-计算结果!B$22,0,1,1),"买",IF(L1772&lt;OFFSET(L1772,-计算结果!B$22,0,1,1),"卖",M1771)),IF(L1772&gt;OFFSET(L1772,-ROW()+1,0,1,1),"买",IF(L1772&lt;OFFSET(L1772,-ROW()+1,0,1,1),"卖",M1771)))</f>
        <v>买</v>
      </c>
      <c r="N1772" s="4">
        <f t="shared" ca="1" si="138"/>
        <v>1</v>
      </c>
      <c r="O1772" s="3">
        <f ca="1">IF(M1771="买",E1772/E1771-1,0)-IF(N1772=1,计算结果!B$17,0)</f>
        <v>0</v>
      </c>
      <c r="P1772" s="2">
        <f t="shared" ca="1" si="139"/>
        <v>7.0010290834644255</v>
      </c>
      <c r="Q1772" s="3">
        <f ca="1">1-P1772/MAX(P$2:P1772)</f>
        <v>4.2300478434802113E-2</v>
      </c>
    </row>
    <row r="1773" spans="1:17" x14ac:dyDescent="0.15">
      <c r="A1773" s="1">
        <v>41022</v>
      </c>
      <c r="B1773">
        <v>2624.75</v>
      </c>
      <c r="C1773">
        <v>2632.09</v>
      </c>
      <c r="D1773" s="21">
        <v>2599.11</v>
      </c>
      <c r="E1773" s="21">
        <v>2606.04</v>
      </c>
      <c r="F1773" s="42">
        <v>620.73950207999997</v>
      </c>
      <c r="G1773" s="3">
        <f t="shared" si="135"/>
        <v>-7.9182592011695085E-3</v>
      </c>
      <c r="H1773" s="3">
        <f>1-E1773/MAX(E$2:E1773)</f>
        <v>0.5565847682569931</v>
      </c>
      <c r="I1773" s="21">
        <f t="shared" si="136"/>
        <v>20.800000000000182</v>
      </c>
      <c r="J1773" s="21">
        <f ca="1">IF(ROW()&gt;计算结果!B$18+1,ABS(E1773-OFFSET(E1773,-计算结果!B$18,0,1,1))/SUM(OFFSET(I1773,0,0,-计算结果!B$18,1)),ABS(E1773-OFFSET(E1773,-ROW()+2,0,1,1))/SUM(OFFSET(I1773,0,0,-ROW()+2,1)))</f>
        <v>0.4672397084228716</v>
      </c>
      <c r="K1773" s="21">
        <f ca="1">(计算结果!B$19+计算结果!B$20*'000300'!J1773)^计算结果!B$21</f>
        <v>1.8205157375805845</v>
      </c>
      <c r="L1773" s="21">
        <f t="shared" ca="1" si="137"/>
        <v>2530.5490375674872</v>
      </c>
      <c r="M1773" s="31" t="str">
        <f ca="1">IF(ROW()&gt;计算结果!B$22+1,IF(L1773&gt;OFFSET(L1773,-计算结果!B$22,0,1,1),"买",IF(L1773&lt;OFFSET(L1773,-计算结果!B$22,0,1,1),"卖",M1772)),IF(L1773&gt;OFFSET(L1773,-ROW()+1,0,1,1),"买",IF(L1773&lt;OFFSET(L1773,-ROW()+1,0,1,1),"卖",M1772)))</f>
        <v>卖</v>
      </c>
      <c r="N1773" s="4">
        <f t="shared" ca="1" si="138"/>
        <v>1</v>
      </c>
      <c r="O1773" s="3">
        <f ca="1">IF(M1772="买",E1773/E1772-1,0)-IF(N1773=1,计算结果!B$17,0)</f>
        <v>-7.9182592011695085E-3</v>
      </c>
      <c r="P1773" s="2">
        <f t="shared" ca="1" si="139"/>
        <v>6.9455931205066284</v>
      </c>
      <c r="Q1773" s="3">
        <f ca="1">1-P1773/MAX(P$2:P1773)</f>
        <v>4.9883791483391393E-2</v>
      </c>
    </row>
    <row r="1774" spans="1:17" x14ac:dyDescent="0.15">
      <c r="A1774" s="1">
        <v>41023</v>
      </c>
      <c r="B1774">
        <v>2594.8000000000002</v>
      </c>
      <c r="C1774">
        <v>2640.3</v>
      </c>
      <c r="D1774" s="21">
        <v>2559.46</v>
      </c>
      <c r="E1774" s="21">
        <v>2604.87</v>
      </c>
      <c r="F1774" s="42">
        <v>731.50513151999996</v>
      </c>
      <c r="G1774" s="3">
        <f t="shared" si="135"/>
        <v>-4.4895703826497435E-4</v>
      </c>
      <c r="H1774" s="3">
        <f>1-E1774/MAX(E$2:E1774)</f>
        <v>0.55678384264615799</v>
      </c>
      <c r="I1774" s="21">
        <f t="shared" si="136"/>
        <v>1.1700000000000728</v>
      </c>
      <c r="J1774" s="21">
        <f ca="1">IF(ROW()&gt;计算结果!B$18+1,ABS(E1774-OFFSET(E1774,-计算结果!B$18,0,1,1))/SUM(OFFSET(I1774,0,0,-计算结果!B$18,1)),ABS(E1774-OFFSET(E1774,-ROW()+2,0,1,1))/SUM(OFFSET(I1774,0,0,-ROW()+2,1)))</f>
        <v>0.39783035630786523</v>
      </c>
      <c r="K1774" s="21">
        <f ca="1">(计算结果!B$19+计算结果!B$20*'000300'!J1774)^计算结果!B$21</f>
        <v>1.7580473206770786</v>
      </c>
      <c r="L1774" s="21">
        <f t="shared" ca="1" si="137"/>
        <v>2661.2088064421077</v>
      </c>
      <c r="M1774" s="31" t="str">
        <f ca="1">IF(ROW()&gt;计算结果!B$22+1,IF(L1774&gt;OFFSET(L1774,-计算结果!B$22,0,1,1),"买",IF(L1774&lt;OFFSET(L1774,-计算结果!B$22,0,1,1),"卖",M1773)),IF(L1774&gt;OFFSET(L1774,-ROW()+1,0,1,1),"买",IF(L1774&lt;OFFSET(L1774,-ROW()+1,0,1,1),"卖",M1773)))</f>
        <v>买</v>
      </c>
      <c r="N1774" s="4">
        <f t="shared" ca="1" si="138"/>
        <v>1</v>
      </c>
      <c r="O1774" s="3">
        <f ca="1">IF(M1773="买",E1774/E1773-1,0)-IF(N1774=1,计算结果!B$17,0)</f>
        <v>0</v>
      </c>
      <c r="P1774" s="2">
        <f t="shared" ca="1" si="139"/>
        <v>6.9455931205066284</v>
      </c>
      <c r="Q1774" s="3">
        <f ca="1">1-P1774/MAX(P$2:P1774)</f>
        <v>4.9883791483391393E-2</v>
      </c>
    </row>
    <row r="1775" spans="1:17" x14ac:dyDescent="0.15">
      <c r="A1775" s="1">
        <v>41024</v>
      </c>
      <c r="B1775">
        <v>2598.23</v>
      </c>
      <c r="C1775">
        <v>2631.44</v>
      </c>
      <c r="D1775" s="21">
        <v>2593.33</v>
      </c>
      <c r="E1775" s="21">
        <v>2625.99</v>
      </c>
      <c r="F1775" s="42">
        <v>635.29459712000005</v>
      </c>
      <c r="G1775" s="3">
        <f t="shared" si="135"/>
        <v>8.1078902210089954E-3</v>
      </c>
      <c r="H1775" s="3">
        <f>1-E1775/MAX(E$2:E1775)</f>
        <v>0.55319029469815562</v>
      </c>
      <c r="I1775" s="21">
        <f t="shared" si="136"/>
        <v>21.119999999999891</v>
      </c>
      <c r="J1775" s="21">
        <f ca="1">IF(ROW()&gt;计算结果!B$18+1,ABS(E1775-OFFSET(E1775,-计算结果!B$18,0,1,1))/SUM(OFFSET(I1775,0,0,-计算结果!B$18,1)),ABS(E1775-OFFSET(E1775,-ROW()+2,0,1,1))/SUM(OFFSET(I1775,0,0,-ROW()+2,1)))</f>
        <v>0.45136965875686968</v>
      </c>
      <c r="K1775" s="21">
        <f ca="1">(计算结果!B$19+计算结果!B$20*'000300'!J1775)^计算结果!B$21</f>
        <v>1.8062326928811827</v>
      </c>
      <c r="L1775" s="21">
        <f t="shared" ca="1" si="137"/>
        <v>2597.5954468421182</v>
      </c>
      <c r="M1775" s="31" t="str">
        <f ca="1">IF(ROW()&gt;计算结果!B$22+1,IF(L1775&gt;OFFSET(L1775,-计算结果!B$22,0,1,1),"买",IF(L1775&lt;OFFSET(L1775,-计算结果!B$22,0,1,1),"卖",M1774)),IF(L1775&gt;OFFSET(L1775,-ROW()+1,0,1,1),"买",IF(L1775&lt;OFFSET(L1775,-ROW()+1,0,1,1),"卖",M1774)))</f>
        <v>买</v>
      </c>
      <c r="N1775" s="4" t="str">
        <f t="shared" ca="1" si="138"/>
        <v/>
      </c>
      <c r="O1775" s="3">
        <f ca="1">IF(M1774="买",E1775/E1774-1,0)-IF(N1775=1,计算结果!B$17,0)</f>
        <v>8.1078902210089954E-3</v>
      </c>
      <c r="P1775" s="2">
        <f t="shared" ca="1" si="139"/>
        <v>7.0019072270474911</v>
      </c>
      <c r="Q1775" s="3">
        <f ca="1">1-P1775/MAX(P$2:P1775)</f>
        <v>4.2180353567537465E-2</v>
      </c>
    </row>
    <row r="1776" spans="1:17" x14ac:dyDescent="0.15">
      <c r="A1776" s="1">
        <v>41025</v>
      </c>
      <c r="B1776">
        <v>2632.72</v>
      </c>
      <c r="C1776">
        <v>2643.77</v>
      </c>
      <c r="D1776" s="21">
        <v>2617.09</v>
      </c>
      <c r="E1776" s="21">
        <v>2631.49</v>
      </c>
      <c r="F1776" s="42">
        <v>643.77487359999998</v>
      </c>
      <c r="G1776" s="3">
        <f t="shared" si="135"/>
        <v>2.0944481890639022E-3</v>
      </c>
      <c r="H1776" s="3">
        <f>1-E1776/MAX(E$2:E1776)</f>
        <v>0.55225447492002999</v>
      </c>
      <c r="I1776" s="21">
        <f t="shared" si="136"/>
        <v>5.5</v>
      </c>
      <c r="J1776" s="21">
        <f ca="1">IF(ROW()&gt;计算结果!B$18+1,ABS(E1776-OFFSET(E1776,-计算结果!B$18,0,1,1))/SUM(OFFSET(I1776,0,0,-计算结果!B$18,1)),ABS(E1776-OFFSET(E1776,-ROW()+2,0,1,1))/SUM(OFFSET(I1776,0,0,-ROW()+2,1)))</f>
        <v>0.3216035400094816</v>
      </c>
      <c r="K1776" s="21">
        <f ca="1">(计算结果!B$19+计算结果!B$20*'000300'!J1776)^计算结果!B$21</f>
        <v>1.6894431860085333</v>
      </c>
      <c r="L1776" s="21">
        <f t="shared" ca="1" si="137"/>
        <v>2654.8583687175051</v>
      </c>
      <c r="M1776" s="31" t="str">
        <f ca="1">IF(ROW()&gt;计算结果!B$22+1,IF(L1776&gt;OFFSET(L1776,-计算结果!B$22,0,1,1),"买",IF(L1776&lt;OFFSET(L1776,-计算结果!B$22,0,1,1),"卖",M1775)),IF(L1776&gt;OFFSET(L1776,-ROW()+1,0,1,1),"买",IF(L1776&lt;OFFSET(L1776,-ROW()+1,0,1,1),"卖",M1775)))</f>
        <v>买</v>
      </c>
      <c r="N1776" s="4" t="str">
        <f t="shared" ca="1" si="138"/>
        <v/>
      </c>
      <c r="O1776" s="3">
        <f ca="1">IF(M1775="买",E1776/E1775-1,0)-IF(N1776=1,计算结果!B$17,0)</f>
        <v>2.0944481890639022E-3</v>
      </c>
      <c r="P1776" s="2">
        <f t="shared" ca="1" si="139"/>
        <v>7.0165723589591744</v>
      </c>
      <c r="Q1776" s="3">
        <f ca="1">1-P1776/MAX(P$2:P1776)</f>
        <v>4.017424994361718E-2</v>
      </c>
    </row>
    <row r="1777" spans="1:17" x14ac:dyDescent="0.15">
      <c r="A1777" s="1">
        <v>41026</v>
      </c>
      <c r="B1777">
        <v>2630.55</v>
      </c>
      <c r="C1777">
        <v>2637.92</v>
      </c>
      <c r="D1777" s="21">
        <v>2623.6</v>
      </c>
      <c r="E1777" s="21">
        <v>2626.16</v>
      </c>
      <c r="F1777" s="42">
        <v>533.45517568000002</v>
      </c>
      <c r="G1777" s="3">
        <f t="shared" si="135"/>
        <v>-2.0254684608339568E-3</v>
      </c>
      <c r="H1777" s="3">
        <f>1-E1777/MAX(E$2:E1777)</f>
        <v>0.55316136935955895</v>
      </c>
      <c r="I1777" s="21">
        <f t="shared" si="136"/>
        <v>5.3299999999999272</v>
      </c>
      <c r="J1777" s="21">
        <f ca="1">IF(ROW()&gt;计算结果!B$18+1,ABS(E1777-OFFSET(E1777,-计算结果!B$18,0,1,1))/SUM(OFFSET(I1777,0,0,-计算结果!B$18,1)),ABS(E1777-OFFSET(E1777,-ROW()+2,0,1,1))/SUM(OFFSET(I1777,0,0,-ROW()+2,1)))</f>
        <v>0.24688090737240143</v>
      </c>
      <c r="K1777" s="21">
        <f ca="1">(计算结果!B$19+计算结果!B$20*'000300'!J1777)^计算结果!B$21</f>
        <v>1.6221928166351611</v>
      </c>
      <c r="L1777" s="21">
        <f t="shared" ca="1" si="137"/>
        <v>2608.304081134821</v>
      </c>
      <c r="M1777" s="31" t="str">
        <f ca="1">IF(ROW()&gt;计算结果!B$22+1,IF(L1777&gt;OFFSET(L1777,-计算结果!B$22,0,1,1),"买",IF(L1777&lt;OFFSET(L1777,-计算结果!B$22,0,1,1),"卖",M1776)),IF(L1777&gt;OFFSET(L1777,-ROW()+1,0,1,1),"买",IF(L1777&lt;OFFSET(L1777,-ROW()+1,0,1,1),"卖",M1776)))</f>
        <v>买</v>
      </c>
      <c r="N1777" s="4" t="str">
        <f t="shared" ca="1" si="138"/>
        <v/>
      </c>
      <c r="O1777" s="3">
        <f ca="1">IF(M1776="买",E1777/E1776-1,0)-IF(N1777=1,计算结果!B$17,0)</f>
        <v>-2.0254684608339568E-3</v>
      </c>
      <c r="P1777" s="2">
        <f t="shared" ca="1" si="139"/>
        <v>7.0023605129429436</v>
      </c>
      <c r="Q1777" s="3">
        <f ca="1">1-P1777/MAX(P$2:P1777)</f>
        <v>4.2118346728252543E-2</v>
      </c>
    </row>
    <row r="1778" spans="1:17" x14ac:dyDescent="0.15">
      <c r="A1778" s="1">
        <v>41031</v>
      </c>
      <c r="B1778">
        <v>2660.67</v>
      </c>
      <c r="C1778">
        <v>2697.95</v>
      </c>
      <c r="D1778" s="21">
        <v>2643.53</v>
      </c>
      <c r="E1778" s="21">
        <v>2683.49</v>
      </c>
      <c r="F1778" s="42">
        <v>923.66094336000003</v>
      </c>
      <c r="G1778" s="3">
        <f t="shared" si="135"/>
        <v>2.1830353063027275E-2</v>
      </c>
      <c r="H1778" s="3">
        <f>1-E1778/MAX(E$2:E1778)</f>
        <v>0.54340672429047854</v>
      </c>
      <c r="I1778" s="21">
        <f t="shared" si="136"/>
        <v>57.329999999999927</v>
      </c>
      <c r="J1778" s="21">
        <f ca="1">IF(ROW()&gt;计算结果!B$18+1,ABS(E1778-OFFSET(E1778,-计算结果!B$18,0,1,1))/SUM(OFFSET(I1778,0,0,-计算结果!B$18,1)),ABS(E1778-OFFSET(E1778,-ROW()+2,0,1,1))/SUM(OFFSET(I1778,0,0,-ROW()+2,1)))</f>
        <v>0.46363366797983629</v>
      </c>
      <c r="K1778" s="21">
        <f ca="1">(计算结果!B$19+计算结果!B$20*'000300'!J1778)^计算结果!B$21</f>
        <v>1.8172703011818525</v>
      </c>
      <c r="L1778" s="21">
        <f t="shared" ca="1" si="137"/>
        <v>2744.9372185555785</v>
      </c>
      <c r="M1778" s="31" t="str">
        <f ca="1">IF(ROW()&gt;计算结果!B$22+1,IF(L1778&gt;OFFSET(L1778,-计算结果!B$22,0,1,1),"买",IF(L1778&lt;OFFSET(L1778,-计算结果!B$22,0,1,1),"卖",M1777)),IF(L1778&gt;OFFSET(L1778,-ROW()+1,0,1,1),"买",IF(L1778&lt;OFFSET(L1778,-ROW()+1,0,1,1),"卖",M1777)))</f>
        <v>买</v>
      </c>
      <c r="N1778" s="4" t="str">
        <f t="shared" ca="1" si="138"/>
        <v/>
      </c>
      <c r="O1778" s="3">
        <f ca="1">IF(M1777="买",E1778/E1777-1,0)-IF(N1778=1,计算结果!B$17,0)</f>
        <v>2.1830353063027275E-2</v>
      </c>
      <c r="P1778" s="2">
        <f t="shared" ca="1" si="139"/>
        <v>7.1552245152150888</v>
      </c>
      <c r="Q1778" s="3">
        <f ca="1">1-P1778/MAX(P$2:P1778)</f>
        <v>2.1207452044734065E-2</v>
      </c>
    </row>
    <row r="1779" spans="1:17" x14ac:dyDescent="0.15">
      <c r="A1779" s="1">
        <v>41032</v>
      </c>
      <c r="B1779">
        <v>2679.52</v>
      </c>
      <c r="C1779">
        <v>2693.88</v>
      </c>
      <c r="D1779" s="21">
        <v>2675.81</v>
      </c>
      <c r="E1779" s="21">
        <v>2691.52</v>
      </c>
      <c r="F1779" s="42">
        <v>723.37334271999998</v>
      </c>
      <c r="G1779" s="3">
        <f t="shared" si="135"/>
        <v>2.9923718739404137E-3</v>
      </c>
      <c r="H1779" s="3">
        <f>1-E1779/MAX(E$2:E1779)</f>
        <v>0.54204042741441505</v>
      </c>
      <c r="I1779" s="21">
        <f t="shared" si="136"/>
        <v>8.0300000000002001</v>
      </c>
      <c r="J1779" s="21">
        <f ca="1">IF(ROW()&gt;计算结果!B$18+1,ABS(E1779-OFFSET(E1779,-计算结果!B$18,0,1,1))/SUM(OFFSET(I1779,0,0,-计算结果!B$18,1)),ABS(E1779-OFFSET(E1779,-ROW()+2,0,1,1))/SUM(OFFSET(I1779,0,0,-ROW()+2,1)))</f>
        <v>0.70604888175898761</v>
      </c>
      <c r="K1779" s="21">
        <f ca="1">(计算结果!B$19+计算结果!B$20*'000300'!J1779)^计算结果!B$21</f>
        <v>2.0354439935830886</v>
      </c>
      <c r="L1779" s="21">
        <f t="shared" ca="1" si="137"/>
        <v>2636.2094618927113</v>
      </c>
      <c r="M1779" s="31" t="str">
        <f ca="1">IF(ROW()&gt;计算结果!B$22+1,IF(L1779&gt;OFFSET(L1779,-计算结果!B$22,0,1,1),"买",IF(L1779&lt;OFFSET(L1779,-计算结果!B$22,0,1,1),"卖",M1778)),IF(L1779&gt;OFFSET(L1779,-ROW()+1,0,1,1),"买",IF(L1779&lt;OFFSET(L1779,-ROW()+1,0,1,1),"卖",M1778)))</f>
        <v>买</v>
      </c>
      <c r="N1779" s="4" t="str">
        <f t="shared" ca="1" si="138"/>
        <v/>
      </c>
      <c r="O1779" s="3">
        <f ca="1">IF(M1778="买",E1779/E1778-1,0)-IF(N1779=1,计算结果!B$17,0)</f>
        <v>2.9923718739404137E-3</v>
      </c>
      <c r="P1779" s="2">
        <f t="shared" ca="1" si="139"/>
        <v>7.1766356078061477</v>
      </c>
      <c r="Q1779" s="3">
        <f ca="1">1-P1779/MAX(P$2:P1779)</f>
        <v>1.8278540753810191E-2</v>
      </c>
    </row>
    <row r="1780" spans="1:17" x14ac:dyDescent="0.15">
      <c r="A1780" s="1">
        <v>41033</v>
      </c>
      <c r="B1780">
        <v>2689.62</v>
      </c>
      <c r="C1780">
        <v>2716.03</v>
      </c>
      <c r="D1780" s="21">
        <v>2677.14</v>
      </c>
      <c r="E1780" s="21">
        <v>2715.88</v>
      </c>
      <c r="F1780" s="42">
        <v>736.99549184</v>
      </c>
      <c r="G1780" s="3">
        <f t="shared" si="135"/>
        <v>9.0506479610035218E-3</v>
      </c>
      <c r="H1780" s="3">
        <f>1-E1780/MAX(E$2:E1780)</f>
        <v>0.53789559654257124</v>
      </c>
      <c r="I1780" s="21">
        <f t="shared" si="136"/>
        <v>24.360000000000127</v>
      </c>
      <c r="J1780" s="21">
        <f ca="1">IF(ROW()&gt;计算结果!B$18+1,ABS(E1780-OFFSET(E1780,-计算结果!B$18,0,1,1))/SUM(OFFSET(I1780,0,0,-计算结果!B$18,1)),ABS(E1780-OFFSET(E1780,-ROW()+2,0,1,1))/SUM(OFFSET(I1780,0,0,-ROW()+2,1)))</f>
        <v>0.65053009480002222</v>
      </c>
      <c r="K1780" s="21">
        <f ca="1">(计算结果!B$19+计算结果!B$20*'000300'!J1780)^计算结果!B$21</f>
        <v>1.9854770853200199</v>
      </c>
      <c r="L1780" s="21">
        <f t="shared" ca="1" si="137"/>
        <v>2794.3934896798487</v>
      </c>
      <c r="M1780" s="31" t="str">
        <f ca="1">IF(ROW()&gt;计算结果!B$22+1,IF(L1780&gt;OFFSET(L1780,-计算结果!B$22,0,1,1),"买",IF(L1780&lt;OFFSET(L1780,-计算结果!B$22,0,1,1),"卖",M1779)),IF(L1780&gt;OFFSET(L1780,-ROW()+1,0,1,1),"买",IF(L1780&lt;OFFSET(L1780,-ROW()+1,0,1,1),"卖",M1779)))</f>
        <v>买</v>
      </c>
      <c r="N1780" s="4" t="str">
        <f t="shared" ca="1" si="138"/>
        <v/>
      </c>
      <c r="O1780" s="3">
        <f ca="1">IF(M1779="买",E1780/E1779-1,0)-IF(N1780=1,计算结果!B$17,0)</f>
        <v>9.0506479610035218E-3</v>
      </c>
      <c r="P1780" s="2">
        <f t="shared" ca="1" si="139"/>
        <v>7.241588810236804</v>
      </c>
      <c r="Q1780" s="3">
        <f ca="1">1-P1780/MAX(P$2:P1780)</f>
        <v>9.3933254304102709E-3</v>
      </c>
    </row>
    <row r="1781" spans="1:17" x14ac:dyDescent="0.15">
      <c r="A1781" s="1">
        <v>41036</v>
      </c>
      <c r="B1781">
        <v>2699.45</v>
      </c>
      <c r="C1781">
        <v>2717.78</v>
      </c>
      <c r="D1781" s="21">
        <v>2694.32</v>
      </c>
      <c r="E1781" s="21">
        <v>2717.78</v>
      </c>
      <c r="F1781" s="42">
        <v>827.15672575999997</v>
      </c>
      <c r="G1781" s="3">
        <f t="shared" si="135"/>
        <v>6.9958908346468007E-4</v>
      </c>
      <c r="H1781" s="3">
        <f>1-E1781/MAX(E$2:E1781)</f>
        <v>0.53757231334649147</v>
      </c>
      <c r="I1781" s="21">
        <f t="shared" si="136"/>
        <v>1.9000000000000909</v>
      </c>
      <c r="J1781" s="21">
        <f ca="1">IF(ROW()&gt;计算结果!B$18+1,ABS(E1781-OFFSET(E1781,-计算结果!B$18,0,1,1))/SUM(OFFSET(I1781,0,0,-计算结果!B$18,1)),ABS(E1781-OFFSET(E1781,-ROW()+2,0,1,1))/SUM(OFFSET(I1781,0,0,-ROW()+2,1)))</f>
        <v>0.69033575317604257</v>
      </c>
      <c r="K1781" s="21">
        <f ca="1">(计算结果!B$19+计算结果!B$20*'000300'!J1781)^计算结果!B$21</f>
        <v>2.0213021778584381</v>
      </c>
      <c r="L1781" s="21">
        <f t="shared" ca="1" si="137"/>
        <v>2639.5344761366359</v>
      </c>
      <c r="M1781" s="31" t="str">
        <f ca="1">IF(ROW()&gt;计算结果!B$22+1,IF(L1781&gt;OFFSET(L1781,-计算结果!B$22,0,1,1),"买",IF(L1781&lt;OFFSET(L1781,-计算结果!B$22,0,1,1),"卖",M1780)),IF(L1781&gt;OFFSET(L1781,-ROW()+1,0,1,1),"买",IF(L1781&lt;OFFSET(L1781,-ROW()+1,0,1,1),"卖",M1780)))</f>
        <v>买</v>
      </c>
      <c r="N1781" s="4" t="str">
        <f t="shared" ca="1" si="138"/>
        <v/>
      </c>
      <c r="O1781" s="3">
        <f ca="1">IF(M1780="买",E1781/E1780-1,0)-IF(N1781=1,计算结果!B$17,0)</f>
        <v>6.9958908346468007E-4</v>
      </c>
      <c r="P1781" s="2">
        <f t="shared" ca="1" si="139"/>
        <v>7.2466549467153856</v>
      </c>
      <c r="Q1781" s="3">
        <f ca="1">1-P1781/MAX(P$2:P1781)</f>
        <v>8.7003078148740753E-3</v>
      </c>
    </row>
    <row r="1782" spans="1:17" x14ac:dyDescent="0.15">
      <c r="A1782" s="1">
        <v>41037</v>
      </c>
      <c r="B1782">
        <v>2717.41</v>
      </c>
      <c r="C1782">
        <v>2717.82</v>
      </c>
      <c r="D1782" s="21">
        <v>2683.56</v>
      </c>
      <c r="E1782" s="21">
        <v>2709.12</v>
      </c>
      <c r="F1782" s="42">
        <v>737.44498687999999</v>
      </c>
      <c r="G1782" s="3">
        <f t="shared" si="135"/>
        <v>-3.1864242138806009E-3</v>
      </c>
      <c r="H1782" s="3">
        <f>1-E1782/MAX(E$2:E1782)</f>
        <v>0.53904580412441305</v>
      </c>
      <c r="I1782" s="21">
        <f t="shared" si="136"/>
        <v>8.6600000000003092</v>
      </c>
      <c r="J1782" s="21">
        <f ca="1">IF(ROW()&gt;计算结果!B$18+1,ABS(E1782-OFFSET(E1782,-计算结果!B$18,0,1,1))/SUM(OFFSET(I1782,0,0,-计算结果!B$18,1)),ABS(E1782-OFFSET(E1782,-ROW()+2,0,1,1))/SUM(OFFSET(I1782,0,0,-ROW()+2,1)))</f>
        <v>0.53359273670557306</v>
      </c>
      <c r="K1782" s="21">
        <f ca="1">(计算结果!B$19+计算结果!B$20*'000300'!J1782)^计算结果!B$21</f>
        <v>1.8802334630350157</v>
      </c>
      <c r="L1782" s="21">
        <f t="shared" ca="1" si="137"/>
        <v>2770.3715066473546</v>
      </c>
      <c r="M1782" s="31" t="str">
        <f ca="1">IF(ROW()&gt;计算结果!B$22+1,IF(L1782&gt;OFFSET(L1782,-计算结果!B$22,0,1,1),"买",IF(L1782&lt;OFFSET(L1782,-计算结果!B$22,0,1,1),"卖",M1781)),IF(L1782&gt;OFFSET(L1782,-ROW()+1,0,1,1),"买",IF(L1782&lt;OFFSET(L1782,-ROW()+1,0,1,1),"卖",M1781)))</f>
        <v>买</v>
      </c>
      <c r="N1782" s="4" t="str">
        <f t="shared" ca="1" si="138"/>
        <v/>
      </c>
      <c r="O1782" s="3">
        <f ca="1">IF(M1781="买",E1782/E1781-1,0)-IF(N1782=1,计算结果!B$17,0)</f>
        <v>-3.1864242138806009E-3</v>
      </c>
      <c r="P1782" s="2">
        <f t="shared" ca="1" si="139"/>
        <v>7.2235640299235344</v>
      </c>
      <c r="Q1782" s="3">
        <f ca="1">1-P1782/MAX(P$2:P1782)</f>
        <v>1.1859009157265121E-2</v>
      </c>
    </row>
    <row r="1783" spans="1:17" x14ac:dyDescent="0.15">
      <c r="A1783" s="1">
        <v>41038</v>
      </c>
      <c r="B1783">
        <v>2685.19</v>
      </c>
      <c r="C1783">
        <v>2685.19</v>
      </c>
      <c r="D1783" s="21">
        <v>2655.32</v>
      </c>
      <c r="E1783" s="21">
        <v>2657.51</v>
      </c>
      <c r="F1783" s="42">
        <v>694.82577920000006</v>
      </c>
      <c r="G1783" s="3">
        <f t="shared" si="135"/>
        <v>-1.905046657217091E-2</v>
      </c>
      <c r="H1783" s="3">
        <f>1-E1783/MAX(E$2:E1783)</f>
        <v>0.54782719662424273</v>
      </c>
      <c r="I1783" s="21">
        <f t="shared" si="136"/>
        <v>51.609999999999673</v>
      </c>
      <c r="J1783" s="21">
        <f ca="1">IF(ROW()&gt;计算结果!B$18+1,ABS(E1783-OFFSET(E1783,-计算结果!B$18,0,1,1))/SUM(OFFSET(I1783,0,0,-计算结果!B$18,1)),ABS(E1783-OFFSET(E1783,-ROW()+2,0,1,1))/SUM(OFFSET(I1783,0,0,-ROW()+2,1)))</f>
        <v>0.27820117831468671</v>
      </c>
      <c r="K1783" s="21">
        <f ca="1">(计算结果!B$19+计算结果!B$20*'000300'!J1783)^计算结果!B$21</f>
        <v>1.6503810604832179</v>
      </c>
      <c r="L1783" s="21">
        <f t="shared" ca="1" si="137"/>
        <v>2584.1070136189601</v>
      </c>
      <c r="M1783" s="31" t="str">
        <f ca="1">IF(ROW()&gt;计算结果!B$22+1,IF(L1783&gt;OFFSET(L1783,-计算结果!B$22,0,1,1),"买",IF(L1783&lt;OFFSET(L1783,-计算结果!B$22,0,1,1),"卖",M1782)),IF(L1783&gt;OFFSET(L1783,-ROW()+1,0,1,1),"买",IF(L1783&lt;OFFSET(L1783,-ROW()+1,0,1,1),"卖",M1782)))</f>
        <v>买</v>
      </c>
      <c r="N1783" s="4" t="str">
        <f t="shared" ca="1" si="138"/>
        <v/>
      </c>
      <c r="O1783" s="3">
        <f ca="1">IF(M1782="买",E1783/E1782-1,0)-IF(N1783=1,计算结果!B$17,0)</f>
        <v>-1.905046657217091E-2</v>
      </c>
      <c r="P1783" s="2">
        <f t="shared" ca="1" si="139"/>
        <v>7.0859517648395398</v>
      </c>
      <c r="Q1783" s="3">
        <f ca="1">1-P1783/MAX(P$2:P1783)</f>
        <v>3.0683556071906537E-2</v>
      </c>
    </row>
    <row r="1784" spans="1:17" x14ac:dyDescent="0.15">
      <c r="A1784" s="1">
        <v>41039</v>
      </c>
      <c r="B1784">
        <v>2657.87</v>
      </c>
      <c r="C1784">
        <v>2667.68</v>
      </c>
      <c r="D1784" s="21">
        <v>2649.38</v>
      </c>
      <c r="E1784" s="21">
        <v>2657.21</v>
      </c>
      <c r="F1784" s="42">
        <v>540.56951807999997</v>
      </c>
      <c r="G1784" s="3">
        <f t="shared" si="135"/>
        <v>-1.1288762789229967E-4</v>
      </c>
      <c r="H1784" s="3">
        <f>1-E1784/MAX(E$2:E1784)</f>
        <v>0.54787824133941332</v>
      </c>
      <c r="I1784" s="21">
        <f t="shared" si="136"/>
        <v>0.3000000000001819</v>
      </c>
      <c r="J1784" s="21">
        <f ca="1">IF(ROW()&gt;计算结果!B$18+1,ABS(E1784-OFFSET(E1784,-计算结果!B$18,0,1,1))/SUM(OFFSET(I1784,0,0,-计算结果!B$18,1)),ABS(E1784-OFFSET(E1784,-ROW()+2,0,1,1))/SUM(OFFSET(I1784,0,0,-ROW()+2,1)))</f>
        <v>0.28424025198218777</v>
      </c>
      <c r="K1784" s="21">
        <f ca="1">(计算结果!B$19+计算结果!B$20*'000300'!J1784)^计算结果!B$21</f>
        <v>1.6558162267839689</v>
      </c>
      <c r="L1784" s="21">
        <f t="shared" ca="1" si="137"/>
        <v>2705.1521246950533</v>
      </c>
      <c r="M1784" s="31" t="str">
        <f ca="1">IF(ROW()&gt;计算结果!B$22+1,IF(L1784&gt;OFFSET(L1784,-计算结果!B$22,0,1,1),"买",IF(L1784&lt;OFFSET(L1784,-计算结果!B$22,0,1,1),"卖",M1783)),IF(L1784&gt;OFFSET(L1784,-ROW()+1,0,1,1),"买",IF(L1784&lt;OFFSET(L1784,-ROW()+1,0,1,1),"卖",M1783)))</f>
        <v>买</v>
      </c>
      <c r="N1784" s="4" t="str">
        <f t="shared" ca="1" si="138"/>
        <v/>
      </c>
      <c r="O1784" s="3">
        <f ca="1">IF(M1783="买",E1784/E1783-1,0)-IF(N1784=1,计算结果!B$17,0)</f>
        <v>-1.1288762789229967E-4</v>
      </c>
      <c r="P1784" s="2">
        <f t="shared" ca="1" si="139"/>
        <v>7.0851518485534477</v>
      </c>
      <c r="Q1784" s="3">
        <f ca="1">1-P1784/MAX(P$2:P1784)</f>
        <v>3.0792979905938545E-2</v>
      </c>
    </row>
    <row r="1785" spans="1:17" x14ac:dyDescent="0.15">
      <c r="A1785" s="1">
        <v>41040</v>
      </c>
      <c r="B1785">
        <v>2652.31</v>
      </c>
      <c r="C1785">
        <v>2666.57</v>
      </c>
      <c r="D1785" s="21">
        <v>2636.52</v>
      </c>
      <c r="E1785" s="21">
        <v>2636.92</v>
      </c>
      <c r="F1785" s="42">
        <v>493.92898048000001</v>
      </c>
      <c r="G1785" s="3">
        <f t="shared" si="135"/>
        <v>-7.6358285570202744E-3</v>
      </c>
      <c r="H1785" s="3">
        <f>1-E1785/MAX(E$2:E1785)</f>
        <v>0.55133056557544413</v>
      </c>
      <c r="I1785" s="21">
        <f t="shared" si="136"/>
        <v>20.289999999999964</v>
      </c>
      <c r="J1785" s="21">
        <f ca="1">IF(ROW()&gt;计算结果!B$18+1,ABS(E1785-OFFSET(E1785,-计算结果!B$18,0,1,1))/SUM(OFFSET(I1785,0,0,-计算结果!B$18,1)),ABS(E1785-OFFSET(E1785,-ROW()+2,0,1,1))/SUM(OFFSET(I1785,0,0,-ROW()+2,1)))</f>
        <v>5.9625770552617245E-2</v>
      </c>
      <c r="K1785" s="21">
        <f ca="1">(计算结果!B$19+计算结果!B$20*'000300'!J1785)^计算结果!B$21</f>
        <v>1.4536631934973554</v>
      </c>
      <c r="L1785" s="21">
        <f t="shared" ca="1" si="137"/>
        <v>2605.9655964117323</v>
      </c>
      <c r="M1785" s="31" t="str">
        <f ca="1">IF(ROW()&gt;计算结果!B$22+1,IF(L1785&gt;OFFSET(L1785,-计算结果!B$22,0,1,1),"买",IF(L1785&lt;OFFSET(L1785,-计算结果!B$22,0,1,1),"卖",M1784)),IF(L1785&gt;OFFSET(L1785,-ROW()+1,0,1,1),"买",IF(L1785&lt;OFFSET(L1785,-ROW()+1,0,1,1),"卖",M1784)))</f>
        <v>买</v>
      </c>
      <c r="N1785" s="4" t="str">
        <f t="shared" ca="1" si="138"/>
        <v/>
      </c>
      <c r="O1785" s="3">
        <f ca="1">IF(M1784="买",E1785/E1784-1,0)-IF(N1785=1,计算结果!B$17,0)</f>
        <v>-7.6358285570202744E-3</v>
      </c>
      <c r="P1785" s="2">
        <f t="shared" ca="1" si="139"/>
        <v>7.0310508437374386</v>
      </c>
      <c r="Q1785" s="3">
        <f ca="1">1-P1785/MAX(P$2:P1785)</f>
        <v>3.8193678547637333E-2</v>
      </c>
    </row>
    <row r="1786" spans="1:17" x14ac:dyDescent="0.15">
      <c r="A1786" s="1">
        <v>41043</v>
      </c>
      <c r="B1786">
        <v>2653.81</v>
      </c>
      <c r="C1786">
        <v>2656.28</v>
      </c>
      <c r="D1786" s="21">
        <v>2613.35</v>
      </c>
      <c r="E1786" s="21">
        <v>2615.5300000000002</v>
      </c>
      <c r="F1786" s="42">
        <v>603.31294720000005</v>
      </c>
      <c r="G1786" s="3">
        <f t="shared" si="135"/>
        <v>-8.111736419762372E-3</v>
      </c>
      <c r="H1786" s="3">
        <f>1-E1786/MAX(E$2:E1786)</f>
        <v>0.55497005376709996</v>
      </c>
      <c r="I1786" s="21">
        <f t="shared" si="136"/>
        <v>21.389999999999873</v>
      </c>
      <c r="J1786" s="21">
        <f ca="1">IF(ROW()&gt;计算结果!B$18+1,ABS(E1786-OFFSET(E1786,-计算结果!B$18,0,1,1))/SUM(OFFSET(I1786,0,0,-计算结果!B$18,1)),ABS(E1786-OFFSET(E1786,-ROW()+2,0,1,1))/SUM(OFFSET(I1786,0,0,-ROW()+2,1)))</f>
        <v>8.0120481927708639E-2</v>
      </c>
      <c r="K1786" s="21">
        <f ca="1">(计算结果!B$19+计算结果!B$20*'000300'!J1786)^计算结果!B$21</f>
        <v>1.4721084337349377</v>
      </c>
      <c r="L1786" s="21">
        <f t="shared" ca="1" si="137"/>
        <v>2620.0454355976663</v>
      </c>
      <c r="M1786" s="31" t="str">
        <f ca="1">IF(ROW()&gt;计算结果!B$22+1,IF(L1786&gt;OFFSET(L1786,-计算结果!B$22,0,1,1),"买",IF(L1786&lt;OFFSET(L1786,-计算结果!B$22,0,1,1),"卖",M1785)),IF(L1786&gt;OFFSET(L1786,-ROW()+1,0,1,1),"买",IF(L1786&lt;OFFSET(L1786,-ROW()+1,0,1,1),"卖",M1785)))</f>
        <v>买</v>
      </c>
      <c r="N1786" s="4" t="str">
        <f t="shared" ca="1" si="138"/>
        <v/>
      </c>
      <c r="O1786" s="3">
        <f ca="1">IF(M1785="买",E1786/E1785-1,0)-IF(N1786=1,计算结果!B$17,0)</f>
        <v>-8.111736419762372E-3</v>
      </c>
      <c r="P1786" s="2">
        <f t="shared" ca="1" si="139"/>
        <v>6.9740168125390927</v>
      </c>
      <c r="Q1786" s="3">
        <f ca="1">1-P1786/MAX(P$2:P1786)</f>
        <v>4.5995597914120112E-2</v>
      </c>
    </row>
    <row r="1787" spans="1:17" x14ac:dyDescent="0.15">
      <c r="A1787" s="1">
        <v>41044</v>
      </c>
      <c r="B1787">
        <v>2597.64</v>
      </c>
      <c r="C1787">
        <v>2618.1799999999998</v>
      </c>
      <c r="D1787" s="21">
        <v>2591.6</v>
      </c>
      <c r="E1787" s="21">
        <v>2617.37</v>
      </c>
      <c r="F1787" s="42">
        <v>513.74759935999998</v>
      </c>
      <c r="G1787" s="3">
        <f t="shared" si="135"/>
        <v>7.0349030597993689E-4</v>
      </c>
      <c r="H1787" s="3">
        <f>1-E1787/MAX(E$2:E1787)</f>
        <v>0.55465697951405435</v>
      </c>
      <c r="I1787" s="21">
        <f t="shared" si="136"/>
        <v>1.8399999999996908</v>
      </c>
      <c r="J1787" s="21">
        <f ca="1">IF(ROW()&gt;计算结果!B$18+1,ABS(E1787-OFFSET(E1787,-计算结果!B$18,0,1,1))/SUM(OFFSET(I1787,0,0,-计算结果!B$18,1)),ABS(E1787-OFFSET(E1787,-ROW()+2,0,1,1))/SUM(OFFSET(I1787,0,0,-ROW()+2,1)))</f>
        <v>4.4913392264063982E-2</v>
      </c>
      <c r="K1787" s="21">
        <f ca="1">(计算结果!B$19+计算结果!B$20*'000300'!J1787)^计算结果!B$21</f>
        <v>1.4404220530376575</v>
      </c>
      <c r="L1787" s="21">
        <f t="shared" ca="1" si="137"/>
        <v>2616.1916791613057</v>
      </c>
      <c r="M1787" s="31" t="str">
        <f ca="1">IF(ROW()&gt;计算结果!B$22+1,IF(L1787&gt;OFFSET(L1787,-计算结果!B$22,0,1,1),"买",IF(L1787&lt;OFFSET(L1787,-计算结果!B$22,0,1,1),"卖",M1786)),IF(L1787&gt;OFFSET(L1787,-ROW()+1,0,1,1),"买",IF(L1787&lt;OFFSET(L1787,-ROW()+1,0,1,1),"卖",M1786)))</f>
        <v>买</v>
      </c>
      <c r="N1787" s="4" t="str">
        <f t="shared" ca="1" si="138"/>
        <v/>
      </c>
      <c r="O1787" s="3">
        <f ca="1">IF(M1786="买",E1787/E1786-1,0)-IF(N1787=1,计算结果!B$17,0)</f>
        <v>7.0349030597993689E-4</v>
      </c>
      <c r="P1787" s="2">
        <f t="shared" ca="1" si="139"/>
        <v>6.9789229657604555</v>
      </c>
      <c r="Q1787" s="3">
        <f ca="1">1-P1787/MAX(P$2:P1787)</f>
        <v>4.5324465065390451E-2</v>
      </c>
    </row>
    <row r="1788" spans="1:17" x14ac:dyDescent="0.15">
      <c r="A1788" s="1">
        <v>41045</v>
      </c>
      <c r="B1788">
        <v>2610.16</v>
      </c>
      <c r="C1788">
        <v>2612.63</v>
      </c>
      <c r="D1788" s="21">
        <v>2574.08</v>
      </c>
      <c r="E1788" s="21">
        <v>2574.65</v>
      </c>
      <c r="F1788" s="42">
        <v>478.63537664</v>
      </c>
      <c r="G1788" s="3">
        <f t="shared" si="135"/>
        <v>-1.6321727535655972E-2</v>
      </c>
      <c r="H1788" s="3">
        <f>1-E1788/MAX(E$2:E1788)</f>
        <v>0.56192574695433195</v>
      </c>
      <c r="I1788" s="21">
        <f t="shared" si="136"/>
        <v>42.7199999999998</v>
      </c>
      <c r="J1788" s="21">
        <f ca="1">IF(ROW()&gt;计算结果!B$18+1,ABS(E1788-OFFSET(E1788,-计算结果!B$18,0,1,1))/SUM(OFFSET(I1788,0,0,-计算结果!B$18,1)),ABS(E1788-OFFSET(E1788,-ROW()+2,0,1,1))/SUM(OFFSET(I1788,0,0,-ROW()+2,1)))</f>
        <v>0.60099392600772916</v>
      </c>
      <c r="K1788" s="21">
        <f ca="1">(计算结果!B$19+计算结果!B$20*'000300'!J1788)^计算结果!B$21</f>
        <v>1.9408945334069561</v>
      </c>
      <c r="L1788" s="21">
        <f t="shared" ca="1" si="137"/>
        <v>2535.5636611685823</v>
      </c>
      <c r="M1788" s="31" t="str">
        <f ca="1">IF(ROW()&gt;计算结果!B$22+1,IF(L1788&gt;OFFSET(L1788,-计算结果!B$22,0,1,1),"买",IF(L1788&lt;OFFSET(L1788,-计算结果!B$22,0,1,1),"卖",M1787)),IF(L1788&gt;OFFSET(L1788,-ROW()+1,0,1,1),"买",IF(L1788&lt;OFFSET(L1788,-ROW()+1,0,1,1),"卖",M1787)))</f>
        <v>卖</v>
      </c>
      <c r="N1788" s="4">
        <f t="shared" ca="1" si="138"/>
        <v>1</v>
      </c>
      <c r="O1788" s="3">
        <f ca="1">IF(M1787="买",E1788/E1787-1,0)-IF(N1788=1,计算结果!B$17,0)</f>
        <v>-1.6321727535655972E-2</v>
      </c>
      <c r="P1788" s="2">
        <f t="shared" ca="1" si="139"/>
        <v>6.8650148866209815</v>
      </c>
      <c r="Q1788" s="3">
        <f ca="1">1-P1788/MAX(P$2:P1788)</f>
        <v>6.0906419031549697E-2</v>
      </c>
    </row>
    <row r="1789" spans="1:17" x14ac:dyDescent="0.15">
      <c r="A1789" s="1">
        <v>41046</v>
      </c>
      <c r="B1789">
        <v>2577.96</v>
      </c>
      <c r="C1789">
        <v>2619.59</v>
      </c>
      <c r="D1789" s="21">
        <v>2571.1999999999998</v>
      </c>
      <c r="E1789" s="21">
        <v>2613.94</v>
      </c>
      <c r="F1789" s="42">
        <v>492.03908608</v>
      </c>
      <c r="G1789" s="3">
        <f t="shared" si="135"/>
        <v>1.526032664634025E-2</v>
      </c>
      <c r="H1789" s="3">
        <f>1-E1789/MAX(E$2:E1789)</f>
        <v>0.55524059075750354</v>
      </c>
      <c r="I1789" s="21">
        <f t="shared" si="136"/>
        <v>39.289999999999964</v>
      </c>
      <c r="J1789" s="21">
        <f ca="1">IF(ROW()&gt;计算结果!B$18+1,ABS(E1789-OFFSET(E1789,-计算结果!B$18,0,1,1))/SUM(OFFSET(I1789,0,0,-计算结果!B$18,1)),ABS(E1789-OFFSET(E1789,-ROW()+2,0,1,1))/SUM(OFFSET(I1789,0,0,-ROW()+2,1)))</f>
        <v>0.36532303635336244</v>
      </c>
      <c r="K1789" s="21">
        <f ca="1">(计算结果!B$19+计算结果!B$20*'000300'!J1789)^计算结果!B$21</f>
        <v>1.7287907327180261</v>
      </c>
      <c r="L1789" s="21">
        <f t="shared" ca="1" si="137"/>
        <v>2671.0599494047055</v>
      </c>
      <c r="M1789" s="31" t="str">
        <f ca="1">IF(ROW()&gt;计算结果!B$22+1,IF(L1789&gt;OFFSET(L1789,-计算结果!B$22,0,1,1),"买",IF(L1789&lt;OFFSET(L1789,-计算结果!B$22,0,1,1),"卖",M1788)),IF(L1789&gt;OFFSET(L1789,-ROW()+1,0,1,1),"买",IF(L1789&lt;OFFSET(L1789,-ROW()+1,0,1,1),"卖",M1788)))</f>
        <v>买</v>
      </c>
      <c r="N1789" s="4">
        <f t="shared" ca="1" si="138"/>
        <v>1</v>
      </c>
      <c r="O1789" s="3">
        <f ca="1">IF(M1788="买",E1789/E1788-1,0)-IF(N1789=1,计算结果!B$17,0)</f>
        <v>0</v>
      </c>
      <c r="P1789" s="2">
        <f t="shared" ca="1" si="139"/>
        <v>6.8650148866209815</v>
      </c>
      <c r="Q1789" s="3">
        <f ca="1">1-P1789/MAX(P$2:P1789)</f>
        <v>6.0906419031549697E-2</v>
      </c>
    </row>
    <row r="1790" spans="1:17" x14ac:dyDescent="0.15">
      <c r="A1790" s="1">
        <v>41047</v>
      </c>
      <c r="B1790">
        <v>2595.5500000000002</v>
      </c>
      <c r="C1790">
        <v>2603.19</v>
      </c>
      <c r="D1790" s="21">
        <v>2567.3000000000002</v>
      </c>
      <c r="E1790" s="21">
        <v>2573.98</v>
      </c>
      <c r="F1790" s="42">
        <v>469.07510783999999</v>
      </c>
      <c r="G1790" s="3">
        <f t="shared" si="135"/>
        <v>-1.5287267496576051E-2</v>
      </c>
      <c r="H1790" s="3">
        <f>1-E1790/MAX(E$2:E1790)</f>
        <v>0.56203974681821278</v>
      </c>
      <c r="I1790" s="21">
        <f t="shared" si="136"/>
        <v>39.960000000000036</v>
      </c>
      <c r="J1790" s="21">
        <f ca="1">IF(ROW()&gt;计算结果!B$18+1,ABS(E1790-OFFSET(E1790,-计算结果!B$18,0,1,1))/SUM(OFFSET(I1790,0,0,-计算结果!B$18,1)),ABS(E1790-OFFSET(E1790,-ROW()+2,0,1,1))/SUM(OFFSET(I1790,0,0,-ROW()+2,1)))</f>
        <v>0.62247762765397596</v>
      </c>
      <c r="K1790" s="21">
        <f ca="1">(计算结果!B$19+计算结果!B$20*'000300'!J1790)^计算结果!B$21</f>
        <v>1.9602298648885783</v>
      </c>
      <c r="L1790" s="21">
        <f t="shared" ca="1" si="137"/>
        <v>2480.7609332997295</v>
      </c>
      <c r="M1790" s="31" t="str">
        <f ca="1">IF(ROW()&gt;计算结果!B$22+1,IF(L1790&gt;OFFSET(L1790,-计算结果!B$22,0,1,1),"买",IF(L1790&lt;OFFSET(L1790,-计算结果!B$22,0,1,1),"卖",M1789)),IF(L1790&gt;OFFSET(L1790,-ROW()+1,0,1,1),"买",IF(L1790&lt;OFFSET(L1790,-ROW()+1,0,1,1),"卖",M1789)))</f>
        <v>卖</v>
      </c>
      <c r="N1790" s="4">
        <f t="shared" ca="1" si="138"/>
        <v>1</v>
      </c>
      <c r="O1790" s="3">
        <f ca="1">IF(M1789="买",E1790/E1789-1,0)-IF(N1790=1,计算结果!B$17,0)</f>
        <v>-1.5287267496576051E-2</v>
      </c>
      <c r="P1790" s="2">
        <f t="shared" ca="1" si="139"/>
        <v>6.7600675676812294</v>
      </c>
      <c r="Q1790" s="3">
        <f ca="1">1-P1790/MAX(P$2:P1790)</f>
        <v>7.5262593808131939E-2</v>
      </c>
    </row>
    <row r="1791" spans="1:17" x14ac:dyDescent="0.15">
      <c r="A1791" s="1">
        <v>41050</v>
      </c>
      <c r="B1791">
        <v>2572.37</v>
      </c>
      <c r="C1791">
        <v>2604.2199999999998</v>
      </c>
      <c r="D1791" s="21">
        <v>2563.9699999999998</v>
      </c>
      <c r="E1791" s="21">
        <v>2587.23</v>
      </c>
      <c r="F1791" s="42">
        <v>443.00406784</v>
      </c>
      <c r="G1791" s="3">
        <f t="shared" si="135"/>
        <v>5.1476701450672291E-3</v>
      </c>
      <c r="H1791" s="3">
        <f>1-E1791/MAX(E$2:E1791)</f>
        <v>0.55978527189818283</v>
      </c>
      <c r="I1791" s="21">
        <f t="shared" si="136"/>
        <v>13.25</v>
      </c>
      <c r="J1791" s="21">
        <f ca="1">IF(ROW()&gt;计算结果!B$18+1,ABS(E1791-OFFSET(E1791,-计算结果!B$18,0,1,1))/SUM(OFFSET(I1791,0,0,-计算结果!B$18,1)),ABS(E1791-OFFSET(E1791,-ROW()+2,0,1,1))/SUM(OFFSET(I1791,0,0,-ROW()+2,1)))</f>
        <v>0.54552672266098556</v>
      </c>
      <c r="K1791" s="21">
        <f ca="1">(计算结果!B$19+计算结果!B$20*'000300'!J1791)^计算结果!B$21</f>
        <v>1.8909740503948869</v>
      </c>
      <c r="L1791" s="21">
        <f t="shared" ca="1" si="137"/>
        <v>2682.0911755997035</v>
      </c>
      <c r="M1791" s="31" t="str">
        <f ca="1">IF(ROW()&gt;计算结果!B$22+1,IF(L1791&gt;OFFSET(L1791,-计算结果!B$22,0,1,1),"买",IF(L1791&lt;OFFSET(L1791,-计算结果!B$22,0,1,1),"卖",M1790)),IF(L1791&gt;OFFSET(L1791,-ROW()+1,0,1,1),"买",IF(L1791&lt;OFFSET(L1791,-ROW()+1,0,1,1),"卖",M1790)))</f>
        <v>买</v>
      </c>
      <c r="N1791" s="4">
        <f t="shared" ca="1" si="138"/>
        <v>1</v>
      </c>
      <c r="O1791" s="3">
        <f ca="1">IF(M1790="买",E1791/E1790-1,0)-IF(N1791=1,计算结果!B$17,0)</f>
        <v>0</v>
      </c>
      <c r="P1791" s="2">
        <f t="shared" ca="1" si="139"/>
        <v>6.7600675676812294</v>
      </c>
      <c r="Q1791" s="3">
        <f ca="1">1-P1791/MAX(P$2:P1791)</f>
        <v>7.5262593808131939E-2</v>
      </c>
    </row>
    <row r="1792" spans="1:17" x14ac:dyDescent="0.15">
      <c r="A1792" s="1">
        <v>41051</v>
      </c>
      <c r="B1792">
        <v>2598.17</v>
      </c>
      <c r="C1792">
        <v>2627.6</v>
      </c>
      <c r="D1792" s="21">
        <v>2597.6</v>
      </c>
      <c r="E1792" s="21">
        <v>2627.52</v>
      </c>
      <c r="F1792" s="42">
        <v>493.92414719999999</v>
      </c>
      <c r="G1792" s="3">
        <f t="shared" si="135"/>
        <v>1.5572639463828031E-2</v>
      </c>
      <c r="H1792" s="3">
        <f>1-E1792/MAX(E$2:E1792)</f>
        <v>0.55292996665078609</v>
      </c>
      <c r="I1792" s="21">
        <f t="shared" si="136"/>
        <v>40.289999999999964</v>
      </c>
      <c r="J1792" s="21">
        <f ca="1">IF(ROW()&gt;计算结果!B$18+1,ABS(E1792-OFFSET(E1792,-计算结果!B$18,0,1,1))/SUM(OFFSET(I1792,0,0,-计算结果!B$18,1)),ABS(E1792-OFFSET(E1792,-ROW()+2,0,1,1))/SUM(OFFSET(I1792,0,0,-ROW()+2,1)))</f>
        <v>0.30117369159223506</v>
      </c>
      <c r="K1792" s="21">
        <f ca="1">(计算结果!B$19+计算结果!B$20*'000300'!J1792)^计算结果!B$21</f>
        <v>1.6710563224330115</v>
      </c>
      <c r="L1792" s="21">
        <f t="shared" ca="1" si="137"/>
        <v>2590.8996675912167</v>
      </c>
      <c r="M1792" s="31" t="str">
        <f ca="1">IF(ROW()&gt;计算结果!B$22+1,IF(L1792&gt;OFFSET(L1792,-计算结果!B$22,0,1,1),"买",IF(L1792&lt;OFFSET(L1792,-计算结果!B$22,0,1,1),"卖",M1791)),IF(L1792&gt;OFFSET(L1792,-ROW()+1,0,1,1),"买",IF(L1792&lt;OFFSET(L1792,-ROW()+1,0,1,1),"卖",M1791)))</f>
        <v>卖</v>
      </c>
      <c r="N1792" s="4">
        <f t="shared" ca="1" si="138"/>
        <v>1</v>
      </c>
      <c r="O1792" s="3">
        <f ca="1">IF(M1791="买",E1792/E1791-1,0)-IF(N1792=1,计算结果!B$17,0)</f>
        <v>1.5572639463828031E-2</v>
      </c>
      <c r="P1792" s="2">
        <f t="shared" ca="1" si="139"/>
        <v>6.8653396626638461</v>
      </c>
      <c r="Q1792" s="3">
        <f ca="1">1-P1792/MAX(P$2:P1792)</f>
        <v>6.0861991582790487E-2</v>
      </c>
    </row>
    <row r="1793" spans="1:17" x14ac:dyDescent="0.15">
      <c r="A1793" s="1">
        <v>41052</v>
      </c>
      <c r="B1793">
        <v>2621.79</v>
      </c>
      <c r="C1793">
        <v>2635.78</v>
      </c>
      <c r="D1793" s="21">
        <v>2598.29</v>
      </c>
      <c r="E1793" s="21">
        <v>2616.87</v>
      </c>
      <c r="F1793" s="42">
        <v>525.63402752000002</v>
      </c>
      <c r="G1793" s="3">
        <f t="shared" si="135"/>
        <v>-4.0532517354768816E-3</v>
      </c>
      <c r="H1793" s="3">
        <f>1-E1793/MAX(E$2:E1793)</f>
        <v>0.55474205403933841</v>
      </c>
      <c r="I1793" s="21">
        <f t="shared" si="136"/>
        <v>10.650000000000091</v>
      </c>
      <c r="J1793" s="21">
        <f ca="1">IF(ROW()&gt;计算结果!B$18+1,ABS(E1793-OFFSET(E1793,-计算结果!B$18,0,1,1))/SUM(OFFSET(I1793,0,0,-计算结果!B$18,1)),ABS(E1793-OFFSET(E1793,-ROW()+2,0,1,1))/SUM(OFFSET(I1793,0,0,-ROW()+2,1)))</f>
        <v>0.17671101834942346</v>
      </c>
      <c r="K1793" s="21">
        <f ca="1">(计算结果!B$19+计算结果!B$20*'000300'!J1793)^计算结果!B$21</f>
        <v>1.559039916514481</v>
      </c>
      <c r="L1793" s="21">
        <f t="shared" ca="1" si="137"/>
        <v>2631.3884524616597</v>
      </c>
      <c r="M1793" s="31" t="str">
        <f ca="1">IF(ROW()&gt;计算结果!B$22+1,IF(L1793&gt;OFFSET(L1793,-计算结果!B$22,0,1,1),"买",IF(L1793&lt;OFFSET(L1793,-计算结果!B$22,0,1,1),"卖",M1792)),IF(L1793&gt;OFFSET(L1793,-ROW()+1,0,1,1),"买",IF(L1793&lt;OFFSET(L1793,-ROW()+1,0,1,1),"卖",M1792)))</f>
        <v>买</v>
      </c>
      <c r="N1793" s="4">
        <f t="shared" ca="1" si="138"/>
        <v>1</v>
      </c>
      <c r="O1793" s="3">
        <f ca="1">IF(M1792="买",E1793/E1792-1,0)-IF(N1793=1,计算结果!B$17,0)</f>
        <v>0</v>
      </c>
      <c r="P1793" s="2">
        <f t="shared" ca="1" si="139"/>
        <v>6.8653396626638461</v>
      </c>
      <c r="Q1793" s="3">
        <f ca="1">1-P1793/MAX(P$2:P1793)</f>
        <v>6.0861991582790487E-2</v>
      </c>
    </row>
    <row r="1794" spans="1:17" x14ac:dyDescent="0.15">
      <c r="A1794" s="1">
        <v>41053</v>
      </c>
      <c r="B1794">
        <v>2613.1</v>
      </c>
      <c r="C1794">
        <v>2630.41</v>
      </c>
      <c r="D1794" s="21">
        <v>2588.21</v>
      </c>
      <c r="E1794" s="21">
        <v>2595.2600000000002</v>
      </c>
      <c r="F1794" s="42">
        <v>500.64441343999999</v>
      </c>
      <c r="G1794" s="3">
        <f t="shared" si="135"/>
        <v>-8.2579570249954326E-3</v>
      </c>
      <c r="H1794" s="3">
        <f>1-E1794/MAX(E$2:E1794)</f>
        <v>0.55841897502211935</v>
      </c>
      <c r="I1794" s="21">
        <f t="shared" si="136"/>
        <v>21.609999999999673</v>
      </c>
      <c r="J1794" s="21">
        <f ca="1">IF(ROW()&gt;计算结果!B$18+1,ABS(E1794-OFFSET(E1794,-计算结果!B$18,0,1,1))/SUM(OFFSET(I1794,0,0,-计算结果!B$18,1)),ABS(E1794-OFFSET(E1794,-ROW()+2,0,1,1))/SUM(OFFSET(I1794,0,0,-ROW()+2,1)))</f>
        <v>0.24652791595367923</v>
      </c>
      <c r="K1794" s="21">
        <f ca="1">(计算结果!B$19+计算结果!B$20*'000300'!J1794)^计算结果!B$21</f>
        <v>1.6218751243583112</v>
      </c>
      <c r="L1794" s="21">
        <f t="shared" ca="1" si="137"/>
        <v>2572.7926141325329</v>
      </c>
      <c r="M1794" s="31" t="str">
        <f ca="1">IF(ROW()&gt;计算结果!B$22+1,IF(L1794&gt;OFFSET(L1794,-计算结果!B$22,0,1,1),"买",IF(L1794&lt;OFFSET(L1794,-计算结果!B$22,0,1,1),"卖",M1793)),IF(L1794&gt;OFFSET(L1794,-ROW()+1,0,1,1),"买",IF(L1794&lt;OFFSET(L1794,-ROW()+1,0,1,1),"卖",M1793)))</f>
        <v>卖</v>
      </c>
      <c r="N1794" s="4">
        <f t="shared" ca="1" si="138"/>
        <v>1</v>
      </c>
      <c r="O1794" s="3">
        <f ca="1">IF(M1793="买",E1794/E1793-1,0)-IF(N1794=1,计算结果!B$17,0)</f>
        <v>-8.2579570249954326E-3</v>
      </c>
      <c r="P1794" s="2">
        <f t="shared" ca="1" si="139"/>
        <v>6.8086459827675716</v>
      </c>
      <c r="Q1794" s="3">
        <f ca="1">1-P1794/MAX(P$2:P1794)</f>
        <v>6.8617352896839567E-2</v>
      </c>
    </row>
    <row r="1795" spans="1:17" x14ac:dyDescent="0.15">
      <c r="A1795" s="1">
        <v>41054</v>
      </c>
      <c r="B1795">
        <v>2595.2600000000002</v>
      </c>
      <c r="C1795">
        <v>2602.17</v>
      </c>
      <c r="D1795" s="21">
        <v>2565.65</v>
      </c>
      <c r="E1795" s="21">
        <v>2573.1</v>
      </c>
      <c r="F1795" s="42">
        <v>414.20083199999999</v>
      </c>
      <c r="G1795" s="3">
        <f t="shared" ref="G1795:G1858" si="140">E1795/E1794-1</f>
        <v>-8.5386435270455863E-3</v>
      </c>
      <c r="H1795" s="3">
        <f>1-E1795/MAX(E$2:E1795)</f>
        <v>0.56218947798271279</v>
      </c>
      <c r="I1795" s="21">
        <f t="shared" si="136"/>
        <v>22.160000000000309</v>
      </c>
      <c r="J1795" s="21">
        <f ca="1">IF(ROW()&gt;计算结果!B$18+1,ABS(E1795-OFFSET(E1795,-计算结果!B$18,0,1,1))/SUM(OFFSET(I1795,0,0,-计算结果!B$18,1)),ABS(E1795-OFFSET(E1795,-ROW()+2,0,1,1))/SUM(OFFSET(I1795,0,0,-ROW()+2,1)))</f>
        <v>0.25209353768367954</v>
      </c>
      <c r="K1795" s="21">
        <f ca="1">(计算结果!B$19+计算结果!B$20*'000300'!J1795)^计算结果!B$21</f>
        <v>1.6268841839153114</v>
      </c>
      <c r="L1795" s="21">
        <f t="shared" ca="1" si="137"/>
        <v>2573.2926953386736</v>
      </c>
      <c r="M1795" s="31" t="str">
        <f ca="1">IF(ROW()&gt;计算结果!B$22+1,IF(L1795&gt;OFFSET(L1795,-计算结果!B$22,0,1,1),"买",IF(L1795&lt;OFFSET(L1795,-计算结果!B$22,0,1,1),"卖",M1794)),IF(L1795&gt;OFFSET(L1795,-ROW()+1,0,1,1),"买",IF(L1795&lt;OFFSET(L1795,-ROW()+1,0,1,1),"卖",M1794)))</f>
        <v>卖</v>
      </c>
      <c r="N1795" s="4" t="str">
        <f t="shared" ca="1" si="138"/>
        <v/>
      </c>
      <c r="O1795" s="3">
        <f ca="1">IF(M1794="买",E1795/E1794-1,0)-IF(N1795=1,计算结果!B$17,0)</f>
        <v>0</v>
      </c>
      <c r="P1795" s="2">
        <f t="shared" ca="1" si="139"/>
        <v>6.8086459827675716</v>
      </c>
      <c r="Q1795" s="3">
        <f ca="1">1-P1795/MAX(P$2:P1795)</f>
        <v>6.8617352896839567E-2</v>
      </c>
    </row>
    <row r="1796" spans="1:17" x14ac:dyDescent="0.15">
      <c r="A1796" s="1">
        <v>41057</v>
      </c>
      <c r="B1796">
        <v>2562.6</v>
      </c>
      <c r="C1796">
        <v>2614.85</v>
      </c>
      <c r="D1796" s="21">
        <v>2545.34</v>
      </c>
      <c r="E1796" s="21">
        <v>2614.69</v>
      </c>
      <c r="F1796" s="42">
        <v>584.12343295999995</v>
      </c>
      <c r="G1796" s="3">
        <f t="shared" si="140"/>
        <v>1.6163382690140393E-2</v>
      </c>
      <c r="H1796" s="3">
        <f>1-E1796/MAX(E$2:E1796)</f>
        <v>0.55511297896957734</v>
      </c>
      <c r="I1796" s="21">
        <f t="shared" ref="I1796:I1859" si="141">ABS(E1796-E1795)</f>
        <v>41.590000000000146</v>
      </c>
      <c r="J1796" s="21">
        <f ca="1">IF(ROW()&gt;计算结果!B$18+1,ABS(E1796-OFFSET(E1796,-计算结果!B$18,0,1,1))/SUM(OFFSET(I1796,0,0,-计算结果!B$18,1)),ABS(E1796-OFFSET(E1796,-ROW()+2,0,1,1))/SUM(OFFSET(I1796,0,0,-ROW()+2,1)))</f>
        <v>3.0728709394210805E-3</v>
      </c>
      <c r="K1796" s="21">
        <f ca="1">(计算结果!B$19+计算结果!B$20*'000300'!J1796)^计算结果!B$21</f>
        <v>1.4027655838454789</v>
      </c>
      <c r="L1796" s="21">
        <f t="shared" ref="L1796:L1859" ca="1" si="142">K1796*E1796+(1-K1796)*L1795</f>
        <v>2631.3634095815482</v>
      </c>
      <c r="M1796" s="31" t="str">
        <f ca="1">IF(ROW()&gt;计算结果!B$22+1,IF(L1796&gt;OFFSET(L1796,-计算结果!B$22,0,1,1),"买",IF(L1796&lt;OFFSET(L1796,-计算结果!B$22,0,1,1),"卖",M1795)),IF(L1796&gt;OFFSET(L1796,-ROW()+1,0,1,1),"买",IF(L1796&lt;OFFSET(L1796,-ROW()+1,0,1,1),"卖",M1795)))</f>
        <v>卖</v>
      </c>
      <c r="N1796" s="4" t="str">
        <f t="shared" ref="N1796:N1859" ca="1" si="143">IF(M1795&lt;&gt;M1796,1,"")</f>
        <v/>
      </c>
      <c r="O1796" s="3">
        <f ca="1">IF(M1795="买",E1796/E1795-1,0)-IF(N1796=1,计算结果!B$17,0)</f>
        <v>0</v>
      </c>
      <c r="P1796" s="2">
        <f t="shared" ref="P1796:P1859" ca="1" si="144">IFERROR(P1795*(1+O1796),P1795)</f>
        <v>6.8086459827675716</v>
      </c>
      <c r="Q1796" s="3">
        <f ca="1">1-P1796/MAX(P$2:P1796)</f>
        <v>6.8617352896839567E-2</v>
      </c>
    </row>
    <row r="1797" spans="1:17" x14ac:dyDescent="0.15">
      <c r="A1797" s="1">
        <v>41058</v>
      </c>
      <c r="B1797">
        <v>2615.15</v>
      </c>
      <c r="C1797">
        <v>2658.25</v>
      </c>
      <c r="D1797" s="21">
        <v>2612.56</v>
      </c>
      <c r="E1797" s="21">
        <v>2650.85</v>
      </c>
      <c r="F1797" s="42">
        <v>786.81505791999996</v>
      </c>
      <c r="G1797" s="3">
        <f t="shared" si="140"/>
        <v>1.3829555320133524E-2</v>
      </c>
      <c r="H1797" s="3">
        <f>1-E1797/MAX(E$2:E1797)</f>
        <v>0.54896038930102775</v>
      </c>
      <c r="I1797" s="21">
        <f t="shared" si="141"/>
        <v>36.159999999999854</v>
      </c>
      <c r="J1797" s="21">
        <f ca="1">IF(ROW()&gt;计算结果!B$18+1,ABS(E1797-OFFSET(E1797,-计算结果!B$18,0,1,1))/SUM(OFFSET(I1797,0,0,-计算结果!B$18,1)),ABS(E1797-OFFSET(E1797,-ROW()+2,0,1,1))/SUM(OFFSET(I1797,0,0,-ROW()+2,1)))</f>
        <v>0.10881435257410309</v>
      </c>
      <c r="K1797" s="21">
        <f ca="1">(计算结果!B$19+计算结果!B$20*'000300'!J1797)^计算结果!B$21</f>
        <v>1.4979329173166926</v>
      </c>
      <c r="L1797" s="21">
        <f t="shared" ca="1" si="142"/>
        <v>2660.5530148156149</v>
      </c>
      <c r="M1797" s="31" t="str">
        <f ca="1">IF(ROW()&gt;计算结果!B$22+1,IF(L1797&gt;OFFSET(L1797,-计算结果!B$22,0,1,1),"买",IF(L1797&lt;OFFSET(L1797,-计算结果!B$22,0,1,1),"卖",M1796)),IF(L1797&gt;OFFSET(L1797,-ROW()+1,0,1,1),"买",IF(L1797&lt;OFFSET(L1797,-ROW()+1,0,1,1),"卖",M1796)))</f>
        <v>买</v>
      </c>
      <c r="N1797" s="4">
        <f t="shared" ca="1" si="143"/>
        <v>1</v>
      </c>
      <c r="O1797" s="3">
        <f ca="1">IF(M1796="买",E1797/E1796-1,0)-IF(N1797=1,计算结果!B$17,0)</f>
        <v>0</v>
      </c>
      <c r="P1797" s="2">
        <f t="shared" ca="1" si="144"/>
        <v>6.8086459827675716</v>
      </c>
      <c r="Q1797" s="3">
        <f ca="1">1-P1797/MAX(P$2:P1797)</f>
        <v>6.8617352896839567E-2</v>
      </c>
    </row>
    <row r="1798" spans="1:17" x14ac:dyDescent="0.15">
      <c r="A1798" s="1">
        <v>41059</v>
      </c>
      <c r="B1798">
        <v>2646.37</v>
      </c>
      <c r="C1798">
        <v>2655.16</v>
      </c>
      <c r="D1798" s="21">
        <v>2636.52</v>
      </c>
      <c r="E1798" s="21">
        <v>2642.26</v>
      </c>
      <c r="F1798" s="42">
        <v>569.76273407999997</v>
      </c>
      <c r="G1798" s="3">
        <f t="shared" si="140"/>
        <v>-3.2404700379122797E-3</v>
      </c>
      <c r="H1798" s="3">
        <f>1-E1798/MAX(E$2:E1798)</f>
        <v>0.55042196964540935</v>
      </c>
      <c r="I1798" s="21">
        <f t="shared" si="141"/>
        <v>8.5899999999996908</v>
      </c>
      <c r="J1798" s="21">
        <f ca="1">IF(ROW()&gt;计算结果!B$18+1,ABS(E1798-OFFSET(E1798,-计算结果!B$18,0,1,1))/SUM(OFFSET(I1798,0,0,-计算结果!B$18,1)),ABS(E1798-OFFSET(E1798,-ROW()+2,0,1,1))/SUM(OFFSET(I1798,0,0,-ROW()+2,1)))</f>
        <v>0.24715774081520817</v>
      </c>
      <c r="K1798" s="21">
        <f ca="1">(计算结果!B$19+计算结果!B$20*'000300'!J1798)^计算结果!B$21</f>
        <v>1.6224419667336873</v>
      </c>
      <c r="L1798" s="21">
        <f t="shared" ca="1" si="142"/>
        <v>2630.8736598806804</v>
      </c>
      <c r="M1798" s="31" t="str">
        <f ca="1">IF(ROW()&gt;计算结果!B$22+1,IF(L1798&gt;OFFSET(L1798,-计算结果!B$22,0,1,1),"买",IF(L1798&lt;OFFSET(L1798,-计算结果!B$22,0,1,1),"卖",M1797)),IF(L1798&gt;OFFSET(L1798,-ROW()+1,0,1,1),"买",IF(L1798&lt;OFFSET(L1798,-ROW()+1,0,1,1),"卖",M1797)))</f>
        <v>卖</v>
      </c>
      <c r="N1798" s="4">
        <f t="shared" ca="1" si="143"/>
        <v>1</v>
      </c>
      <c r="O1798" s="3">
        <f ca="1">IF(M1797="买",E1798/E1797-1,0)-IF(N1798=1,计算结果!B$17,0)</f>
        <v>-3.2404700379122797E-3</v>
      </c>
      <c r="P1798" s="2">
        <f t="shared" ca="1" si="144"/>
        <v>6.7865827694616616</v>
      </c>
      <c r="Q1798" s="3">
        <f ca="1">1-P1798/MAX(P$2:P1798)</f>
        <v>7.1635470458608741E-2</v>
      </c>
    </row>
    <row r="1799" spans="1:17" x14ac:dyDescent="0.15">
      <c r="A1799" s="1">
        <v>41060</v>
      </c>
      <c r="B1799">
        <v>2623.16</v>
      </c>
      <c r="C1799">
        <v>2645.59</v>
      </c>
      <c r="D1799" s="21">
        <v>2617.23</v>
      </c>
      <c r="E1799" s="21">
        <v>2632.04</v>
      </c>
      <c r="F1799" s="42">
        <v>498.75042303999999</v>
      </c>
      <c r="G1799" s="3">
        <f t="shared" si="140"/>
        <v>-3.8679009635691486E-3</v>
      </c>
      <c r="H1799" s="3">
        <f>1-E1799/MAX(E$2:E1799)</f>
        <v>0.55216089294221737</v>
      </c>
      <c r="I1799" s="21">
        <f t="shared" si="141"/>
        <v>10.220000000000255</v>
      </c>
      <c r="J1799" s="21">
        <f ca="1">IF(ROW()&gt;计算结果!B$18+1,ABS(E1799-OFFSET(E1799,-计算结果!B$18,0,1,1))/SUM(OFFSET(I1799,0,0,-计算结果!B$18,1)),ABS(E1799-OFFSET(E1799,-ROW()+2,0,1,1))/SUM(OFFSET(I1799,0,0,-ROW()+2,1)))</f>
        <v>7.4034685863873961E-2</v>
      </c>
      <c r="K1799" s="21">
        <f ca="1">(计算结果!B$19+计算结果!B$20*'000300'!J1799)^计算结果!B$21</f>
        <v>1.4666312172774865</v>
      </c>
      <c r="L1799" s="21">
        <f t="shared" ca="1" si="142"/>
        <v>2632.5842507096377</v>
      </c>
      <c r="M1799" s="31" t="str">
        <f ca="1">IF(ROW()&gt;计算结果!B$22+1,IF(L1799&gt;OFFSET(L1799,-计算结果!B$22,0,1,1),"买",IF(L1799&lt;OFFSET(L1799,-计算结果!B$22,0,1,1),"卖",M1798)),IF(L1799&gt;OFFSET(L1799,-ROW()+1,0,1,1),"买",IF(L1799&lt;OFFSET(L1799,-ROW()+1,0,1,1),"卖",M1798)))</f>
        <v>卖</v>
      </c>
      <c r="N1799" s="4" t="str">
        <f t="shared" ca="1" si="143"/>
        <v/>
      </c>
      <c r="O1799" s="3">
        <f ca="1">IF(M1798="买",E1799/E1798-1,0)-IF(N1799=1,计算结果!B$17,0)</f>
        <v>0</v>
      </c>
      <c r="P1799" s="2">
        <f t="shared" ca="1" si="144"/>
        <v>6.7865827694616616</v>
      </c>
      <c r="Q1799" s="3">
        <f ca="1">1-P1799/MAX(P$2:P1799)</f>
        <v>7.1635470458608741E-2</v>
      </c>
    </row>
    <row r="1800" spans="1:17" x14ac:dyDescent="0.15">
      <c r="A1800" s="1">
        <v>41061</v>
      </c>
      <c r="B1800">
        <v>2633.6</v>
      </c>
      <c r="C1800">
        <v>2653.86</v>
      </c>
      <c r="D1800" s="21">
        <v>2623.29</v>
      </c>
      <c r="E1800" s="21">
        <v>2633</v>
      </c>
      <c r="F1800" s="42">
        <v>538.43402751999997</v>
      </c>
      <c r="G1800" s="3">
        <f t="shared" si="140"/>
        <v>3.6473609823550746E-4</v>
      </c>
      <c r="H1800" s="3">
        <f>1-E1800/MAX(E$2:E1800)</f>
        <v>0.55199754985367178</v>
      </c>
      <c r="I1800" s="21">
        <f t="shared" si="141"/>
        <v>0.96000000000003638</v>
      </c>
      <c r="J1800" s="21">
        <f ca="1">IF(ROW()&gt;计算结果!B$18+1,ABS(E1800-OFFSET(E1800,-计算结果!B$18,0,1,1))/SUM(OFFSET(I1800,0,0,-计算结果!B$18,1)),ABS(E1800-OFFSET(E1800,-ROW()+2,0,1,1))/SUM(OFFSET(I1800,0,0,-ROW()+2,1)))</f>
        <v>0.28722990072026461</v>
      </c>
      <c r="K1800" s="21">
        <f ca="1">(计算结果!B$19+计算结果!B$20*'000300'!J1800)^计算结果!B$21</f>
        <v>1.6585069106482382</v>
      </c>
      <c r="L1800" s="21">
        <f t="shared" ca="1" si="142"/>
        <v>2633.2737737808011</v>
      </c>
      <c r="M1800" s="31" t="str">
        <f ca="1">IF(ROW()&gt;计算结果!B$22+1,IF(L1800&gt;OFFSET(L1800,-计算结果!B$22,0,1,1),"买",IF(L1800&lt;OFFSET(L1800,-计算结果!B$22,0,1,1),"卖",M1799)),IF(L1800&gt;OFFSET(L1800,-ROW()+1,0,1,1),"买",IF(L1800&lt;OFFSET(L1800,-ROW()+1,0,1,1),"卖",M1799)))</f>
        <v>卖</v>
      </c>
      <c r="N1800" s="4" t="str">
        <f t="shared" ca="1" si="143"/>
        <v/>
      </c>
      <c r="O1800" s="3">
        <f ca="1">IF(M1799="买",E1800/E1799-1,0)-IF(N1800=1,计算结果!B$17,0)</f>
        <v>0</v>
      </c>
      <c r="P1800" s="2">
        <f t="shared" ca="1" si="144"/>
        <v>6.7865827694616616</v>
      </c>
      <c r="Q1800" s="3">
        <f ca="1">1-P1800/MAX(P$2:P1800)</f>
        <v>7.1635470458608741E-2</v>
      </c>
    </row>
    <row r="1801" spans="1:17" x14ac:dyDescent="0.15">
      <c r="A1801" s="1">
        <v>41064</v>
      </c>
      <c r="B1801">
        <v>2598.73</v>
      </c>
      <c r="C1801">
        <v>2608.3200000000002</v>
      </c>
      <c r="D1801" s="21">
        <v>2558.92</v>
      </c>
      <c r="E1801" s="21">
        <v>2559.0300000000002</v>
      </c>
      <c r="F1801" s="42">
        <v>606.15569407999999</v>
      </c>
      <c r="G1801" s="3">
        <f t="shared" si="140"/>
        <v>-2.8093429548043947E-2</v>
      </c>
      <c r="H1801" s="3">
        <f>1-E1801/MAX(E$2:E1801)</f>
        <v>0.5645834751242087</v>
      </c>
      <c r="I1801" s="21">
        <f t="shared" si="141"/>
        <v>73.9699999999998</v>
      </c>
      <c r="J1801" s="21">
        <f ca="1">IF(ROW()&gt;计算结果!B$18+1,ABS(E1801-OFFSET(E1801,-计算结果!B$18,0,1,1))/SUM(OFFSET(I1801,0,0,-计算结果!B$18,1)),ABS(E1801-OFFSET(E1801,-ROW()+2,0,1,1))/SUM(OFFSET(I1801,0,0,-ROW()+2,1)))</f>
        <v>0.10593538692712186</v>
      </c>
      <c r="K1801" s="21">
        <f ca="1">(计算结果!B$19+计算结果!B$20*'000300'!J1801)^计算结果!B$21</f>
        <v>1.4953418482344096</v>
      </c>
      <c r="L1801" s="21">
        <f t="shared" ca="1" si="142"/>
        <v>2522.2539518755211</v>
      </c>
      <c r="M1801" s="31" t="str">
        <f ca="1">IF(ROW()&gt;计算结果!B$22+1,IF(L1801&gt;OFFSET(L1801,-计算结果!B$22,0,1,1),"买",IF(L1801&lt;OFFSET(L1801,-计算结果!B$22,0,1,1),"卖",M1800)),IF(L1801&gt;OFFSET(L1801,-ROW()+1,0,1,1),"买",IF(L1801&lt;OFFSET(L1801,-ROW()+1,0,1,1),"卖",M1800)))</f>
        <v>卖</v>
      </c>
      <c r="N1801" s="4" t="str">
        <f t="shared" ca="1" si="143"/>
        <v/>
      </c>
      <c r="O1801" s="3">
        <f ca="1">IF(M1800="买",E1801/E1800-1,0)-IF(N1801=1,计算结果!B$17,0)</f>
        <v>0</v>
      </c>
      <c r="P1801" s="2">
        <f t="shared" ca="1" si="144"/>
        <v>6.7865827694616616</v>
      </c>
      <c r="Q1801" s="3">
        <f ca="1">1-P1801/MAX(P$2:P1801)</f>
        <v>7.1635470458608741E-2</v>
      </c>
    </row>
    <row r="1802" spans="1:17" x14ac:dyDescent="0.15">
      <c r="A1802" s="1">
        <v>41065</v>
      </c>
      <c r="B1802">
        <v>2565.19</v>
      </c>
      <c r="C1802">
        <v>2573.89</v>
      </c>
      <c r="D1802" s="21">
        <v>2548.7600000000002</v>
      </c>
      <c r="E1802" s="21">
        <v>2558.84</v>
      </c>
      <c r="F1802" s="42">
        <v>435.53304575999999</v>
      </c>
      <c r="G1802" s="3">
        <f t="shared" si="140"/>
        <v>-7.4246882607931219E-5</v>
      </c>
      <c r="H1802" s="3">
        <f>1-E1802/MAX(E$2:E1802)</f>
        <v>0.56461580344381668</v>
      </c>
      <c r="I1802" s="21">
        <f t="shared" si="141"/>
        <v>0.19000000000005457</v>
      </c>
      <c r="J1802" s="21">
        <f ca="1">IF(ROW()&gt;计算结果!B$18+1,ABS(E1802-OFFSET(E1802,-计算结果!B$18,0,1,1))/SUM(OFFSET(I1802,0,0,-计算结果!B$18,1)),ABS(E1802-OFFSET(E1802,-ROW()+2,0,1,1))/SUM(OFFSET(I1802,0,0,-ROW()+2,1)))</f>
        <v>0.30375939849624001</v>
      </c>
      <c r="K1802" s="21">
        <f ca="1">(计算结果!B$19+计算结果!B$20*'000300'!J1802)^计算结果!B$21</f>
        <v>1.6733834586466159</v>
      </c>
      <c r="L1802" s="21">
        <f t="shared" ca="1" si="142"/>
        <v>2583.4764396242736</v>
      </c>
      <c r="M1802" s="31" t="str">
        <f ca="1">IF(ROW()&gt;计算结果!B$22+1,IF(L1802&gt;OFFSET(L1802,-计算结果!B$22,0,1,1),"买",IF(L1802&lt;OFFSET(L1802,-计算结果!B$22,0,1,1),"卖",M1801)),IF(L1802&gt;OFFSET(L1802,-ROW()+1,0,1,1),"买",IF(L1802&lt;OFFSET(L1802,-ROW()+1,0,1,1),"卖",M1801)))</f>
        <v>卖</v>
      </c>
      <c r="N1802" s="4" t="str">
        <f t="shared" ca="1" si="143"/>
        <v/>
      </c>
      <c r="O1802" s="3">
        <f ca="1">IF(M1801="买",E1802/E1801-1,0)-IF(N1802=1,计算结果!B$17,0)</f>
        <v>0</v>
      </c>
      <c r="P1802" s="2">
        <f t="shared" ca="1" si="144"/>
        <v>6.7865827694616616</v>
      </c>
      <c r="Q1802" s="3">
        <f ca="1">1-P1802/MAX(P$2:P1802)</f>
        <v>7.1635470458608741E-2</v>
      </c>
    </row>
    <row r="1803" spans="1:17" x14ac:dyDescent="0.15">
      <c r="A1803" s="1">
        <v>41066</v>
      </c>
      <c r="B1803">
        <v>2564.23</v>
      </c>
      <c r="C1803">
        <v>2573.7399999999998</v>
      </c>
      <c r="D1803" s="21">
        <v>2547.33</v>
      </c>
      <c r="E1803" s="21">
        <v>2557.4</v>
      </c>
      <c r="F1803" s="42">
        <v>413.16909055999997</v>
      </c>
      <c r="G1803" s="3">
        <f t="shared" si="140"/>
        <v>-5.6275499835867215E-4</v>
      </c>
      <c r="H1803" s="3">
        <f>1-E1803/MAX(E$2:E1803)</f>
        <v>0.56486081807663513</v>
      </c>
      <c r="I1803" s="21">
        <f t="shared" si="141"/>
        <v>1.4400000000000546</v>
      </c>
      <c r="J1803" s="21">
        <f ca="1">IF(ROW()&gt;计算结果!B$18+1,ABS(E1803-OFFSET(E1803,-计算结果!B$18,0,1,1))/SUM(OFFSET(I1803,0,0,-计算结果!B$18,1)),ABS(E1803-OFFSET(E1803,-ROW()+2,0,1,1))/SUM(OFFSET(I1803,0,0,-ROW()+2,1)))</f>
        <v>0.27419429203743756</v>
      </c>
      <c r="K1803" s="21">
        <f ca="1">(计算结果!B$19+计算结果!B$20*'000300'!J1803)^计算结果!B$21</f>
        <v>1.6467748628336938</v>
      </c>
      <c r="L1803" s="21">
        <f t="shared" ca="1" si="142"/>
        <v>2540.5344143388193</v>
      </c>
      <c r="M1803" s="31" t="str">
        <f ca="1">IF(ROW()&gt;计算结果!B$22+1,IF(L1803&gt;OFFSET(L1803,-计算结果!B$22,0,1,1),"买",IF(L1803&lt;OFFSET(L1803,-计算结果!B$22,0,1,1),"卖",M1802)),IF(L1803&gt;OFFSET(L1803,-ROW()+1,0,1,1),"买",IF(L1803&lt;OFFSET(L1803,-ROW()+1,0,1,1),"卖",M1802)))</f>
        <v>卖</v>
      </c>
      <c r="N1803" s="4" t="str">
        <f t="shared" ca="1" si="143"/>
        <v/>
      </c>
      <c r="O1803" s="3">
        <f ca="1">IF(M1802="买",E1803/E1802-1,0)-IF(N1803=1,计算结果!B$17,0)</f>
        <v>0</v>
      </c>
      <c r="P1803" s="2">
        <f t="shared" ca="1" si="144"/>
        <v>6.7865827694616616</v>
      </c>
      <c r="Q1803" s="3">
        <f ca="1">1-P1803/MAX(P$2:P1803)</f>
        <v>7.1635470458608741E-2</v>
      </c>
    </row>
    <row r="1804" spans="1:17" x14ac:dyDescent="0.15">
      <c r="A1804" s="1">
        <v>41067</v>
      </c>
      <c r="B1804">
        <v>2579.4299999999998</v>
      </c>
      <c r="C1804">
        <v>2584.04</v>
      </c>
      <c r="D1804" s="21">
        <v>2536.2600000000002</v>
      </c>
      <c r="E1804" s="21">
        <v>2542.1799999999998</v>
      </c>
      <c r="F1804" s="42">
        <v>420.53001216000001</v>
      </c>
      <c r="G1804" s="3">
        <f t="shared" si="140"/>
        <v>-5.9513568467975952E-3</v>
      </c>
      <c r="H1804" s="3">
        <f>1-E1804/MAX(E$2:E1804)</f>
        <v>0.56745048662628461</v>
      </c>
      <c r="I1804" s="21">
        <f t="shared" si="141"/>
        <v>15.220000000000255</v>
      </c>
      <c r="J1804" s="21">
        <f ca="1">IF(ROW()&gt;计算结果!B$18+1,ABS(E1804-OFFSET(E1804,-计算结果!B$18,0,1,1))/SUM(OFFSET(I1804,0,0,-计算结果!B$18,1)),ABS(E1804-OFFSET(E1804,-ROW()+2,0,1,1))/SUM(OFFSET(I1804,0,0,-ROW()+2,1)))</f>
        <v>0.25216152019002502</v>
      </c>
      <c r="K1804" s="21">
        <f ca="1">(计算结果!B$19+计算结果!B$20*'000300'!J1804)^计算结果!B$21</f>
        <v>1.6269453681710224</v>
      </c>
      <c r="L1804" s="21">
        <f t="shared" ca="1" si="142"/>
        <v>2543.2116923082053</v>
      </c>
      <c r="M1804" s="31" t="str">
        <f ca="1">IF(ROW()&gt;计算结果!B$22+1,IF(L1804&gt;OFFSET(L1804,-计算结果!B$22,0,1,1),"买",IF(L1804&lt;OFFSET(L1804,-计算结果!B$22,0,1,1),"卖",M1803)),IF(L1804&gt;OFFSET(L1804,-ROW()+1,0,1,1),"买",IF(L1804&lt;OFFSET(L1804,-ROW()+1,0,1,1),"卖",M1803)))</f>
        <v>卖</v>
      </c>
      <c r="N1804" s="4" t="str">
        <f t="shared" ca="1" si="143"/>
        <v/>
      </c>
      <c r="O1804" s="3">
        <f ca="1">IF(M1803="买",E1804/E1803-1,0)-IF(N1804=1,计算结果!B$17,0)</f>
        <v>0</v>
      </c>
      <c r="P1804" s="2">
        <f t="shared" ca="1" si="144"/>
        <v>6.7865827694616616</v>
      </c>
      <c r="Q1804" s="3">
        <f ca="1">1-P1804/MAX(P$2:P1804)</f>
        <v>7.1635470458608741E-2</v>
      </c>
    </row>
    <row r="1805" spans="1:17" x14ac:dyDescent="0.15">
      <c r="A1805" s="1">
        <v>41068</v>
      </c>
      <c r="B1805">
        <v>2558.84</v>
      </c>
      <c r="C1805">
        <v>2559.13</v>
      </c>
      <c r="D1805" s="21">
        <v>2520.41</v>
      </c>
      <c r="E1805" s="21">
        <v>2524.33</v>
      </c>
      <c r="F1805" s="42">
        <v>476.38007807999998</v>
      </c>
      <c r="G1805" s="3">
        <f t="shared" si="140"/>
        <v>-7.0215327002808303E-3</v>
      </c>
      <c r="H1805" s="3">
        <f>1-E1805/MAX(E$2:E1805)</f>
        <v>0.57048764717892875</v>
      </c>
      <c r="I1805" s="21">
        <f t="shared" si="141"/>
        <v>17.849999999999909</v>
      </c>
      <c r="J1805" s="21">
        <f ca="1">IF(ROW()&gt;计算结果!B$18+1,ABS(E1805-OFFSET(E1805,-计算结果!B$18,0,1,1))/SUM(OFFSET(I1805,0,0,-计算结果!B$18,1)),ABS(E1805-OFFSET(E1805,-ROW()+2,0,1,1))/SUM(OFFSET(I1805,0,0,-ROW()+2,1)))</f>
        <v>0.23652941461758556</v>
      </c>
      <c r="K1805" s="21">
        <f ca="1">(计算结果!B$19+计算结果!B$20*'000300'!J1805)^计算结果!B$21</f>
        <v>1.6128764731558269</v>
      </c>
      <c r="L1805" s="21">
        <f t="shared" ca="1" si="142"/>
        <v>2512.7578550109333</v>
      </c>
      <c r="M1805" s="31" t="str">
        <f ca="1">IF(ROW()&gt;计算结果!B$22+1,IF(L1805&gt;OFFSET(L1805,-计算结果!B$22,0,1,1),"买",IF(L1805&lt;OFFSET(L1805,-计算结果!B$22,0,1,1),"卖",M1804)),IF(L1805&gt;OFFSET(L1805,-ROW()+1,0,1,1),"买",IF(L1805&lt;OFFSET(L1805,-ROW()+1,0,1,1),"卖",M1804)))</f>
        <v>卖</v>
      </c>
      <c r="N1805" s="4" t="str">
        <f t="shared" ca="1" si="143"/>
        <v/>
      </c>
      <c r="O1805" s="3">
        <f ca="1">IF(M1804="买",E1805/E1804-1,0)-IF(N1805=1,计算结果!B$17,0)</f>
        <v>0</v>
      </c>
      <c r="P1805" s="2">
        <f t="shared" ca="1" si="144"/>
        <v>6.7865827694616616</v>
      </c>
      <c r="Q1805" s="3">
        <f ca="1">1-P1805/MAX(P$2:P1805)</f>
        <v>7.1635470458608741E-2</v>
      </c>
    </row>
    <row r="1806" spans="1:17" x14ac:dyDescent="0.15">
      <c r="A1806" s="1">
        <v>41071</v>
      </c>
      <c r="B1806">
        <v>2529.6</v>
      </c>
      <c r="C1806">
        <v>2565.4299999999998</v>
      </c>
      <c r="D1806" s="21">
        <v>2523.77</v>
      </c>
      <c r="E1806" s="21">
        <v>2558.2600000000002</v>
      </c>
      <c r="F1806" s="42">
        <v>434.49659392000001</v>
      </c>
      <c r="G1806" s="3">
        <f t="shared" si="140"/>
        <v>1.3441190335653497E-2</v>
      </c>
      <c r="H1806" s="3">
        <f>1-E1806/MAX(E$2:E1806)</f>
        <v>0.56471448989314632</v>
      </c>
      <c r="I1806" s="21">
        <f t="shared" si="141"/>
        <v>33.930000000000291</v>
      </c>
      <c r="J1806" s="21">
        <f ca="1">IF(ROW()&gt;计算结果!B$18+1,ABS(E1806-OFFSET(E1806,-计算结果!B$18,0,1,1))/SUM(OFFSET(I1806,0,0,-计算结果!B$18,1)),ABS(E1806-OFFSET(E1806,-ROW()+2,0,1,1))/SUM(OFFSET(I1806,0,0,-ROW()+2,1)))</f>
        <v>0.28423915780990167</v>
      </c>
      <c r="K1806" s="21">
        <f ca="1">(计算结果!B$19+计算结果!B$20*'000300'!J1806)^计算结果!B$21</f>
        <v>1.6558152420289114</v>
      </c>
      <c r="L1806" s="21">
        <f t="shared" ca="1" si="142"/>
        <v>2588.1010002288394</v>
      </c>
      <c r="M1806" s="31" t="str">
        <f ca="1">IF(ROW()&gt;计算结果!B$22+1,IF(L1806&gt;OFFSET(L1806,-计算结果!B$22,0,1,1),"买",IF(L1806&lt;OFFSET(L1806,-计算结果!B$22,0,1,1),"卖",M1805)),IF(L1806&gt;OFFSET(L1806,-ROW()+1,0,1,1),"买",IF(L1806&lt;OFFSET(L1806,-ROW()+1,0,1,1),"卖",M1805)))</f>
        <v>卖</v>
      </c>
      <c r="N1806" s="4" t="str">
        <f t="shared" ca="1" si="143"/>
        <v/>
      </c>
      <c r="O1806" s="3">
        <f ca="1">IF(M1805="买",E1806/E1805-1,0)-IF(N1806=1,计算结果!B$17,0)</f>
        <v>0</v>
      </c>
      <c r="P1806" s="2">
        <f t="shared" ca="1" si="144"/>
        <v>6.7865827694616616</v>
      </c>
      <c r="Q1806" s="3">
        <f ca="1">1-P1806/MAX(P$2:P1806)</f>
        <v>7.1635470458608741E-2</v>
      </c>
    </row>
    <row r="1807" spans="1:17" x14ac:dyDescent="0.15">
      <c r="A1807" s="1">
        <v>41072</v>
      </c>
      <c r="B1807">
        <v>2543.7600000000002</v>
      </c>
      <c r="C1807">
        <v>2553.92</v>
      </c>
      <c r="D1807" s="21">
        <v>2529.9499999999998</v>
      </c>
      <c r="E1807" s="21">
        <v>2540.1799999999998</v>
      </c>
      <c r="F1807" s="42">
        <v>402.59911679999999</v>
      </c>
      <c r="G1807" s="3">
        <f t="shared" si="140"/>
        <v>-7.0673035578870946E-3</v>
      </c>
      <c r="H1807" s="3">
        <f>1-E1807/MAX(E$2:E1807)</f>
        <v>0.56779078472742128</v>
      </c>
      <c r="I1807" s="21">
        <f t="shared" si="141"/>
        <v>18.080000000000382</v>
      </c>
      <c r="J1807" s="21">
        <f ca="1">IF(ROW()&gt;计算结果!B$18+1,ABS(E1807-OFFSET(E1807,-计算结果!B$18,0,1,1))/SUM(OFFSET(I1807,0,0,-计算结果!B$18,1)),ABS(E1807-OFFSET(E1807,-ROW()+2,0,1,1))/SUM(OFFSET(I1807,0,0,-ROW()+2,1)))</f>
        <v>0.61330008312551743</v>
      </c>
      <c r="K1807" s="21">
        <f ca="1">(计算结果!B$19+计算结果!B$20*'000300'!J1807)^计算结果!B$21</f>
        <v>1.9519700748129656</v>
      </c>
      <c r="L1807" s="21">
        <f t="shared" ca="1" si="142"/>
        <v>2494.560641827039</v>
      </c>
      <c r="M1807" s="31" t="str">
        <f ca="1">IF(ROW()&gt;计算结果!B$22+1,IF(L1807&gt;OFFSET(L1807,-计算结果!B$22,0,1,1),"买",IF(L1807&lt;OFFSET(L1807,-计算结果!B$22,0,1,1),"卖",M1806)),IF(L1807&gt;OFFSET(L1807,-ROW()+1,0,1,1),"买",IF(L1807&lt;OFFSET(L1807,-ROW()+1,0,1,1),"卖",M1806)))</f>
        <v>卖</v>
      </c>
      <c r="N1807" s="4" t="str">
        <f t="shared" ca="1" si="143"/>
        <v/>
      </c>
      <c r="O1807" s="3">
        <f ca="1">IF(M1806="买",E1807/E1806-1,0)-IF(N1807=1,计算结果!B$17,0)</f>
        <v>0</v>
      </c>
      <c r="P1807" s="2">
        <f t="shared" ca="1" si="144"/>
        <v>6.7865827694616616</v>
      </c>
      <c r="Q1807" s="3">
        <f ca="1">1-P1807/MAX(P$2:P1807)</f>
        <v>7.1635470458608741E-2</v>
      </c>
    </row>
    <row r="1808" spans="1:17" x14ac:dyDescent="0.15">
      <c r="A1808" s="1">
        <v>41073</v>
      </c>
      <c r="B1808">
        <v>2546.79</v>
      </c>
      <c r="C1808">
        <v>2581.12</v>
      </c>
      <c r="D1808" s="21">
        <v>2539.63</v>
      </c>
      <c r="E1808" s="21">
        <v>2580.64</v>
      </c>
      <c r="F1808" s="42">
        <v>512.91271168000003</v>
      </c>
      <c r="G1808" s="3">
        <f t="shared" si="140"/>
        <v>1.5928005102000764E-2</v>
      </c>
      <c r="H1808" s="3">
        <f>1-E1808/MAX(E$2:E1808)</f>
        <v>0.56090655414142798</v>
      </c>
      <c r="I1808" s="21">
        <f t="shared" si="141"/>
        <v>40.460000000000036</v>
      </c>
      <c r="J1808" s="21">
        <f ca="1">IF(ROW()&gt;计算结果!B$18+1,ABS(E1808-OFFSET(E1808,-计算结果!B$18,0,1,1))/SUM(OFFSET(I1808,0,0,-计算结果!B$18,1)),ABS(E1808-OFFSET(E1808,-ROW()+2,0,1,1))/SUM(OFFSET(I1808,0,0,-ROW()+2,1)))</f>
        <v>0.29022230595327825</v>
      </c>
      <c r="K1808" s="21">
        <f ca="1">(计算结果!B$19+计算结果!B$20*'000300'!J1808)^计算结果!B$21</f>
        <v>1.6612000753579503</v>
      </c>
      <c r="L1808" s="21">
        <f t="shared" ca="1" si="142"/>
        <v>2637.5556781107257</v>
      </c>
      <c r="M1808" s="31" t="str">
        <f ca="1">IF(ROW()&gt;计算结果!B$22+1,IF(L1808&gt;OFFSET(L1808,-计算结果!B$22,0,1,1),"买",IF(L1808&lt;OFFSET(L1808,-计算结果!B$22,0,1,1),"卖",M1807)),IF(L1808&gt;OFFSET(L1808,-ROW()+1,0,1,1),"买",IF(L1808&lt;OFFSET(L1808,-ROW()+1,0,1,1),"卖",M1807)))</f>
        <v>买</v>
      </c>
      <c r="N1808" s="4">
        <f t="shared" ca="1" si="143"/>
        <v>1</v>
      </c>
      <c r="O1808" s="3">
        <f ca="1">IF(M1807="买",E1808/E1807-1,0)-IF(N1808=1,计算结果!B$17,0)</f>
        <v>0</v>
      </c>
      <c r="P1808" s="2">
        <f t="shared" ca="1" si="144"/>
        <v>6.7865827694616616</v>
      </c>
      <c r="Q1808" s="3">
        <f ca="1">1-P1808/MAX(P$2:P1808)</f>
        <v>7.1635470458608741E-2</v>
      </c>
    </row>
    <row r="1809" spans="1:17" x14ac:dyDescent="0.15">
      <c r="A1809" s="1">
        <v>41074</v>
      </c>
      <c r="B1809">
        <v>2573.33</v>
      </c>
      <c r="C1809">
        <v>2584.71</v>
      </c>
      <c r="D1809" s="21">
        <v>2558.56</v>
      </c>
      <c r="E1809" s="21">
        <v>2560.42</v>
      </c>
      <c r="F1809" s="42">
        <v>463.31822080000001</v>
      </c>
      <c r="G1809" s="3">
        <f t="shared" si="140"/>
        <v>-7.8352656705312773E-3</v>
      </c>
      <c r="H1809" s="3">
        <f>1-E1809/MAX(E$2:E1809)</f>
        <v>0.56434696794391881</v>
      </c>
      <c r="I1809" s="21">
        <f t="shared" si="141"/>
        <v>20.2199999999998</v>
      </c>
      <c r="J1809" s="21">
        <f ca="1">IF(ROW()&gt;计算结果!B$18+1,ABS(E1809-OFFSET(E1809,-计算结果!B$18,0,1,1))/SUM(OFFSET(I1809,0,0,-计算结果!B$18,1)),ABS(E1809-OFFSET(E1809,-ROW()+2,0,1,1))/SUM(OFFSET(I1809,0,0,-ROW()+2,1)))</f>
        <v>0.32214825476790071</v>
      </c>
      <c r="K1809" s="21">
        <f ca="1">(计算结果!B$19+计算结果!B$20*'000300'!J1809)^计算结果!B$21</f>
        <v>1.6899334292911106</v>
      </c>
      <c r="L1809" s="21">
        <f t="shared" ca="1" si="142"/>
        <v>2507.2015170803725</v>
      </c>
      <c r="M1809" s="31" t="str">
        <f ca="1">IF(ROW()&gt;计算结果!B$22+1,IF(L1809&gt;OFFSET(L1809,-计算结果!B$22,0,1,1),"买",IF(L1809&lt;OFFSET(L1809,-计算结果!B$22,0,1,1),"卖",M1808)),IF(L1809&gt;OFFSET(L1809,-ROW()+1,0,1,1),"买",IF(L1809&lt;OFFSET(L1809,-ROW()+1,0,1,1),"卖",M1808)))</f>
        <v>卖</v>
      </c>
      <c r="N1809" s="4">
        <f t="shared" ca="1" si="143"/>
        <v>1</v>
      </c>
      <c r="O1809" s="3">
        <f ca="1">IF(M1808="买",E1809/E1808-1,0)-IF(N1809=1,计算结果!B$17,0)</f>
        <v>-7.8352656705312773E-3</v>
      </c>
      <c r="P1809" s="2">
        <f t="shared" ca="1" si="144"/>
        <v>6.7334080904678792</v>
      </c>
      <c r="Q1809" s="3">
        <f ca="1">1-P1809/MAX(P$2:P1809)</f>
        <v>7.8909453186663425E-2</v>
      </c>
    </row>
    <row r="1810" spans="1:17" x14ac:dyDescent="0.15">
      <c r="A1810" s="1">
        <v>41075</v>
      </c>
      <c r="B1810">
        <v>2565.19</v>
      </c>
      <c r="C1810">
        <v>2580.17</v>
      </c>
      <c r="D1810" s="21">
        <v>2538.5700000000002</v>
      </c>
      <c r="E1810" s="21">
        <v>2568.0500000000002</v>
      </c>
      <c r="F1810" s="42">
        <v>488.68302848000002</v>
      </c>
      <c r="G1810" s="3">
        <f t="shared" si="140"/>
        <v>2.9799798470564465E-3</v>
      </c>
      <c r="H1810" s="3">
        <f>1-E1810/MAX(E$2:E1810)</f>
        <v>0.5630487306880827</v>
      </c>
      <c r="I1810" s="21">
        <f t="shared" si="141"/>
        <v>7.6300000000001091</v>
      </c>
      <c r="J1810" s="21">
        <f ca="1">IF(ROW()&gt;计算结果!B$18+1,ABS(E1810-OFFSET(E1810,-计算结果!B$18,0,1,1))/SUM(OFFSET(I1810,0,0,-计算结果!B$18,1)),ABS(E1810-OFFSET(E1810,-ROW()+2,0,1,1))/SUM(OFFSET(I1810,0,0,-ROW()+2,1)))</f>
        <v>0.28363684003668116</v>
      </c>
      <c r="K1810" s="21">
        <f ca="1">(计算结果!B$19+计算结果!B$20*'000300'!J1810)^计算结果!B$21</f>
        <v>1.6552731560330129</v>
      </c>
      <c r="L1810" s="21">
        <f t="shared" ca="1" si="142"/>
        <v>2607.922377442565</v>
      </c>
      <c r="M1810" s="31" t="str">
        <f ca="1">IF(ROW()&gt;计算结果!B$22+1,IF(L1810&gt;OFFSET(L1810,-计算结果!B$22,0,1,1),"买",IF(L1810&lt;OFFSET(L1810,-计算结果!B$22,0,1,1),"卖",M1809)),IF(L1810&gt;OFFSET(L1810,-ROW()+1,0,1,1),"买",IF(L1810&lt;OFFSET(L1810,-ROW()+1,0,1,1),"卖",M1809)))</f>
        <v>买</v>
      </c>
      <c r="N1810" s="4">
        <f t="shared" ca="1" si="143"/>
        <v>1</v>
      </c>
      <c r="O1810" s="3">
        <f ca="1">IF(M1809="买",E1810/E1809-1,0)-IF(N1810=1,计算结果!B$17,0)</f>
        <v>0</v>
      </c>
      <c r="P1810" s="2">
        <f t="shared" ca="1" si="144"/>
        <v>6.7334080904678792</v>
      </c>
      <c r="Q1810" s="3">
        <f ca="1">1-P1810/MAX(P$2:P1810)</f>
        <v>7.8909453186663425E-2</v>
      </c>
    </row>
    <row r="1811" spans="1:17" x14ac:dyDescent="0.15">
      <c r="A1811" s="1">
        <v>41078</v>
      </c>
      <c r="B1811">
        <v>2576.63</v>
      </c>
      <c r="C1811">
        <v>2593.2199999999998</v>
      </c>
      <c r="D1811" s="21">
        <v>2572.9899999999998</v>
      </c>
      <c r="E1811" s="21">
        <v>2581.21</v>
      </c>
      <c r="F1811" s="42">
        <v>408.52451328000001</v>
      </c>
      <c r="G1811" s="3">
        <f t="shared" si="140"/>
        <v>5.1245108155992813E-3</v>
      </c>
      <c r="H1811" s="3">
        <f>1-E1811/MAX(E$2:E1811)</f>
        <v>0.56080956918260394</v>
      </c>
      <c r="I1811" s="21">
        <f t="shared" si="141"/>
        <v>13.159999999999854</v>
      </c>
      <c r="J1811" s="21">
        <f ca="1">IF(ROW()&gt;计算结果!B$18+1,ABS(E1811-OFFSET(E1811,-计算结果!B$18,0,1,1))/SUM(OFFSET(I1811,0,0,-计算结果!B$18,1)),ABS(E1811-OFFSET(E1811,-ROW()+2,0,1,1))/SUM(OFFSET(I1811,0,0,-ROW()+2,1)))</f>
        <v>0.1318825068379102</v>
      </c>
      <c r="K1811" s="21">
        <f ca="1">(计算结果!B$19+计算结果!B$20*'000300'!J1811)^计算结果!B$21</f>
        <v>1.518694256154119</v>
      </c>
      <c r="L1811" s="21">
        <f t="shared" ca="1" si="142"/>
        <v>2567.3544432523208</v>
      </c>
      <c r="M1811" s="31" t="str">
        <f ca="1">IF(ROW()&gt;计算结果!B$22+1,IF(L1811&gt;OFFSET(L1811,-计算结果!B$22,0,1,1),"买",IF(L1811&lt;OFFSET(L1811,-计算结果!B$22,0,1,1),"卖",M1810)),IF(L1811&gt;OFFSET(L1811,-ROW()+1,0,1,1),"买",IF(L1811&lt;OFFSET(L1811,-ROW()+1,0,1,1),"卖",M1810)))</f>
        <v>卖</v>
      </c>
      <c r="N1811" s="4">
        <f t="shared" ca="1" si="143"/>
        <v>1</v>
      </c>
      <c r="O1811" s="3">
        <f ca="1">IF(M1810="买",E1811/E1810-1,0)-IF(N1811=1,计算结果!B$17,0)</f>
        <v>5.1245108155992813E-3</v>
      </c>
      <c r="P1811" s="2">
        <f t="shared" ca="1" si="144"/>
        <v>6.7679135130533252</v>
      </c>
      <c r="Q1811" s="3">
        <f ca="1">1-P1811/MAX(P$2:P1811)</f>
        <v>7.4189314717372223E-2</v>
      </c>
    </row>
    <row r="1812" spans="1:17" x14ac:dyDescent="0.15">
      <c r="A1812" s="1">
        <v>41079</v>
      </c>
      <c r="B1812">
        <v>2577.36</v>
      </c>
      <c r="C1812">
        <v>2577.36</v>
      </c>
      <c r="D1812" s="21">
        <v>2556.1</v>
      </c>
      <c r="E1812" s="21">
        <v>2558.62</v>
      </c>
      <c r="F1812" s="42">
        <v>370.20041215999998</v>
      </c>
      <c r="G1812" s="3">
        <f t="shared" si="140"/>
        <v>-8.7517094695899189E-3</v>
      </c>
      <c r="H1812" s="3">
        <f>1-E1812/MAX(E$2:E1812)</f>
        <v>0.56465323623494179</v>
      </c>
      <c r="I1812" s="21">
        <f t="shared" si="141"/>
        <v>22.590000000000146</v>
      </c>
      <c r="J1812" s="21">
        <f ca="1">IF(ROW()&gt;计算结果!B$18+1,ABS(E1812-OFFSET(E1812,-计算结果!B$18,0,1,1))/SUM(OFFSET(I1812,0,0,-计算结果!B$18,1)),ABS(E1812-OFFSET(E1812,-ROW()+2,0,1,1))/SUM(OFFSET(I1812,0,0,-ROW()+2,1)))</f>
        <v>1.1543708678783383E-3</v>
      </c>
      <c r="K1812" s="21">
        <f ca="1">(计算结果!B$19+计算结果!B$20*'000300'!J1812)^计算结果!B$21</f>
        <v>1.4010389337810905</v>
      </c>
      <c r="L1812" s="21">
        <f t="shared" ca="1" si="142"/>
        <v>2555.1171481909178</v>
      </c>
      <c r="M1812" s="31" t="str">
        <f ca="1">IF(ROW()&gt;计算结果!B$22+1,IF(L1812&gt;OFFSET(L1812,-计算结果!B$22,0,1,1),"买",IF(L1812&lt;OFFSET(L1812,-计算结果!B$22,0,1,1),"卖",M1811)),IF(L1812&gt;OFFSET(L1812,-ROW()+1,0,1,1),"买",IF(L1812&lt;OFFSET(L1812,-ROW()+1,0,1,1),"卖",M1811)))</f>
        <v>卖</v>
      </c>
      <c r="N1812" s="4" t="str">
        <f t="shared" ca="1" si="143"/>
        <v/>
      </c>
      <c r="O1812" s="3">
        <f ca="1">IF(M1811="买",E1812/E1811-1,0)-IF(N1812=1,计算结果!B$17,0)</f>
        <v>0</v>
      </c>
      <c r="P1812" s="2">
        <f t="shared" ca="1" si="144"/>
        <v>6.7679135130533252</v>
      </c>
      <c r="Q1812" s="3">
        <f ca="1">1-P1812/MAX(P$2:P1812)</f>
        <v>7.4189314717372223E-2</v>
      </c>
    </row>
    <row r="1813" spans="1:17" x14ac:dyDescent="0.15">
      <c r="A1813" s="1">
        <v>41080</v>
      </c>
      <c r="B1813">
        <v>2563.64</v>
      </c>
      <c r="C1813">
        <v>2570.66</v>
      </c>
      <c r="D1813" s="21">
        <v>2549.44</v>
      </c>
      <c r="E1813" s="21">
        <v>2552.61</v>
      </c>
      <c r="F1813" s="42">
        <v>335.73668864000001</v>
      </c>
      <c r="G1813" s="3">
        <f t="shared" si="140"/>
        <v>-2.3489224660167007E-3</v>
      </c>
      <c r="H1813" s="3">
        <f>1-E1813/MAX(E$2:E1813)</f>
        <v>0.56567583202885729</v>
      </c>
      <c r="I1813" s="21">
        <f t="shared" si="141"/>
        <v>6.0099999999997635</v>
      </c>
      <c r="J1813" s="21">
        <f ca="1">IF(ROW()&gt;计算结果!B$18+1,ABS(E1813-OFFSET(E1813,-计算结果!B$18,0,1,1))/SUM(OFFSET(I1813,0,0,-计算结果!B$18,1)),ABS(E1813-OFFSET(E1813,-ROW()+2,0,1,1))/SUM(OFFSET(I1813,0,0,-ROW()+2,1)))</f>
        <v>2.4545221624391239E-2</v>
      </c>
      <c r="K1813" s="21">
        <f ca="1">(计算结果!B$19+计算结果!B$20*'000300'!J1813)^计算结果!B$21</f>
        <v>1.422090699461952</v>
      </c>
      <c r="L1813" s="21">
        <f t="shared" ca="1" si="142"/>
        <v>2551.5517560664412</v>
      </c>
      <c r="M1813" s="31" t="str">
        <f ca="1">IF(ROW()&gt;计算结果!B$22+1,IF(L1813&gt;OFFSET(L1813,-计算结果!B$22,0,1,1),"买",IF(L1813&lt;OFFSET(L1813,-计算结果!B$22,0,1,1),"卖",M1812)),IF(L1813&gt;OFFSET(L1813,-ROW()+1,0,1,1),"买",IF(L1813&lt;OFFSET(L1813,-ROW()+1,0,1,1),"卖",M1812)))</f>
        <v>卖</v>
      </c>
      <c r="N1813" s="4" t="str">
        <f t="shared" ca="1" si="143"/>
        <v/>
      </c>
      <c r="O1813" s="3">
        <f ca="1">IF(M1812="买",E1813/E1812-1,0)-IF(N1813=1,计算结果!B$17,0)</f>
        <v>0</v>
      </c>
      <c r="P1813" s="2">
        <f t="shared" ca="1" si="144"/>
        <v>6.7679135130533252</v>
      </c>
      <c r="Q1813" s="3">
        <f ca="1">1-P1813/MAX(P$2:P1813)</f>
        <v>7.4189314717372223E-2</v>
      </c>
    </row>
    <row r="1814" spans="1:17" x14ac:dyDescent="0.15">
      <c r="A1814" s="1">
        <v>41081</v>
      </c>
      <c r="B1814">
        <v>2547.0500000000002</v>
      </c>
      <c r="C1814">
        <v>2547.0500000000002</v>
      </c>
      <c r="D1814" s="21">
        <v>2502.42</v>
      </c>
      <c r="E1814" s="21">
        <v>2512.19</v>
      </c>
      <c r="F1814" s="42">
        <v>386.07958015999998</v>
      </c>
      <c r="G1814" s="3">
        <f t="shared" si="140"/>
        <v>-1.5834773036225713E-2</v>
      </c>
      <c r="H1814" s="3">
        <f>1-E1814/MAX(E$2:E1814)</f>
        <v>0.57255325665282786</v>
      </c>
      <c r="I1814" s="21">
        <f t="shared" si="141"/>
        <v>40.420000000000073</v>
      </c>
      <c r="J1814" s="21">
        <f ca="1">IF(ROW()&gt;计算结果!B$18+1,ABS(E1814-OFFSET(E1814,-计算结果!B$18,0,1,1))/SUM(OFFSET(I1814,0,0,-计算结果!B$18,1)),ABS(E1814-OFFSET(E1814,-ROW()+2,0,1,1))/SUM(OFFSET(I1814,0,0,-ROW()+2,1)))</f>
        <v>0.13610165645563754</v>
      </c>
      <c r="K1814" s="21">
        <f ca="1">(计算结果!B$19+计算结果!B$20*'000300'!J1814)^计算结果!B$21</f>
        <v>1.5224914908100737</v>
      </c>
      <c r="L1814" s="21">
        <f t="shared" ca="1" si="142"/>
        <v>2491.6238173919428</v>
      </c>
      <c r="M1814" s="31" t="str">
        <f ca="1">IF(ROW()&gt;计算结果!B$22+1,IF(L1814&gt;OFFSET(L1814,-计算结果!B$22,0,1,1),"买",IF(L1814&lt;OFFSET(L1814,-计算结果!B$22,0,1,1),"卖",M1813)),IF(L1814&gt;OFFSET(L1814,-ROW()+1,0,1,1),"买",IF(L1814&lt;OFFSET(L1814,-ROW()+1,0,1,1),"卖",M1813)))</f>
        <v>卖</v>
      </c>
      <c r="N1814" s="4" t="str">
        <f t="shared" ca="1" si="143"/>
        <v/>
      </c>
      <c r="O1814" s="3">
        <f ca="1">IF(M1813="买",E1814/E1813-1,0)-IF(N1814=1,计算结果!B$17,0)</f>
        <v>0</v>
      </c>
      <c r="P1814" s="2">
        <f t="shared" ca="1" si="144"/>
        <v>6.7679135130533252</v>
      </c>
      <c r="Q1814" s="3">
        <f ca="1">1-P1814/MAX(P$2:P1814)</f>
        <v>7.4189314717372223E-2</v>
      </c>
    </row>
    <row r="1815" spans="1:17" x14ac:dyDescent="0.15">
      <c r="A1815" s="1">
        <v>41085</v>
      </c>
      <c r="B1815">
        <v>2501.16</v>
      </c>
      <c r="C1815">
        <v>2501.16</v>
      </c>
      <c r="D1815" s="21">
        <v>2455.0100000000002</v>
      </c>
      <c r="E1815" s="21">
        <v>2456.52</v>
      </c>
      <c r="F1815" s="42">
        <v>425.03507968000002</v>
      </c>
      <c r="G1815" s="3">
        <f t="shared" si="140"/>
        <v>-2.215994809309807E-2</v>
      </c>
      <c r="H1815" s="3">
        <f>1-E1815/MAX(E$2:E1815)</f>
        <v>0.58202545429796504</v>
      </c>
      <c r="I1815" s="21">
        <f t="shared" si="141"/>
        <v>55.670000000000073</v>
      </c>
      <c r="J1815" s="21">
        <f ca="1">IF(ROW()&gt;计算结果!B$18+1,ABS(E1815-OFFSET(E1815,-计算结果!B$18,0,1,1))/SUM(OFFSET(I1815,0,0,-计算结果!B$18,1)),ABS(E1815-OFFSET(E1815,-ROW()+2,0,1,1))/SUM(OFFSET(I1815,0,0,-ROW()+2,1)))</f>
        <v>0.26265638920091339</v>
      </c>
      <c r="K1815" s="21">
        <f ca="1">(计算结果!B$19+计算结果!B$20*'000300'!J1815)^计算结果!B$21</f>
        <v>1.6363907502808219</v>
      </c>
      <c r="L1815" s="21">
        <f t="shared" ca="1" si="142"/>
        <v>2434.1802553122207</v>
      </c>
      <c r="M1815" s="31" t="str">
        <f ca="1">IF(ROW()&gt;计算结果!B$22+1,IF(L1815&gt;OFFSET(L1815,-计算结果!B$22,0,1,1),"买",IF(L1815&lt;OFFSET(L1815,-计算结果!B$22,0,1,1),"卖",M1814)),IF(L1815&gt;OFFSET(L1815,-ROW()+1,0,1,1),"买",IF(L1815&lt;OFFSET(L1815,-ROW()+1,0,1,1),"卖",M1814)))</f>
        <v>卖</v>
      </c>
      <c r="N1815" s="4" t="str">
        <f t="shared" ca="1" si="143"/>
        <v/>
      </c>
      <c r="O1815" s="3">
        <f ca="1">IF(M1814="买",E1815/E1814-1,0)-IF(N1815=1,计算结果!B$17,0)</f>
        <v>0</v>
      </c>
      <c r="P1815" s="2">
        <f t="shared" ca="1" si="144"/>
        <v>6.7679135130533252</v>
      </c>
      <c r="Q1815" s="3">
        <f ca="1">1-P1815/MAX(P$2:P1815)</f>
        <v>7.4189314717372223E-2</v>
      </c>
    </row>
    <row r="1816" spans="1:17" x14ac:dyDescent="0.15">
      <c r="A1816" s="1">
        <v>41086</v>
      </c>
      <c r="B1816">
        <v>2442.56</v>
      </c>
      <c r="C1816">
        <v>2465.12</v>
      </c>
      <c r="D1816" s="21">
        <v>2434.64</v>
      </c>
      <c r="E1816" s="21">
        <v>2454.92</v>
      </c>
      <c r="F1816" s="42">
        <v>338.96511487999999</v>
      </c>
      <c r="G1816" s="3">
        <f t="shared" si="140"/>
        <v>-6.5132789474542374E-4</v>
      </c>
      <c r="H1816" s="3">
        <f>1-E1816/MAX(E$2:E1816)</f>
        <v>0.58229769277887433</v>
      </c>
      <c r="I1816" s="21">
        <f t="shared" si="141"/>
        <v>1.5999999999999091</v>
      </c>
      <c r="J1816" s="21">
        <f ca="1">IF(ROW()&gt;计算结果!B$18+1,ABS(E1816-OFFSET(E1816,-计算结果!B$18,0,1,1))/SUM(OFFSET(I1816,0,0,-计算结果!B$18,1)),ABS(E1816-OFFSET(E1816,-ROW()+2,0,1,1))/SUM(OFFSET(I1816,0,0,-ROW()+2,1)))</f>
        <v>0.45758058802692209</v>
      </c>
      <c r="K1816" s="21">
        <f ca="1">(计算结果!B$19+计算结果!B$20*'000300'!J1816)^计算结果!B$21</f>
        <v>1.8118225292242298</v>
      </c>
      <c r="L1816" s="21">
        <f t="shared" ca="1" si="142"/>
        <v>2471.7569919878983</v>
      </c>
      <c r="M1816" s="31" t="str">
        <f ca="1">IF(ROW()&gt;计算结果!B$22+1,IF(L1816&gt;OFFSET(L1816,-计算结果!B$22,0,1,1),"买",IF(L1816&lt;OFFSET(L1816,-计算结果!B$22,0,1,1),"卖",M1815)),IF(L1816&gt;OFFSET(L1816,-ROW()+1,0,1,1),"买",IF(L1816&lt;OFFSET(L1816,-ROW()+1,0,1,1),"卖",M1815)))</f>
        <v>卖</v>
      </c>
      <c r="N1816" s="4" t="str">
        <f t="shared" ca="1" si="143"/>
        <v/>
      </c>
      <c r="O1816" s="3">
        <f ca="1">IF(M1815="买",E1816/E1815-1,0)-IF(N1816=1,计算结果!B$17,0)</f>
        <v>0</v>
      </c>
      <c r="P1816" s="2">
        <f t="shared" ca="1" si="144"/>
        <v>6.7679135130533252</v>
      </c>
      <c r="Q1816" s="3">
        <f ca="1">1-P1816/MAX(P$2:P1816)</f>
        <v>7.4189314717372223E-2</v>
      </c>
    </row>
    <row r="1817" spans="1:17" x14ac:dyDescent="0.15">
      <c r="A1817" s="1">
        <v>41087</v>
      </c>
      <c r="B1817">
        <v>2452.67</v>
      </c>
      <c r="C1817">
        <v>2470.7600000000002</v>
      </c>
      <c r="D1817" s="21">
        <v>2444.34</v>
      </c>
      <c r="E1817" s="21">
        <v>2447.1999999999998</v>
      </c>
      <c r="F1817" s="42">
        <v>314.37596672000001</v>
      </c>
      <c r="G1817" s="3">
        <f t="shared" si="140"/>
        <v>-3.1447053264466174E-3</v>
      </c>
      <c r="H1817" s="3">
        <f>1-E1817/MAX(E$2:E1817)</f>
        <v>0.58361124344926152</v>
      </c>
      <c r="I1817" s="21">
        <f t="shared" si="141"/>
        <v>7.7200000000002547</v>
      </c>
      <c r="J1817" s="21">
        <f ca="1">IF(ROW()&gt;计算结果!B$18+1,ABS(E1817-OFFSET(E1817,-计算结果!B$18,0,1,1))/SUM(OFFSET(I1817,0,0,-计算结果!B$18,1)),ABS(E1817-OFFSET(E1817,-ROW()+2,0,1,1))/SUM(OFFSET(I1817,0,0,-ROW()+2,1)))</f>
        <v>0.43150176350473368</v>
      </c>
      <c r="K1817" s="21">
        <f ca="1">(计算结果!B$19+计算结果!B$20*'000300'!J1817)^计算结果!B$21</f>
        <v>1.7883515871542603</v>
      </c>
      <c r="L1817" s="21">
        <f t="shared" ca="1" si="142"/>
        <v>2427.8404563906056</v>
      </c>
      <c r="M1817" s="31" t="str">
        <f ca="1">IF(ROW()&gt;计算结果!B$22+1,IF(L1817&gt;OFFSET(L1817,-计算结果!B$22,0,1,1),"买",IF(L1817&lt;OFFSET(L1817,-计算结果!B$22,0,1,1),"卖",M1816)),IF(L1817&gt;OFFSET(L1817,-ROW()+1,0,1,1),"买",IF(L1817&lt;OFFSET(L1817,-ROW()+1,0,1,1),"卖",M1816)))</f>
        <v>卖</v>
      </c>
      <c r="N1817" s="4" t="str">
        <f t="shared" ca="1" si="143"/>
        <v/>
      </c>
      <c r="O1817" s="3">
        <f ca="1">IF(M1816="买",E1817/E1816-1,0)-IF(N1817=1,计算结果!B$17,0)</f>
        <v>0</v>
      </c>
      <c r="P1817" s="2">
        <f t="shared" ca="1" si="144"/>
        <v>6.7679135130533252</v>
      </c>
      <c r="Q1817" s="3">
        <f ca="1">1-P1817/MAX(P$2:P1817)</f>
        <v>7.4189314717372223E-2</v>
      </c>
    </row>
    <row r="1818" spans="1:17" x14ac:dyDescent="0.15">
      <c r="A1818" s="1">
        <v>41088</v>
      </c>
      <c r="B1818">
        <v>2451.66</v>
      </c>
      <c r="C1818">
        <v>2459.19</v>
      </c>
      <c r="D1818" s="21">
        <v>2425.2399999999998</v>
      </c>
      <c r="E1818" s="21">
        <v>2425.73</v>
      </c>
      <c r="F1818" s="42">
        <v>344.18794495999998</v>
      </c>
      <c r="G1818" s="3">
        <f t="shared" si="140"/>
        <v>-8.7732919254657205E-3</v>
      </c>
      <c r="H1818" s="3">
        <f>1-E1818/MAX(E$2:E1818)</f>
        <v>0.58726434356496293</v>
      </c>
      <c r="I1818" s="21">
        <f t="shared" si="141"/>
        <v>21.4699999999998</v>
      </c>
      <c r="J1818" s="21">
        <f ca="1">IF(ROW()&gt;计算结果!B$18+1,ABS(E1818-OFFSET(E1818,-计算结果!B$18,0,1,1))/SUM(OFFSET(I1818,0,0,-计算结果!B$18,1)),ABS(E1818-OFFSET(E1818,-ROW()+2,0,1,1))/SUM(OFFSET(I1818,0,0,-ROW()+2,1)))</f>
        <v>0.78838617741360895</v>
      </c>
      <c r="K1818" s="21">
        <f ca="1">(计算结果!B$19+计算结果!B$20*'000300'!J1818)^计算结果!B$21</f>
        <v>2.1095475596722482</v>
      </c>
      <c r="L1818" s="21">
        <f t="shared" ca="1" si="142"/>
        <v>2423.3883482620095</v>
      </c>
      <c r="M1818" s="31" t="str">
        <f ca="1">IF(ROW()&gt;计算结果!B$22+1,IF(L1818&gt;OFFSET(L1818,-计算结果!B$22,0,1,1),"买",IF(L1818&lt;OFFSET(L1818,-计算结果!B$22,0,1,1),"卖",M1817)),IF(L1818&gt;OFFSET(L1818,-ROW()+1,0,1,1),"买",IF(L1818&lt;OFFSET(L1818,-ROW()+1,0,1,1),"卖",M1817)))</f>
        <v>卖</v>
      </c>
      <c r="N1818" s="4" t="str">
        <f t="shared" ca="1" si="143"/>
        <v/>
      </c>
      <c r="O1818" s="3">
        <f ca="1">IF(M1817="买",E1818/E1817-1,0)-IF(N1818=1,计算结果!B$17,0)</f>
        <v>0</v>
      </c>
      <c r="P1818" s="2">
        <f t="shared" ca="1" si="144"/>
        <v>6.7679135130533252</v>
      </c>
      <c r="Q1818" s="3">
        <f ca="1">1-P1818/MAX(P$2:P1818)</f>
        <v>7.4189314717372223E-2</v>
      </c>
    </row>
    <row r="1819" spans="1:17" x14ac:dyDescent="0.15">
      <c r="A1819" s="1">
        <v>41089</v>
      </c>
      <c r="B1819">
        <v>2418.86</v>
      </c>
      <c r="C1819">
        <v>2462.81</v>
      </c>
      <c r="D1819" s="21">
        <v>2417.4899999999998</v>
      </c>
      <c r="E1819" s="21">
        <v>2461.61</v>
      </c>
      <c r="F1819" s="42">
        <v>409.76539647999999</v>
      </c>
      <c r="G1819" s="3">
        <f t="shared" si="140"/>
        <v>1.4791423612685817E-2</v>
      </c>
      <c r="H1819" s="3">
        <f>1-E1819/MAX(E$2:E1819)</f>
        <v>0.58115939563057228</v>
      </c>
      <c r="I1819" s="21">
        <f t="shared" si="141"/>
        <v>35.880000000000109</v>
      </c>
      <c r="J1819" s="21">
        <f ca="1">IF(ROW()&gt;计算结果!B$18+1,ABS(E1819-OFFSET(E1819,-计算结果!B$18,0,1,1))/SUM(OFFSET(I1819,0,0,-计算结果!B$18,1)),ABS(E1819-OFFSET(E1819,-ROW()+2,0,1,1))/SUM(OFFSET(I1819,0,0,-ROW()+2,1)))</f>
        <v>0.46575536177233046</v>
      </c>
      <c r="K1819" s="21">
        <f ca="1">(计算结果!B$19+计算结果!B$20*'000300'!J1819)^计算结果!B$21</f>
        <v>1.8191798255950973</v>
      </c>
      <c r="L1819" s="21">
        <f t="shared" ca="1" si="142"/>
        <v>2492.9204060046841</v>
      </c>
      <c r="M1819" s="31" t="str">
        <f ca="1">IF(ROW()&gt;计算结果!B$22+1,IF(L1819&gt;OFFSET(L1819,-计算结果!B$22,0,1,1),"买",IF(L1819&lt;OFFSET(L1819,-计算结果!B$22,0,1,1),"卖",M1818)),IF(L1819&gt;OFFSET(L1819,-ROW()+1,0,1,1),"买",IF(L1819&lt;OFFSET(L1819,-ROW()+1,0,1,1),"卖",M1818)))</f>
        <v>卖</v>
      </c>
      <c r="N1819" s="4" t="str">
        <f t="shared" ca="1" si="143"/>
        <v/>
      </c>
      <c r="O1819" s="3">
        <f ca="1">IF(M1818="买",E1819/E1818-1,0)-IF(N1819=1,计算结果!B$17,0)</f>
        <v>0</v>
      </c>
      <c r="P1819" s="2">
        <f t="shared" ca="1" si="144"/>
        <v>6.7679135130533252</v>
      </c>
      <c r="Q1819" s="3">
        <f ca="1">1-P1819/MAX(P$2:P1819)</f>
        <v>7.4189314717372223E-2</v>
      </c>
    </row>
    <row r="1820" spans="1:17" x14ac:dyDescent="0.15">
      <c r="A1820" s="1">
        <v>41092</v>
      </c>
      <c r="B1820">
        <v>2473.54</v>
      </c>
      <c r="C1820">
        <v>2473.9699999999998</v>
      </c>
      <c r="D1820" s="21">
        <v>2452.9899999999998</v>
      </c>
      <c r="E1820" s="21">
        <v>2465.2399999999998</v>
      </c>
      <c r="F1820" s="42">
        <v>456.51476480000002</v>
      </c>
      <c r="G1820" s="3">
        <f t="shared" si="140"/>
        <v>1.4746446431399551E-3</v>
      </c>
      <c r="H1820" s="3">
        <f>1-E1820/MAX(E$2:E1820)</f>
        <v>0.58054175457700952</v>
      </c>
      <c r="I1820" s="21">
        <f t="shared" si="141"/>
        <v>3.6299999999996544</v>
      </c>
      <c r="J1820" s="21">
        <f ca="1">IF(ROW()&gt;计算结果!B$18+1,ABS(E1820-OFFSET(E1820,-计算结果!B$18,0,1,1))/SUM(OFFSET(I1820,0,0,-计算结果!B$18,1)),ABS(E1820-OFFSET(E1820,-ROW()+2,0,1,1))/SUM(OFFSET(I1820,0,0,-ROW()+2,1)))</f>
        <v>0.49392265193370444</v>
      </c>
      <c r="K1820" s="21">
        <f ca="1">(计算结果!B$19+计算结果!B$20*'000300'!J1820)^计算结果!B$21</f>
        <v>1.844530386740334</v>
      </c>
      <c r="L1820" s="21">
        <f t="shared" ca="1" si="142"/>
        <v>2441.863056011734</v>
      </c>
      <c r="M1820" s="31" t="str">
        <f ca="1">IF(ROW()&gt;计算结果!B$22+1,IF(L1820&gt;OFFSET(L1820,-计算结果!B$22,0,1,1),"买",IF(L1820&lt;OFFSET(L1820,-计算结果!B$22,0,1,1),"卖",M1819)),IF(L1820&gt;OFFSET(L1820,-ROW()+1,0,1,1),"买",IF(L1820&lt;OFFSET(L1820,-ROW()+1,0,1,1),"卖",M1819)))</f>
        <v>卖</v>
      </c>
      <c r="N1820" s="4" t="str">
        <f t="shared" ca="1" si="143"/>
        <v/>
      </c>
      <c r="O1820" s="3">
        <f ca="1">IF(M1819="买",E1820/E1819-1,0)-IF(N1820=1,计算结果!B$17,0)</f>
        <v>0</v>
      </c>
      <c r="P1820" s="2">
        <f t="shared" ca="1" si="144"/>
        <v>6.7679135130533252</v>
      </c>
      <c r="Q1820" s="3">
        <f ca="1">1-P1820/MAX(P$2:P1820)</f>
        <v>7.4189314717372223E-2</v>
      </c>
    </row>
    <row r="1821" spans="1:17" x14ac:dyDescent="0.15">
      <c r="A1821" s="1">
        <v>41093</v>
      </c>
      <c r="B1821">
        <v>2464.85</v>
      </c>
      <c r="C1821">
        <v>2490.5500000000002</v>
      </c>
      <c r="D1821" s="21">
        <v>2457.4499999999998</v>
      </c>
      <c r="E1821" s="21">
        <v>2468.7199999999998</v>
      </c>
      <c r="F1821" s="42">
        <v>450.04652543999998</v>
      </c>
      <c r="G1821" s="3">
        <f t="shared" si="140"/>
        <v>1.4116272654995932E-3</v>
      </c>
      <c r="H1821" s="3">
        <f>1-E1821/MAX(E$2:E1821)</f>
        <v>0.57994963588103188</v>
      </c>
      <c r="I1821" s="21">
        <f t="shared" si="141"/>
        <v>3.4800000000000182</v>
      </c>
      <c r="J1821" s="21">
        <f ca="1">IF(ROW()&gt;计算结果!B$18+1,ABS(E1821-OFFSET(E1821,-计算结果!B$18,0,1,1))/SUM(OFFSET(I1821,0,0,-计算结果!B$18,1)),ABS(E1821-OFFSET(E1821,-ROW()+2,0,1,1))/SUM(OFFSET(I1821,0,0,-ROW()+2,1)))</f>
        <v>0.56678591222855013</v>
      </c>
      <c r="K1821" s="21">
        <f ca="1">(计算结果!B$19+计算结果!B$20*'000300'!J1821)^计算结果!B$21</f>
        <v>1.9101073210056949</v>
      </c>
      <c r="L1821" s="21">
        <f t="shared" ca="1" si="142"/>
        <v>2493.1627013435609</v>
      </c>
      <c r="M1821" s="31" t="str">
        <f ca="1">IF(ROW()&gt;计算结果!B$22+1,IF(L1821&gt;OFFSET(L1821,-计算结果!B$22,0,1,1),"买",IF(L1821&lt;OFFSET(L1821,-计算结果!B$22,0,1,1),"卖",M1820)),IF(L1821&gt;OFFSET(L1821,-ROW()+1,0,1,1),"买",IF(L1821&lt;OFFSET(L1821,-ROW()+1,0,1,1),"卖",M1820)))</f>
        <v>卖</v>
      </c>
      <c r="N1821" s="4" t="str">
        <f t="shared" ca="1" si="143"/>
        <v/>
      </c>
      <c r="O1821" s="3">
        <f ca="1">IF(M1820="买",E1821/E1820-1,0)-IF(N1821=1,计算结果!B$17,0)</f>
        <v>0</v>
      </c>
      <c r="P1821" s="2">
        <f t="shared" ca="1" si="144"/>
        <v>6.7679135130533252</v>
      </c>
      <c r="Q1821" s="3">
        <f ca="1">1-P1821/MAX(P$2:P1821)</f>
        <v>7.4189314717372223E-2</v>
      </c>
    </row>
    <row r="1822" spans="1:17" x14ac:dyDescent="0.15">
      <c r="A1822" s="1">
        <v>41094</v>
      </c>
      <c r="B1822">
        <v>2474.5300000000002</v>
      </c>
      <c r="C1822">
        <v>2481.34</v>
      </c>
      <c r="D1822" s="21">
        <v>2456</v>
      </c>
      <c r="E1822" s="21">
        <v>2464.92</v>
      </c>
      <c r="F1822" s="42">
        <v>378.37660160000001</v>
      </c>
      <c r="G1822" s="3">
        <f t="shared" si="140"/>
        <v>-1.5392592112510872E-3</v>
      </c>
      <c r="H1822" s="3">
        <f>1-E1822/MAX(E$2:E1822)</f>
        <v>0.58059620227319131</v>
      </c>
      <c r="I1822" s="21">
        <f t="shared" si="141"/>
        <v>3.7999999999997272</v>
      </c>
      <c r="J1822" s="21">
        <f ca="1">IF(ROW()&gt;计算结果!B$18+1,ABS(E1822-OFFSET(E1822,-计算结果!B$18,0,1,1))/SUM(OFFSET(I1822,0,0,-计算结果!B$18,1)),ABS(E1822-OFFSET(E1822,-ROW()+2,0,1,1))/SUM(OFFSET(I1822,0,0,-ROW()+2,1)))</f>
        <v>0.52148263579697318</v>
      </c>
      <c r="K1822" s="21">
        <f ca="1">(计算结果!B$19+计算结果!B$20*'000300'!J1822)^计算结果!B$21</f>
        <v>1.8693343722172757</v>
      </c>
      <c r="L1822" s="21">
        <f t="shared" ca="1" si="142"/>
        <v>2440.3676489577756</v>
      </c>
      <c r="M1822" s="31" t="str">
        <f ca="1">IF(ROW()&gt;计算结果!B$22+1,IF(L1822&gt;OFFSET(L1822,-计算结果!B$22,0,1,1),"买",IF(L1822&lt;OFFSET(L1822,-计算结果!B$22,0,1,1),"卖",M1821)),IF(L1822&gt;OFFSET(L1822,-ROW()+1,0,1,1),"买",IF(L1822&lt;OFFSET(L1822,-ROW()+1,0,1,1),"卖",M1821)))</f>
        <v>卖</v>
      </c>
      <c r="N1822" s="4" t="str">
        <f t="shared" ca="1" si="143"/>
        <v/>
      </c>
      <c r="O1822" s="3">
        <f ca="1">IF(M1821="买",E1822/E1821-1,0)-IF(N1822=1,计算结果!B$17,0)</f>
        <v>0</v>
      </c>
      <c r="P1822" s="2">
        <f t="shared" ca="1" si="144"/>
        <v>6.7679135130533252</v>
      </c>
      <c r="Q1822" s="3">
        <f ca="1">1-P1822/MAX(P$2:P1822)</f>
        <v>7.4189314717372223E-2</v>
      </c>
    </row>
    <row r="1823" spans="1:17" x14ac:dyDescent="0.15">
      <c r="A1823" s="1">
        <v>41095</v>
      </c>
      <c r="B1823">
        <v>2450.3000000000002</v>
      </c>
      <c r="C1823">
        <v>2450.3000000000002</v>
      </c>
      <c r="D1823" s="21">
        <v>2420</v>
      </c>
      <c r="E1823" s="21">
        <v>2430.37</v>
      </c>
      <c r="F1823" s="42">
        <v>359.46205184000002</v>
      </c>
      <c r="G1823" s="3">
        <f t="shared" si="140"/>
        <v>-1.4016682082988563E-2</v>
      </c>
      <c r="H1823" s="3">
        <f>1-E1823/MAX(E$2:E1823)</f>
        <v>0.58647485197032601</v>
      </c>
      <c r="I1823" s="21">
        <f t="shared" si="141"/>
        <v>34.550000000000182</v>
      </c>
      <c r="J1823" s="21">
        <f ca="1">IF(ROW()&gt;计算结果!B$18+1,ABS(E1823-OFFSET(E1823,-计算结果!B$18,0,1,1))/SUM(OFFSET(I1823,0,0,-计算结果!B$18,1)),ABS(E1823-OFFSET(E1823,-ROW()+2,0,1,1))/SUM(OFFSET(I1823,0,0,-ROW()+2,1)))</f>
        <v>0.58707136682355376</v>
      </c>
      <c r="K1823" s="21">
        <f ca="1">(计算结果!B$19+计算结果!B$20*'000300'!J1823)^计算结果!B$21</f>
        <v>1.9283642301411983</v>
      </c>
      <c r="L1823" s="21">
        <f t="shared" ca="1" si="142"/>
        <v>2421.0885403220927</v>
      </c>
      <c r="M1823" s="31" t="str">
        <f ca="1">IF(ROW()&gt;计算结果!B$22+1,IF(L1823&gt;OFFSET(L1823,-计算结果!B$22,0,1,1),"买",IF(L1823&lt;OFFSET(L1823,-计算结果!B$22,0,1,1),"卖",M1822)),IF(L1823&gt;OFFSET(L1823,-ROW()+1,0,1,1),"买",IF(L1823&lt;OFFSET(L1823,-ROW()+1,0,1,1),"卖",M1822)))</f>
        <v>卖</v>
      </c>
      <c r="N1823" s="4" t="str">
        <f t="shared" ca="1" si="143"/>
        <v/>
      </c>
      <c r="O1823" s="3">
        <f ca="1">IF(M1822="买",E1823/E1822-1,0)-IF(N1823=1,计算结果!B$17,0)</f>
        <v>0</v>
      </c>
      <c r="P1823" s="2">
        <f t="shared" ca="1" si="144"/>
        <v>6.7679135130533252</v>
      </c>
      <c r="Q1823" s="3">
        <f ca="1">1-P1823/MAX(P$2:P1823)</f>
        <v>7.4189314717372223E-2</v>
      </c>
    </row>
    <row r="1824" spans="1:17" x14ac:dyDescent="0.15">
      <c r="A1824" s="1">
        <v>41096</v>
      </c>
      <c r="B1824">
        <v>2435.06</v>
      </c>
      <c r="C1824">
        <v>2477.23</v>
      </c>
      <c r="D1824" s="21">
        <v>2420.36</v>
      </c>
      <c r="E1824" s="21">
        <v>2472.61</v>
      </c>
      <c r="F1824" s="42">
        <v>566.01780224000004</v>
      </c>
      <c r="G1824" s="3">
        <f t="shared" si="140"/>
        <v>1.7380069701321332E-2</v>
      </c>
      <c r="H1824" s="3">
        <f>1-E1824/MAX(E$2:E1824)</f>
        <v>0.57928775607432104</v>
      </c>
      <c r="I1824" s="21">
        <f t="shared" si="141"/>
        <v>42.240000000000236</v>
      </c>
      <c r="J1824" s="21">
        <f ca="1">IF(ROW()&gt;计算结果!B$18+1,ABS(E1824-OFFSET(E1824,-计算结果!B$18,0,1,1))/SUM(OFFSET(I1824,0,0,-计算结果!B$18,1)),ABS(E1824-OFFSET(E1824,-ROW()+2,0,1,1))/SUM(OFFSET(I1824,0,0,-ROW()+2,1)))</f>
        <v>0.18844029708626897</v>
      </c>
      <c r="K1824" s="21">
        <f ca="1">(计算结果!B$19+计算结果!B$20*'000300'!J1824)^计算结果!B$21</f>
        <v>1.569596267377642</v>
      </c>
      <c r="L1824" s="21">
        <f t="shared" ca="1" si="142"/>
        <v>2501.9564311223839</v>
      </c>
      <c r="M1824" s="31" t="str">
        <f ca="1">IF(ROW()&gt;计算结果!B$22+1,IF(L1824&gt;OFFSET(L1824,-计算结果!B$22,0,1,1),"买",IF(L1824&lt;OFFSET(L1824,-计算结果!B$22,0,1,1),"卖",M1823)),IF(L1824&gt;OFFSET(L1824,-ROW()+1,0,1,1),"买",IF(L1824&lt;OFFSET(L1824,-ROW()+1,0,1,1),"卖",M1823)))</f>
        <v>卖</v>
      </c>
      <c r="N1824" s="4" t="str">
        <f t="shared" ca="1" si="143"/>
        <v/>
      </c>
      <c r="O1824" s="3">
        <f ca="1">IF(M1823="买",E1824/E1823-1,0)-IF(N1824=1,计算结果!B$17,0)</f>
        <v>0</v>
      </c>
      <c r="P1824" s="2">
        <f t="shared" ca="1" si="144"/>
        <v>6.7679135130533252</v>
      </c>
      <c r="Q1824" s="3">
        <f ca="1">1-P1824/MAX(P$2:P1824)</f>
        <v>7.4189314717372223E-2</v>
      </c>
    </row>
    <row r="1825" spans="1:17" x14ac:dyDescent="0.15">
      <c r="A1825" s="1">
        <v>41099</v>
      </c>
      <c r="B1825">
        <v>2455.89</v>
      </c>
      <c r="C1825">
        <v>2470.21</v>
      </c>
      <c r="D1825" s="21">
        <v>2414.9499999999998</v>
      </c>
      <c r="E1825" s="21">
        <v>2416.04</v>
      </c>
      <c r="F1825" s="42">
        <v>546.01732096000001</v>
      </c>
      <c r="G1825" s="3">
        <f t="shared" si="140"/>
        <v>-2.2878658583440181E-2</v>
      </c>
      <c r="H1825" s="3">
        <f>1-E1825/MAX(E$2:E1825)</f>
        <v>0.58891308786496976</v>
      </c>
      <c r="I1825" s="21">
        <f t="shared" si="141"/>
        <v>56.570000000000164</v>
      </c>
      <c r="J1825" s="21">
        <f ca="1">IF(ROW()&gt;计算结果!B$18+1,ABS(E1825-OFFSET(E1825,-计算结果!B$18,0,1,1))/SUM(OFFSET(I1825,0,0,-计算结果!B$18,1)),ABS(E1825-OFFSET(E1825,-ROW()+2,0,1,1))/SUM(OFFSET(I1825,0,0,-ROW()+2,1)))</f>
        <v>0.19190291078031671</v>
      </c>
      <c r="K1825" s="21">
        <f ca="1">(计算结果!B$19+计算结果!B$20*'000300'!J1825)^计算结果!B$21</f>
        <v>1.5727126197022849</v>
      </c>
      <c r="L1825" s="21">
        <f t="shared" ca="1" si="142"/>
        <v>2366.8345756564286</v>
      </c>
      <c r="M1825" s="31" t="str">
        <f ca="1">IF(ROW()&gt;计算结果!B$22+1,IF(L1825&gt;OFFSET(L1825,-计算结果!B$22,0,1,1),"买",IF(L1825&lt;OFFSET(L1825,-计算结果!B$22,0,1,1),"卖",M1824)),IF(L1825&gt;OFFSET(L1825,-ROW()+1,0,1,1),"买",IF(L1825&lt;OFFSET(L1825,-ROW()+1,0,1,1),"卖",M1824)))</f>
        <v>卖</v>
      </c>
      <c r="N1825" s="4" t="str">
        <f t="shared" ca="1" si="143"/>
        <v/>
      </c>
      <c r="O1825" s="3">
        <f ca="1">IF(M1824="买",E1825/E1824-1,0)-IF(N1825=1,计算结果!B$17,0)</f>
        <v>0</v>
      </c>
      <c r="P1825" s="2">
        <f t="shared" ca="1" si="144"/>
        <v>6.7679135130533252</v>
      </c>
      <c r="Q1825" s="3">
        <f ca="1">1-P1825/MAX(P$2:P1825)</f>
        <v>7.4189314717372223E-2</v>
      </c>
    </row>
    <row r="1826" spans="1:17" x14ac:dyDescent="0.15">
      <c r="A1826" s="1">
        <v>41100</v>
      </c>
      <c r="B1826">
        <v>2411</v>
      </c>
      <c r="C1826">
        <v>2426.5300000000002</v>
      </c>
      <c r="D1826" s="21">
        <v>2402.37</v>
      </c>
      <c r="E1826" s="21">
        <v>2406.71</v>
      </c>
      <c r="F1826" s="42">
        <v>385.39026432000003</v>
      </c>
      <c r="G1826" s="3">
        <f t="shared" si="140"/>
        <v>-3.8616910316053854E-3</v>
      </c>
      <c r="H1826" s="3">
        <f>1-E1826/MAX(E$2:E1826)</f>
        <v>0.59050057850677184</v>
      </c>
      <c r="I1826" s="21">
        <f t="shared" si="141"/>
        <v>9.3299999999999272</v>
      </c>
      <c r="J1826" s="21">
        <f ca="1">IF(ROW()&gt;计算结果!B$18+1,ABS(E1826-OFFSET(E1826,-计算结果!B$18,0,1,1))/SUM(OFFSET(I1826,0,0,-计算结果!B$18,1)),ABS(E1826-OFFSET(E1826,-ROW()+2,0,1,1))/SUM(OFFSET(I1826,0,0,-ROW()+2,1)))</f>
        <v>0.22046920016463173</v>
      </c>
      <c r="K1826" s="21">
        <f ca="1">(计算结果!B$19+计算结果!B$20*'000300'!J1826)^计算结果!B$21</f>
        <v>1.5984222801481685</v>
      </c>
      <c r="L1826" s="21">
        <f t="shared" ca="1" si="142"/>
        <v>2430.5723423575555</v>
      </c>
      <c r="M1826" s="31" t="str">
        <f ca="1">IF(ROW()&gt;计算结果!B$22+1,IF(L1826&gt;OFFSET(L1826,-计算结果!B$22,0,1,1),"买",IF(L1826&lt;OFFSET(L1826,-计算结果!B$22,0,1,1),"卖",M1825)),IF(L1826&gt;OFFSET(L1826,-ROW()+1,0,1,1),"买",IF(L1826&lt;OFFSET(L1826,-ROW()+1,0,1,1),"卖",M1825)))</f>
        <v>卖</v>
      </c>
      <c r="N1826" s="4" t="str">
        <f t="shared" ca="1" si="143"/>
        <v/>
      </c>
      <c r="O1826" s="3">
        <f ca="1">IF(M1825="买",E1826/E1825-1,0)-IF(N1826=1,计算结果!B$17,0)</f>
        <v>0</v>
      </c>
      <c r="P1826" s="2">
        <f t="shared" ca="1" si="144"/>
        <v>6.7679135130533252</v>
      </c>
      <c r="Q1826" s="3">
        <f ca="1">1-P1826/MAX(P$2:P1826)</f>
        <v>7.4189314717372223E-2</v>
      </c>
    </row>
    <row r="1827" spans="1:17" x14ac:dyDescent="0.15">
      <c r="A1827" s="1">
        <v>41101</v>
      </c>
      <c r="B1827">
        <v>2402.1799999999998</v>
      </c>
      <c r="C1827">
        <v>2427.79</v>
      </c>
      <c r="D1827" s="21">
        <v>2402.15</v>
      </c>
      <c r="E1827" s="21">
        <v>2425.5700000000002</v>
      </c>
      <c r="F1827" s="42">
        <v>398.51892736000002</v>
      </c>
      <c r="G1827" s="3">
        <f t="shared" si="140"/>
        <v>7.8364239979058503E-3</v>
      </c>
      <c r="H1827" s="3">
        <f>1-E1827/MAX(E$2:E1827)</f>
        <v>0.58729156741305377</v>
      </c>
      <c r="I1827" s="21">
        <f t="shared" si="141"/>
        <v>18.860000000000127</v>
      </c>
      <c r="J1827" s="21">
        <f ca="1">IF(ROW()&gt;计算结果!B$18+1,ABS(E1827-OFFSET(E1827,-计算结果!B$18,0,1,1))/SUM(OFFSET(I1827,0,0,-计算结果!B$18,1)),ABS(E1827-OFFSET(E1827,-ROW()+2,0,1,1))/SUM(OFFSET(I1827,0,0,-ROW()+2,1)))</f>
        <v>9.4121230581783469E-2</v>
      </c>
      <c r="K1827" s="21">
        <f ca="1">(计算结果!B$19+计算结果!B$20*'000300'!J1827)^计算结果!B$21</f>
        <v>1.484709107523605</v>
      </c>
      <c r="L1827" s="21">
        <f t="shared" ca="1" si="142"/>
        <v>2423.145319100342</v>
      </c>
      <c r="M1827" s="31" t="str">
        <f ca="1">IF(ROW()&gt;计算结果!B$22+1,IF(L1827&gt;OFFSET(L1827,-计算结果!B$22,0,1,1),"买",IF(L1827&lt;OFFSET(L1827,-计算结果!B$22,0,1,1),"卖",M1826)),IF(L1827&gt;OFFSET(L1827,-ROW()+1,0,1,1),"买",IF(L1827&lt;OFFSET(L1827,-ROW()+1,0,1,1),"卖",M1826)))</f>
        <v>卖</v>
      </c>
      <c r="N1827" s="4" t="str">
        <f t="shared" ca="1" si="143"/>
        <v/>
      </c>
      <c r="O1827" s="3">
        <f ca="1">IF(M1826="买",E1827/E1826-1,0)-IF(N1827=1,计算结果!B$17,0)</f>
        <v>0</v>
      </c>
      <c r="P1827" s="2">
        <f t="shared" ca="1" si="144"/>
        <v>6.7679135130533252</v>
      </c>
      <c r="Q1827" s="3">
        <f ca="1">1-P1827/MAX(P$2:P1827)</f>
        <v>7.4189314717372223E-2</v>
      </c>
    </row>
    <row r="1828" spans="1:17" x14ac:dyDescent="0.15">
      <c r="A1828" s="1">
        <v>41102</v>
      </c>
      <c r="B1828">
        <v>2420.04</v>
      </c>
      <c r="C1828">
        <v>2460.56</v>
      </c>
      <c r="D1828" s="21">
        <v>2404.58</v>
      </c>
      <c r="E1828" s="21">
        <v>2449.1799999999998</v>
      </c>
      <c r="F1828" s="42">
        <v>651.37537024000005</v>
      </c>
      <c r="G1828" s="3">
        <f t="shared" si="140"/>
        <v>9.7337945307700569E-3</v>
      </c>
      <c r="H1828" s="3">
        <f>1-E1828/MAX(E$2:E1828)</f>
        <v>0.58327434832913627</v>
      </c>
      <c r="I1828" s="21">
        <f t="shared" si="141"/>
        <v>23.609999999999673</v>
      </c>
      <c r="J1828" s="21">
        <f ca="1">IF(ROW()&gt;计算结果!B$18+1,ABS(E1828-OFFSET(E1828,-计算结果!B$18,0,1,1))/SUM(OFFSET(I1828,0,0,-计算结果!B$18,1)),ABS(E1828-OFFSET(E1828,-ROW()+2,0,1,1))/SUM(OFFSET(I1828,0,0,-ROW()+2,1)))</f>
        <v>0.10109937486527198</v>
      </c>
      <c r="K1828" s="21">
        <f ca="1">(计算结果!B$19+计算结果!B$20*'000300'!J1828)^计算结果!B$21</f>
        <v>1.4909894373787447</v>
      </c>
      <c r="L1828" s="21">
        <f t="shared" ca="1" si="142"/>
        <v>2461.9627533272583</v>
      </c>
      <c r="M1828" s="31" t="str">
        <f ca="1">IF(ROW()&gt;计算结果!B$22+1,IF(L1828&gt;OFFSET(L1828,-计算结果!B$22,0,1,1),"买",IF(L1828&lt;OFFSET(L1828,-计算结果!B$22,0,1,1),"卖",M1827)),IF(L1828&gt;OFFSET(L1828,-ROW()+1,0,1,1),"买",IF(L1828&lt;OFFSET(L1828,-ROW()+1,0,1,1),"卖",M1827)))</f>
        <v>卖</v>
      </c>
      <c r="N1828" s="4" t="str">
        <f t="shared" ca="1" si="143"/>
        <v/>
      </c>
      <c r="O1828" s="3">
        <f ca="1">IF(M1827="买",E1828/E1827-1,0)-IF(N1828=1,计算结果!B$17,0)</f>
        <v>0</v>
      </c>
      <c r="P1828" s="2">
        <f t="shared" ca="1" si="144"/>
        <v>6.7679135130533252</v>
      </c>
      <c r="Q1828" s="3">
        <f ca="1">1-P1828/MAX(P$2:P1828)</f>
        <v>7.4189314717372223E-2</v>
      </c>
    </row>
    <row r="1829" spans="1:17" x14ac:dyDescent="0.15">
      <c r="A1829" s="1">
        <v>41103</v>
      </c>
      <c r="B1829">
        <v>2441.0100000000002</v>
      </c>
      <c r="C1829">
        <v>2467.9899999999998</v>
      </c>
      <c r="D1829" s="21">
        <v>2438.98</v>
      </c>
      <c r="E1829" s="21">
        <v>2450.63</v>
      </c>
      <c r="F1829" s="42">
        <v>420.13581312000002</v>
      </c>
      <c r="G1829" s="3">
        <f t="shared" si="140"/>
        <v>5.9203488514536495E-4</v>
      </c>
      <c r="H1829" s="3">
        <f>1-E1829/MAX(E$2:E1829)</f>
        <v>0.58302763220581233</v>
      </c>
      <c r="I1829" s="21">
        <f t="shared" si="141"/>
        <v>1.4500000000002728</v>
      </c>
      <c r="J1829" s="21">
        <f ca="1">IF(ROW()&gt;计算结果!B$18+1,ABS(E1829-OFFSET(E1829,-计算结果!B$18,0,1,1))/SUM(OFFSET(I1829,0,0,-计算结果!B$18,1)),ABS(E1829-OFFSET(E1829,-ROW()+2,0,1,1))/SUM(OFFSET(I1829,0,0,-ROW()+2,1)))</f>
        <v>5.5589307411907755E-2</v>
      </c>
      <c r="K1829" s="21">
        <f ca="1">(计算结果!B$19+计算结果!B$20*'000300'!J1829)^计算结果!B$21</f>
        <v>1.450030376670717</v>
      </c>
      <c r="L1829" s="21">
        <f t="shared" ca="1" si="142"/>
        <v>2445.5299167514177</v>
      </c>
      <c r="M1829" s="31" t="str">
        <f ca="1">IF(ROW()&gt;计算结果!B$22+1,IF(L1829&gt;OFFSET(L1829,-计算结果!B$22,0,1,1),"买",IF(L1829&lt;OFFSET(L1829,-计算结果!B$22,0,1,1),"卖",M1828)),IF(L1829&gt;OFFSET(L1829,-ROW()+1,0,1,1),"买",IF(L1829&lt;OFFSET(L1829,-ROW()+1,0,1,1),"卖",M1828)))</f>
        <v>卖</v>
      </c>
      <c r="N1829" s="4" t="str">
        <f t="shared" ca="1" si="143"/>
        <v/>
      </c>
      <c r="O1829" s="3">
        <f ca="1">IF(M1828="买",E1829/E1828-1,0)-IF(N1829=1,计算结果!B$17,0)</f>
        <v>0</v>
      </c>
      <c r="P1829" s="2">
        <f t="shared" ca="1" si="144"/>
        <v>6.7679135130533252</v>
      </c>
      <c r="Q1829" s="3">
        <f ca="1">1-P1829/MAX(P$2:P1829)</f>
        <v>7.4189314717372223E-2</v>
      </c>
    </row>
    <row r="1830" spans="1:17" x14ac:dyDescent="0.15">
      <c r="A1830" s="1">
        <v>41106</v>
      </c>
      <c r="B1830">
        <v>2452.6</v>
      </c>
      <c r="C1830">
        <v>2452.6</v>
      </c>
      <c r="D1830" s="21">
        <v>2399.61</v>
      </c>
      <c r="E1830" s="21">
        <v>2399.73</v>
      </c>
      <c r="F1830" s="42">
        <v>458.44881407999998</v>
      </c>
      <c r="G1830" s="3">
        <f t="shared" si="140"/>
        <v>-2.0770169303403696E-2</v>
      </c>
      <c r="H1830" s="3">
        <f>1-E1830/MAX(E$2:E1830)</f>
        <v>0.59168821887973866</v>
      </c>
      <c r="I1830" s="21">
        <f t="shared" si="141"/>
        <v>50.900000000000091</v>
      </c>
      <c r="J1830" s="21">
        <f ca="1">IF(ROW()&gt;计算结果!B$18+1,ABS(E1830-OFFSET(E1830,-计算结果!B$18,0,1,1))/SUM(OFFSET(I1830,0,0,-计算结果!B$18,1)),ABS(E1830-OFFSET(E1830,-ROW()+2,0,1,1))/SUM(OFFSET(I1830,0,0,-ROW()+2,1)))</f>
        <v>0.26761714122308777</v>
      </c>
      <c r="K1830" s="21">
        <f ca="1">(计算结果!B$19+计算结果!B$20*'000300'!J1830)^计算结果!B$21</f>
        <v>1.6408554271007789</v>
      </c>
      <c r="L1830" s="21">
        <f t="shared" ca="1" si="142"/>
        <v>2370.3788747890903</v>
      </c>
      <c r="M1830" s="31" t="str">
        <f ca="1">IF(ROW()&gt;计算结果!B$22+1,IF(L1830&gt;OFFSET(L1830,-计算结果!B$22,0,1,1),"买",IF(L1830&lt;OFFSET(L1830,-计算结果!B$22,0,1,1),"卖",M1829)),IF(L1830&gt;OFFSET(L1830,-ROW()+1,0,1,1),"买",IF(L1830&lt;OFFSET(L1830,-ROW()+1,0,1,1),"卖",M1829)))</f>
        <v>卖</v>
      </c>
      <c r="N1830" s="4" t="str">
        <f t="shared" ca="1" si="143"/>
        <v/>
      </c>
      <c r="O1830" s="3">
        <f ca="1">IF(M1829="买",E1830/E1829-1,0)-IF(N1830=1,计算结果!B$17,0)</f>
        <v>0</v>
      </c>
      <c r="P1830" s="2">
        <f t="shared" ca="1" si="144"/>
        <v>6.7679135130533252</v>
      </c>
      <c r="Q1830" s="3">
        <f ca="1">1-P1830/MAX(P$2:P1830)</f>
        <v>7.4189314717372223E-2</v>
      </c>
    </row>
    <row r="1831" spans="1:17" x14ac:dyDescent="0.15">
      <c r="A1831" s="1">
        <v>41107</v>
      </c>
      <c r="B1831">
        <v>2391.9</v>
      </c>
      <c r="C1831">
        <v>2421.9299999999998</v>
      </c>
      <c r="D1831" s="21">
        <v>2391.2800000000002</v>
      </c>
      <c r="E1831" s="21">
        <v>2414.1999999999998</v>
      </c>
      <c r="F1831" s="42">
        <v>382.85443071999998</v>
      </c>
      <c r="G1831" s="3">
        <f t="shared" si="140"/>
        <v>6.0298450242317614E-3</v>
      </c>
      <c r="H1831" s="3">
        <f>1-E1831/MAX(E$2:E1831)</f>
        <v>0.58922616211801537</v>
      </c>
      <c r="I1831" s="21">
        <f t="shared" si="141"/>
        <v>14.4699999999998</v>
      </c>
      <c r="J1831" s="21">
        <f ca="1">IF(ROW()&gt;计算结果!B$18+1,ABS(E1831-OFFSET(E1831,-计算结果!B$18,0,1,1))/SUM(OFFSET(I1831,0,0,-计算结果!B$18,1)),ABS(E1831-OFFSET(E1831,-ROW()+2,0,1,1))/SUM(OFFSET(I1831,0,0,-ROW()+2,1)))</f>
        <v>0.2131519274376415</v>
      </c>
      <c r="K1831" s="21">
        <f ca="1">(计算结果!B$19+计算结果!B$20*'000300'!J1831)^计算结果!B$21</f>
        <v>1.5918367346938773</v>
      </c>
      <c r="L1831" s="21">
        <f t="shared" ca="1" si="142"/>
        <v>2440.134951655436</v>
      </c>
      <c r="M1831" s="31" t="str">
        <f ca="1">IF(ROW()&gt;计算结果!B$22+1,IF(L1831&gt;OFFSET(L1831,-计算结果!B$22,0,1,1),"买",IF(L1831&lt;OFFSET(L1831,-计算结果!B$22,0,1,1),"卖",M1830)),IF(L1831&gt;OFFSET(L1831,-ROW()+1,0,1,1),"买",IF(L1831&lt;OFFSET(L1831,-ROW()+1,0,1,1),"卖",M1830)))</f>
        <v>卖</v>
      </c>
      <c r="N1831" s="4" t="str">
        <f t="shared" ca="1" si="143"/>
        <v/>
      </c>
      <c r="O1831" s="3">
        <f ca="1">IF(M1830="买",E1831/E1830-1,0)-IF(N1831=1,计算结果!B$17,0)</f>
        <v>0</v>
      </c>
      <c r="P1831" s="2">
        <f t="shared" ca="1" si="144"/>
        <v>6.7679135130533252</v>
      </c>
      <c r="Q1831" s="3">
        <f ca="1">1-P1831/MAX(P$2:P1831)</f>
        <v>7.4189314717372223E-2</v>
      </c>
    </row>
    <row r="1832" spans="1:17" x14ac:dyDescent="0.15">
      <c r="A1832" s="1">
        <v>41108</v>
      </c>
      <c r="B1832">
        <v>2412.06</v>
      </c>
      <c r="C1832">
        <v>2420.7800000000002</v>
      </c>
      <c r="D1832" s="21">
        <v>2373.65</v>
      </c>
      <c r="E1832" s="21">
        <v>2414.33</v>
      </c>
      <c r="F1832" s="42">
        <v>443.25490688000002</v>
      </c>
      <c r="G1832" s="3">
        <f t="shared" si="140"/>
        <v>5.3848065611816764E-5</v>
      </c>
      <c r="H1832" s="3">
        <f>1-E1832/MAX(E$2:E1832)</f>
        <v>0.58920404274144156</v>
      </c>
      <c r="I1832" s="21">
        <f t="shared" si="141"/>
        <v>0.13000000000010914</v>
      </c>
      <c r="J1832" s="21">
        <f ca="1">IF(ROW()&gt;计算结果!B$18+1,ABS(E1832-OFFSET(E1832,-计算结果!B$18,0,1,1))/SUM(OFFSET(I1832,0,0,-计算结果!B$18,1)),ABS(E1832-OFFSET(E1832,-ROW()+2,0,1,1))/SUM(OFFSET(I1832,0,0,-ROW()+2,1)))</f>
        <v>0.20066637578834648</v>
      </c>
      <c r="K1832" s="21">
        <f ca="1">(计算结果!B$19+计算结果!B$20*'000300'!J1832)^计算结果!B$21</f>
        <v>1.5805997382095118</v>
      </c>
      <c r="L1832" s="21">
        <f t="shared" ca="1" si="142"/>
        <v>2399.3476518243442</v>
      </c>
      <c r="M1832" s="31" t="str">
        <f ca="1">IF(ROW()&gt;计算结果!B$22+1,IF(L1832&gt;OFFSET(L1832,-计算结果!B$22,0,1,1),"买",IF(L1832&lt;OFFSET(L1832,-计算结果!B$22,0,1,1),"卖",M1831)),IF(L1832&gt;OFFSET(L1832,-ROW()+1,0,1,1),"买",IF(L1832&lt;OFFSET(L1832,-ROW()+1,0,1,1),"卖",M1831)))</f>
        <v>卖</v>
      </c>
      <c r="N1832" s="4" t="str">
        <f t="shared" ca="1" si="143"/>
        <v/>
      </c>
      <c r="O1832" s="3">
        <f ca="1">IF(M1831="买",E1832/E1831-1,0)-IF(N1832=1,计算结果!B$17,0)</f>
        <v>0</v>
      </c>
      <c r="P1832" s="2">
        <f t="shared" ca="1" si="144"/>
        <v>6.7679135130533252</v>
      </c>
      <c r="Q1832" s="3">
        <f ca="1">1-P1832/MAX(P$2:P1832)</f>
        <v>7.4189314717372223E-2</v>
      </c>
    </row>
    <row r="1833" spans="1:17" x14ac:dyDescent="0.15">
      <c r="A1833" s="1">
        <v>41109</v>
      </c>
      <c r="B1833">
        <v>2407.44</v>
      </c>
      <c r="C1833">
        <v>2444.06</v>
      </c>
      <c r="D1833" s="21">
        <v>2401.29</v>
      </c>
      <c r="E1833" s="21">
        <v>2424.3200000000002</v>
      </c>
      <c r="F1833" s="42">
        <v>477.04039424000001</v>
      </c>
      <c r="G1833" s="3">
        <f t="shared" si="140"/>
        <v>4.1377939221234339E-3</v>
      </c>
      <c r="H1833" s="3">
        <f>1-E1833/MAX(E$2:E1833)</f>
        <v>0.58750425372626425</v>
      </c>
      <c r="I1833" s="21">
        <f t="shared" si="141"/>
        <v>9.9900000000002365</v>
      </c>
      <c r="J1833" s="21">
        <f ca="1">IF(ROW()&gt;计算结果!B$18+1,ABS(E1833-OFFSET(E1833,-计算结果!B$18,0,1,1))/SUM(OFFSET(I1833,0,0,-计算结果!B$18,1)),ABS(E1833-OFFSET(E1833,-ROW()+2,0,1,1))/SUM(OFFSET(I1833,0,0,-ROW()+2,1)))</f>
        <v>2.6587563172927754E-2</v>
      </c>
      <c r="K1833" s="21">
        <f ca="1">(计算结果!B$19+计算结果!B$20*'000300'!J1833)^计算结果!B$21</f>
        <v>1.4239288068556348</v>
      </c>
      <c r="L1833" s="21">
        <f t="shared" ca="1" si="142"/>
        <v>2434.9064977664893</v>
      </c>
      <c r="M1833" s="31" t="str">
        <f ca="1">IF(ROW()&gt;计算结果!B$22+1,IF(L1833&gt;OFFSET(L1833,-计算结果!B$22,0,1,1),"买",IF(L1833&lt;OFFSET(L1833,-计算结果!B$22,0,1,1),"卖",M1832)),IF(L1833&gt;OFFSET(L1833,-ROW()+1,0,1,1),"买",IF(L1833&lt;OFFSET(L1833,-ROW()+1,0,1,1),"卖",M1832)))</f>
        <v>卖</v>
      </c>
      <c r="N1833" s="4" t="str">
        <f t="shared" ca="1" si="143"/>
        <v/>
      </c>
      <c r="O1833" s="3">
        <f ca="1">IF(M1832="买",E1833/E1832-1,0)-IF(N1833=1,计算结果!B$17,0)</f>
        <v>0</v>
      </c>
      <c r="P1833" s="2">
        <f t="shared" ca="1" si="144"/>
        <v>6.7679135130533252</v>
      </c>
      <c r="Q1833" s="3">
        <f ca="1">1-P1833/MAX(P$2:P1833)</f>
        <v>7.4189314717372223E-2</v>
      </c>
    </row>
    <row r="1834" spans="1:17" x14ac:dyDescent="0.15">
      <c r="A1834" s="1">
        <v>41110</v>
      </c>
      <c r="B1834">
        <v>2415.71</v>
      </c>
      <c r="C1834">
        <v>2423.8000000000002</v>
      </c>
      <c r="D1834" s="21">
        <v>2392.1799999999998</v>
      </c>
      <c r="E1834" s="21">
        <v>2398.46</v>
      </c>
      <c r="F1834" s="42">
        <v>366.83624448</v>
      </c>
      <c r="G1834" s="3">
        <f t="shared" si="140"/>
        <v>-1.0666908658922947E-2</v>
      </c>
      <c r="H1834" s="3">
        <f>1-E1834/MAX(E$2:E1834)</f>
        <v>0.59190430817396034</v>
      </c>
      <c r="I1834" s="21">
        <f t="shared" si="141"/>
        <v>25.860000000000127</v>
      </c>
      <c r="J1834" s="21">
        <f ca="1">IF(ROW()&gt;计算结果!B$18+1,ABS(E1834-OFFSET(E1834,-计算结果!B$18,0,1,1))/SUM(OFFSET(I1834,0,0,-计算结果!B$18,1)),ABS(E1834-OFFSET(E1834,-ROW()+2,0,1,1))/SUM(OFFSET(I1834,0,0,-ROW()+2,1)))</f>
        <v>0.35113889283515604</v>
      </c>
      <c r="K1834" s="21">
        <f ca="1">(计算结果!B$19+计算结果!B$20*'000300'!J1834)^计算结果!B$21</f>
        <v>1.7160250035516404</v>
      </c>
      <c r="L1834" s="21">
        <f t="shared" ca="1" si="142"/>
        <v>2372.3633963073053</v>
      </c>
      <c r="M1834" s="31" t="str">
        <f ca="1">IF(ROW()&gt;计算结果!B$22+1,IF(L1834&gt;OFFSET(L1834,-计算结果!B$22,0,1,1),"买",IF(L1834&lt;OFFSET(L1834,-计算结果!B$22,0,1,1),"卖",M1833)),IF(L1834&gt;OFFSET(L1834,-ROW()+1,0,1,1),"买",IF(L1834&lt;OFFSET(L1834,-ROW()+1,0,1,1),"卖",M1833)))</f>
        <v>卖</v>
      </c>
      <c r="N1834" s="4" t="str">
        <f t="shared" ca="1" si="143"/>
        <v/>
      </c>
      <c r="O1834" s="3">
        <f ca="1">IF(M1833="买",E1834/E1833-1,0)-IF(N1834=1,计算结果!B$17,0)</f>
        <v>0</v>
      </c>
      <c r="P1834" s="2">
        <f t="shared" ca="1" si="144"/>
        <v>6.7679135130533252</v>
      </c>
      <c r="Q1834" s="3">
        <f ca="1">1-P1834/MAX(P$2:P1834)</f>
        <v>7.4189314717372223E-2</v>
      </c>
    </row>
    <row r="1835" spans="1:17" x14ac:dyDescent="0.15">
      <c r="A1835" s="1">
        <v>41113</v>
      </c>
      <c r="B1835">
        <v>2379.89</v>
      </c>
      <c r="C1835">
        <v>2379.89</v>
      </c>
      <c r="D1835" s="21">
        <v>2357.5100000000002</v>
      </c>
      <c r="E1835" s="21">
        <v>2365.4299999999998</v>
      </c>
      <c r="F1835" s="42">
        <v>331.78929152000001</v>
      </c>
      <c r="G1835" s="3">
        <f t="shared" si="140"/>
        <v>-1.3771336607656615E-2</v>
      </c>
      <c r="H1835" s="3">
        <f>1-E1835/MAX(E$2:E1835)</f>
        <v>0.59752433131423133</v>
      </c>
      <c r="I1835" s="21">
        <f t="shared" si="141"/>
        <v>33.0300000000002</v>
      </c>
      <c r="J1835" s="21">
        <f ca="1">IF(ROW()&gt;计算结果!B$18+1,ABS(E1835-OFFSET(E1835,-计算结果!B$18,0,1,1))/SUM(OFFSET(I1835,0,0,-计算结果!B$18,1)),ABS(E1835-OFFSET(E1835,-ROW()+2,0,1,1))/SUM(OFFSET(I1835,0,0,-ROW()+2,1)))</f>
        <v>0.26973298513030952</v>
      </c>
      <c r="K1835" s="21">
        <f ca="1">(计算结果!B$19+计算结果!B$20*'000300'!J1835)^计算结果!B$21</f>
        <v>1.6427596866172784</v>
      </c>
      <c r="L1835" s="21">
        <f t="shared" ca="1" si="142"/>
        <v>2360.9734923623228</v>
      </c>
      <c r="M1835" s="31" t="str">
        <f ca="1">IF(ROW()&gt;计算结果!B$22+1,IF(L1835&gt;OFFSET(L1835,-计算结果!B$22,0,1,1),"买",IF(L1835&lt;OFFSET(L1835,-计算结果!B$22,0,1,1),"卖",M1834)),IF(L1835&gt;OFFSET(L1835,-ROW()+1,0,1,1),"买",IF(L1835&lt;OFFSET(L1835,-ROW()+1,0,1,1),"卖",M1834)))</f>
        <v>卖</v>
      </c>
      <c r="N1835" s="4" t="str">
        <f t="shared" ca="1" si="143"/>
        <v/>
      </c>
      <c r="O1835" s="3">
        <f ca="1">IF(M1834="买",E1835/E1834-1,0)-IF(N1835=1,计算结果!B$17,0)</f>
        <v>0</v>
      </c>
      <c r="P1835" s="2">
        <f t="shared" ca="1" si="144"/>
        <v>6.7679135130533252</v>
      </c>
      <c r="Q1835" s="3">
        <f ca="1">1-P1835/MAX(P$2:P1835)</f>
        <v>7.4189314717372223E-2</v>
      </c>
    </row>
    <row r="1836" spans="1:17" x14ac:dyDescent="0.15">
      <c r="A1836" s="1">
        <v>41114</v>
      </c>
      <c r="B1836">
        <v>2353.2199999999998</v>
      </c>
      <c r="C1836">
        <v>2392.35</v>
      </c>
      <c r="D1836" s="21">
        <v>2352.8000000000002</v>
      </c>
      <c r="E1836" s="21">
        <v>2375.9899999999998</v>
      </c>
      <c r="F1836" s="42">
        <v>311.49105151999998</v>
      </c>
      <c r="G1836" s="3">
        <f t="shared" si="140"/>
        <v>4.4643045873264953E-3</v>
      </c>
      <c r="H1836" s="3">
        <f>1-E1836/MAX(E$2:E1836)</f>
        <v>0.59572755734023009</v>
      </c>
      <c r="I1836" s="21">
        <f t="shared" si="141"/>
        <v>10.559999999999945</v>
      </c>
      <c r="J1836" s="21">
        <f ca="1">IF(ROW()&gt;计算结果!B$18+1,ABS(E1836-OFFSET(E1836,-计算结果!B$18,0,1,1))/SUM(OFFSET(I1836,0,0,-计算结果!B$18,1)),ABS(E1836-OFFSET(E1836,-ROW()+2,0,1,1))/SUM(OFFSET(I1836,0,0,-ROW()+2,1)))</f>
        <v>0.16266017155565055</v>
      </c>
      <c r="K1836" s="21">
        <f ca="1">(计算结果!B$19+计算结果!B$20*'000300'!J1836)^计算结果!B$21</f>
        <v>1.5463941544000854</v>
      </c>
      <c r="L1836" s="21">
        <f t="shared" ca="1" si="142"/>
        <v>2384.1949319927307</v>
      </c>
      <c r="M1836" s="31" t="str">
        <f ca="1">IF(ROW()&gt;计算结果!B$22+1,IF(L1836&gt;OFFSET(L1836,-计算结果!B$22,0,1,1),"买",IF(L1836&lt;OFFSET(L1836,-计算结果!B$22,0,1,1),"卖",M1835)),IF(L1836&gt;OFFSET(L1836,-ROW()+1,0,1,1),"买",IF(L1836&lt;OFFSET(L1836,-ROW()+1,0,1,1),"卖",M1835)))</f>
        <v>卖</v>
      </c>
      <c r="N1836" s="4" t="str">
        <f t="shared" ca="1" si="143"/>
        <v/>
      </c>
      <c r="O1836" s="3">
        <f ca="1">IF(M1835="买",E1836/E1835-1,0)-IF(N1836=1,计算结果!B$17,0)</f>
        <v>0</v>
      </c>
      <c r="P1836" s="2">
        <f t="shared" ca="1" si="144"/>
        <v>6.7679135130533252</v>
      </c>
      <c r="Q1836" s="3">
        <f ca="1">1-P1836/MAX(P$2:P1836)</f>
        <v>7.4189314717372223E-2</v>
      </c>
    </row>
    <row r="1837" spans="1:17" x14ac:dyDescent="0.15">
      <c r="A1837" s="1">
        <v>41115</v>
      </c>
      <c r="B1837">
        <v>2368.38</v>
      </c>
      <c r="C1837">
        <v>2381.04</v>
      </c>
      <c r="D1837" s="21">
        <v>2357.4699999999998</v>
      </c>
      <c r="E1837" s="21">
        <v>2360.08</v>
      </c>
      <c r="F1837" s="42">
        <v>257.30598911999999</v>
      </c>
      <c r="G1837" s="3">
        <f t="shared" si="140"/>
        <v>-6.6961561286031923E-3</v>
      </c>
      <c r="H1837" s="3">
        <f>1-E1837/MAX(E$2:E1837)</f>
        <v>0.59843462873477171</v>
      </c>
      <c r="I1837" s="21">
        <f t="shared" si="141"/>
        <v>15.909999999999854</v>
      </c>
      <c r="J1837" s="21">
        <f ca="1">IF(ROW()&gt;计算结果!B$18+1,ABS(E1837-OFFSET(E1837,-计算结果!B$18,0,1,1))/SUM(OFFSET(I1837,0,0,-计算结果!B$18,1)),ABS(E1837-OFFSET(E1837,-ROW()+2,0,1,1))/SUM(OFFSET(I1837,0,0,-ROW()+2,1)))</f>
        <v>0.35226722607713479</v>
      </c>
      <c r="K1837" s="21">
        <f ca="1">(计算结果!B$19+计算结果!B$20*'000300'!J1837)^计算结果!B$21</f>
        <v>1.7170405034694212</v>
      </c>
      <c r="L1837" s="21">
        <f t="shared" ca="1" si="142"/>
        <v>2342.7886170228012</v>
      </c>
      <c r="M1837" s="31" t="str">
        <f ca="1">IF(ROW()&gt;计算结果!B$22+1,IF(L1837&gt;OFFSET(L1837,-计算结果!B$22,0,1,1),"买",IF(L1837&lt;OFFSET(L1837,-计算结果!B$22,0,1,1),"卖",M1836)),IF(L1837&gt;OFFSET(L1837,-ROW()+1,0,1,1),"买",IF(L1837&lt;OFFSET(L1837,-ROW()+1,0,1,1),"卖",M1836)))</f>
        <v>卖</v>
      </c>
      <c r="N1837" s="4" t="str">
        <f t="shared" ca="1" si="143"/>
        <v/>
      </c>
      <c r="O1837" s="3">
        <f ca="1">IF(M1836="买",E1837/E1836-1,0)-IF(N1837=1,计算结果!B$17,0)</f>
        <v>0</v>
      </c>
      <c r="P1837" s="2">
        <f t="shared" ca="1" si="144"/>
        <v>6.7679135130533252</v>
      </c>
      <c r="Q1837" s="3">
        <f ca="1">1-P1837/MAX(P$2:P1837)</f>
        <v>7.4189314717372223E-2</v>
      </c>
    </row>
    <row r="1838" spans="1:17" x14ac:dyDescent="0.15">
      <c r="A1838" s="1">
        <v>41116</v>
      </c>
      <c r="B1838">
        <v>2360.13</v>
      </c>
      <c r="C1838">
        <v>2374.87</v>
      </c>
      <c r="D1838" s="21">
        <v>2344.6999999999998</v>
      </c>
      <c r="E1838" s="21">
        <v>2347.4899999999998</v>
      </c>
      <c r="F1838" s="42">
        <v>313.26394368000001</v>
      </c>
      <c r="G1838" s="3">
        <f t="shared" si="140"/>
        <v>-5.3345649300023945E-3</v>
      </c>
      <c r="H1838" s="3">
        <f>1-E1838/MAX(E$2:E1838)</f>
        <v>0.60057680528142654</v>
      </c>
      <c r="I1838" s="21">
        <f t="shared" si="141"/>
        <v>12.590000000000146</v>
      </c>
      <c r="J1838" s="21">
        <f ca="1">IF(ROW()&gt;计算结果!B$18+1,ABS(E1838-OFFSET(E1838,-计算结果!B$18,0,1,1))/SUM(OFFSET(I1838,0,0,-计算结果!B$18,1)),ABS(E1838-OFFSET(E1838,-ROW()+2,0,1,1))/SUM(OFFSET(I1838,0,0,-ROW()+2,1)))</f>
        <v>0.5814511978958179</v>
      </c>
      <c r="K1838" s="21">
        <f ca="1">(计算结果!B$19+计算结果!B$20*'000300'!J1838)^计算结果!B$21</f>
        <v>1.9233060781062359</v>
      </c>
      <c r="L1838" s="21">
        <f t="shared" ca="1" si="142"/>
        <v>2351.8308154783526</v>
      </c>
      <c r="M1838" s="31" t="str">
        <f ca="1">IF(ROW()&gt;计算结果!B$22+1,IF(L1838&gt;OFFSET(L1838,-计算结果!B$22,0,1,1),"买",IF(L1838&lt;OFFSET(L1838,-计算结果!B$22,0,1,1),"卖",M1837)),IF(L1838&gt;OFFSET(L1838,-ROW()+1,0,1,1),"买",IF(L1838&lt;OFFSET(L1838,-ROW()+1,0,1,1),"卖",M1837)))</f>
        <v>卖</v>
      </c>
      <c r="N1838" s="4" t="str">
        <f t="shared" ca="1" si="143"/>
        <v/>
      </c>
      <c r="O1838" s="3">
        <f ca="1">IF(M1837="买",E1838/E1837-1,0)-IF(N1838=1,计算结果!B$17,0)</f>
        <v>0</v>
      </c>
      <c r="P1838" s="2">
        <f t="shared" ca="1" si="144"/>
        <v>6.7679135130533252</v>
      </c>
      <c r="Q1838" s="3">
        <f ca="1">1-P1838/MAX(P$2:P1838)</f>
        <v>7.4189314717372223E-2</v>
      </c>
    </row>
    <row r="1839" spans="1:17" x14ac:dyDescent="0.15">
      <c r="A1839" s="1">
        <v>41117</v>
      </c>
      <c r="B1839">
        <v>2353.94</v>
      </c>
      <c r="C1839">
        <v>2364.98</v>
      </c>
      <c r="D1839" s="21">
        <v>2341.29</v>
      </c>
      <c r="E1839" s="21">
        <v>2349.11</v>
      </c>
      <c r="F1839" s="42">
        <v>330.48182783999999</v>
      </c>
      <c r="G1839" s="3">
        <f t="shared" si="140"/>
        <v>6.9009878636339117E-4</v>
      </c>
      <c r="H1839" s="3">
        <f>1-E1839/MAX(E$2:E1839)</f>
        <v>0.60030116381950593</v>
      </c>
      <c r="I1839" s="21">
        <f t="shared" si="141"/>
        <v>1.6200000000003456</v>
      </c>
      <c r="J1839" s="21">
        <f ca="1">IF(ROW()&gt;计算结果!B$18+1,ABS(E1839-OFFSET(E1839,-计算结果!B$18,0,1,1))/SUM(OFFSET(I1839,0,0,-计算结果!B$18,1)),ABS(E1839-OFFSET(E1839,-ROW()+2,0,1,1))/SUM(OFFSET(I1839,0,0,-ROW()+2,1)))</f>
        <v>0.57991545755740592</v>
      </c>
      <c r="K1839" s="21">
        <f ca="1">(计算结果!B$19+计算结果!B$20*'000300'!J1839)^计算结果!B$21</f>
        <v>1.9219239118016653</v>
      </c>
      <c r="L1839" s="21">
        <f t="shared" ca="1" si="142"/>
        <v>2346.601615150907</v>
      </c>
      <c r="M1839" s="31" t="str">
        <f ca="1">IF(ROW()&gt;计算结果!B$22+1,IF(L1839&gt;OFFSET(L1839,-计算结果!B$22,0,1,1),"买",IF(L1839&lt;OFFSET(L1839,-计算结果!B$22,0,1,1),"卖",M1838)),IF(L1839&gt;OFFSET(L1839,-ROW()+1,0,1,1),"买",IF(L1839&lt;OFFSET(L1839,-ROW()+1,0,1,1),"卖",M1838)))</f>
        <v>卖</v>
      </c>
      <c r="N1839" s="4" t="str">
        <f t="shared" ca="1" si="143"/>
        <v/>
      </c>
      <c r="O1839" s="3">
        <f ca="1">IF(M1838="买",E1839/E1838-1,0)-IF(N1839=1,计算结果!B$17,0)</f>
        <v>0</v>
      </c>
      <c r="P1839" s="2">
        <f t="shared" ca="1" si="144"/>
        <v>6.7679135130533252</v>
      </c>
      <c r="Q1839" s="3">
        <f ca="1">1-P1839/MAX(P$2:P1839)</f>
        <v>7.4189314717372223E-2</v>
      </c>
    </row>
    <row r="1840" spans="1:17" x14ac:dyDescent="0.15">
      <c r="A1840" s="1">
        <v>41120</v>
      </c>
      <c r="B1840">
        <v>2350.7800000000002</v>
      </c>
      <c r="C1840">
        <v>2367.0300000000002</v>
      </c>
      <c r="D1840" s="21">
        <v>2334</v>
      </c>
      <c r="E1840" s="21">
        <v>2335.79</v>
      </c>
      <c r="F1840" s="42">
        <v>299.07972095999997</v>
      </c>
      <c r="G1840" s="3">
        <f t="shared" si="140"/>
        <v>-5.6702325561596156E-3</v>
      </c>
      <c r="H1840" s="3">
        <f>1-E1840/MAX(E$2:E1840)</f>
        <v>0.60256754917307553</v>
      </c>
      <c r="I1840" s="21">
        <f t="shared" si="141"/>
        <v>13.320000000000164</v>
      </c>
      <c r="J1840" s="21">
        <f ca="1">IF(ROW()&gt;计算结果!B$18+1,ABS(E1840-OFFSET(E1840,-计算结果!B$18,0,1,1))/SUM(OFFSET(I1840,0,0,-计算结果!B$18,1)),ABS(E1840-OFFSET(E1840,-ROW()+2,0,1,1))/SUM(OFFSET(I1840,0,0,-ROW()+2,1)))</f>
        <v>0.46508583066627601</v>
      </c>
      <c r="K1840" s="21">
        <f ca="1">(计算结果!B$19+计算结果!B$20*'000300'!J1840)^计算结果!B$21</f>
        <v>1.8185772475996482</v>
      </c>
      <c r="L1840" s="21">
        <f t="shared" ca="1" si="142"/>
        <v>2326.9398578276632</v>
      </c>
      <c r="M1840" s="31" t="str">
        <f ca="1">IF(ROW()&gt;计算结果!B$22+1,IF(L1840&gt;OFFSET(L1840,-计算结果!B$22,0,1,1),"买",IF(L1840&lt;OFFSET(L1840,-计算结果!B$22,0,1,1),"卖",M1839)),IF(L1840&gt;OFFSET(L1840,-ROW()+1,0,1,1),"买",IF(L1840&lt;OFFSET(L1840,-ROW()+1,0,1,1),"卖",M1839)))</f>
        <v>卖</v>
      </c>
      <c r="N1840" s="4" t="str">
        <f t="shared" ca="1" si="143"/>
        <v/>
      </c>
      <c r="O1840" s="3">
        <f ca="1">IF(M1839="买",E1840/E1839-1,0)-IF(N1840=1,计算结果!B$17,0)</f>
        <v>0</v>
      </c>
      <c r="P1840" s="2">
        <f t="shared" ca="1" si="144"/>
        <v>6.7679135130533252</v>
      </c>
      <c r="Q1840" s="3">
        <f ca="1">1-P1840/MAX(P$2:P1840)</f>
        <v>7.4189314717372223E-2</v>
      </c>
    </row>
    <row r="1841" spans="1:17" x14ac:dyDescent="0.15">
      <c r="A1841" s="1">
        <v>41121</v>
      </c>
      <c r="B1841">
        <v>2336.88</v>
      </c>
      <c r="C1841">
        <v>2350.0700000000002</v>
      </c>
      <c r="D1841" s="21">
        <v>2329.5</v>
      </c>
      <c r="E1841" s="21">
        <v>2332.92</v>
      </c>
      <c r="F1841" s="42">
        <v>311.96332031999998</v>
      </c>
      <c r="G1841" s="3">
        <f t="shared" si="140"/>
        <v>-1.2287063477453009E-3</v>
      </c>
      <c r="H1841" s="3">
        <f>1-E1841/MAX(E$2:E1841)</f>
        <v>0.60305587694820662</v>
      </c>
      <c r="I1841" s="21">
        <f t="shared" si="141"/>
        <v>2.8699999999998909</v>
      </c>
      <c r="J1841" s="21">
        <f ca="1">IF(ROW()&gt;计算结果!B$18+1,ABS(E1841-OFFSET(E1841,-计算结果!B$18,0,1,1))/SUM(OFFSET(I1841,0,0,-计算结果!B$18,1)),ABS(E1841-OFFSET(E1841,-ROW()+2,0,1,1))/SUM(OFFSET(I1841,0,0,-ROW()+2,1)))</f>
        <v>0.64569431204320848</v>
      </c>
      <c r="K1841" s="21">
        <f ca="1">(计算结果!B$19+计算结果!B$20*'000300'!J1841)^计算结果!B$21</f>
        <v>1.9811248808388875</v>
      </c>
      <c r="L1841" s="21">
        <f t="shared" ca="1" si="142"/>
        <v>2338.7872662762338</v>
      </c>
      <c r="M1841" s="31" t="str">
        <f ca="1">IF(ROW()&gt;计算结果!B$22+1,IF(L1841&gt;OFFSET(L1841,-计算结果!B$22,0,1,1),"买",IF(L1841&lt;OFFSET(L1841,-计算结果!B$22,0,1,1),"卖",M1840)),IF(L1841&gt;OFFSET(L1841,-ROW()+1,0,1,1),"买",IF(L1841&lt;OFFSET(L1841,-ROW()+1,0,1,1),"卖",M1840)))</f>
        <v>卖</v>
      </c>
      <c r="N1841" s="4" t="str">
        <f t="shared" ca="1" si="143"/>
        <v/>
      </c>
      <c r="O1841" s="3">
        <f ca="1">IF(M1840="买",E1841/E1840-1,0)-IF(N1841=1,计算结果!B$17,0)</f>
        <v>0</v>
      </c>
      <c r="P1841" s="2">
        <f t="shared" ca="1" si="144"/>
        <v>6.7679135130533252</v>
      </c>
      <c r="Q1841" s="3">
        <f ca="1">1-P1841/MAX(P$2:P1841)</f>
        <v>7.4189314717372223E-2</v>
      </c>
    </row>
    <row r="1842" spans="1:17" x14ac:dyDescent="0.15">
      <c r="A1842" s="1">
        <v>41122</v>
      </c>
      <c r="B1842">
        <v>2332.13</v>
      </c>
      <c r="C1842">
        <v>2371.12</v>
      </c>
      <c r="D1842" s="21">
        <v>2331.9499999999998</v>
      </c>
      <c r="E1842" s="21">
        <v>2358.65</v>
      </c>
      <c r="F1842" s="42">
        <v>312.77764608000001</v>
      </c>
      <c r="G1842" s="3">
        <f t="shared" si="140"/>
        <v>1.102909658282325E-2</v>
      </c>
      <c r="H1842" s="3">
        <f>1-E1842/MAX(E$2:E1842)</f>
        <v>0.59867794187708423</v>
      </c>
      <c r="I1842" s="21">
        <f t="shared" si="141"/>
        <v>25.730000000000018</v>
      </c>
      <c r="J1842" s="21">
        <f ca="1">IF(ROW()&gt;计算结果!B$18+1,ABS(E1842-OFFSET(E1842,-计算结果!B$18,0,1,1))/SUM(OFFSET(I1842,0,0,-计算结果!B$18,1)),ABS(E1842-OFFSET(E1842,-ROW()+2,0,1,1))/SUM(OFFSET(I1842,0,0,-ROW()+2,1)))</f>
        <v>0.36757327700026071</v>
      </c>
      <c r="K1842" s="21">
        <f ca="1">(计算结果!B$19+计算结果!B$20*'000300'!J1842)^计算结果!B$21</f>
        <v>1.7308159493002346</v>
      </c>
      <c r="L1842" s="21">
        <f t="shared" ca="1" si="142"/>
        <v>2373.1660026020318</v>
      </c>
      <c r="M1842" s="31" t="str">
        <f ca="1">IF(ROW()&gt;计算结果!B$22+1,IF(L1842&gt;OFFSET(L1842,-计算结果!B$22,0,1,1),"买",IF(L1842&lt;OFFSET(L1842,-计算结果!B$22,0,1,1),"卖",M1841)),IF(L1842&gt;OFFSET(L1842,-ROW()+1,0,1,1),"买",IF(L1842&lt;OFFSET(L1842,-ROW()+1,0,1,1),"卖",M1841)))</f>
        <v>卖</v>
      </c>
      <c r="N1842" s="4" t="str">
        <f t="shared" ca="1" si="143"/>
        <v/>
      </c>
      <c r="O1842" s="3">
        <f ca="1">IF(M1841="买",E1842/E1841-1,0)-IF(N1842=1,计算结果!B$17,0)</f>
        <v>0</v>
      </c>
      <c r="P1842" s="2">
        <f t="shared" ca="1" si="144"/>
        <v>6.7679135130533252</v>
      </c>
      <c r="Q1842" s="3">
        <f ca="1">1-P1842/MAX(P$2:P1842)</f>
        <v>7.4189314717372223E-2</v>
      </c>
    </row>
    <row r="1843" spans="1:17" x14ac:dyDescent="0.15">
      <c r="A1843" s="1">
        <v>41123</v>
      </c>
      <c r="B1843">
        <v>2354.0700000000002</v>
      </c>
      <c r="C1843">
        <v>2358.56</v>
      </c>
      <c r="D1843" s="21">
        <v>2325.61</v>
      </c>
      <c r="E1843" s="21">
        <v>2334.88</v>
      </c>
      <c r="F1843" s="42">
        <v>297.51166976000002</v>
      </c>
      <c r="G1843" s="3">
        <f t="shared" si="140"/>
        <v>-1.0077798740805166E-2</v>
      </c>
      <c r="H1843" s="3">
        <f>1-E1843/MAX(E$2:E1843)</f>
        <v>0.60272238480909279</v>
      </c>
      <c r="I1843" s="21">
        <f t="shared" si="141"/>
        <v>23.769999999999982</v>
      </c>
      <c r="J1843" s="21">
        <f ca="1">IF(ROW()&gt;计算结果!B$18+1,ABS(E1843-OFFSET(E1843,-计算结果!B$18,0,1,1))/SUM(OFFSET(I1843,0,0,-计算结果!B$18,1)),ABS(E1843-OFFSET(E1843,-ROW()+2,0,1,1))/SUM(OFFSET(I1843,0,0,-ROW()+2,1)))</f>
        <v>0.54120779377949713</v>
      </c>
      <c r="K1843" s="21">
        <f ca="1">(计算结果!B$19+计算结果!B$20*'000300'!J1843)^计算结果!B$21</f>
        <v>1.8870870144015472</v>
      </c>
      <c r="L1843" s="21">
        <f t="shared" ca="1" si="142"/>
        <v>2300.9169842583938</v>
      </c>
      <c r="M1843" s="31" t="str">
        <f ca="1">IF(ROW()&gt;计算结果!B$22+1,IF(L1843&gt;OFFSET(L1843,-计算结果!B$22,0,1,1),"买",IF(L1843&lt;OFFSET(L1843,-计算结果!B$22,0,1,1),"卖",M1842)),IF(L1843&gt;OFFSET(L1843,-ROW()+1,0,1,1),"买",IF(L1843&lt;OFFSET(L1843,-ROW()+1,0,1,1),"卖",M1842)))</f>
        <v>卖</v>
      </c>
      <c r="N1843" s="4" t="str">
        <f t="shared" ca="1" si="143"/>
        <v/>
      </c>
      <c r="O1843" s="3">
        <f ca="1">IF(M1842="买",E1843/E1842-1,0)-IF(N1843=1,计算结果!B$17,0)</f>
        <v>0</v>
      </c>
      <c r="P1843" s="2">
        <f t="shared" ca="1" si="144"/>
        <v>6.7679135130533252</v>
      </c>
      <c r="Q1843" s="3">
        <f ca="1">1-P1843/MAX(P$2:P1843)</f>
        <v>7.4189314717372223E-2</v>
      </c>
    </row>
    <row r="1844" spans="1:17" x14ac:dyDescent="0.15">
      <c r="A1844" s="1">
        <v>41124</v>
      </c>
      <c r="B1844">
        <v>2340.25</v>
      </c>
      <c r="C1844">
        <v>2354.16</v>
      </c>
      <c r="D1844" s="21">
        <v>2329.9299999999998</v>
      </c>
      <c r="E1844" s="21">
        <v>2353.7399999999998</v>
      </c>
      <c r="F1844" s="42">
        <v>311.06947072000003</v>
      </c>
      <c r="G1844" s="3">
        <f t="shared" si="140"/>
        <v>8.0775029123552056E-3</v>
      </c>
      <c r="H1844" s="3">
        <f>1-E1844/MAX(E$2:E1844)</f>
        <v>0.59951337371537472</v>
      </c>
      <c r="I1844" s="21">
        <f t="shared" si="141"/>
        <v>18.859999999999673</v>
      </c>
      <c r="J1844" s="21">
        <f ca="1">IF(ROW()&gt;计算结果!B$18+1,ABS(E1844-OFFSET(E1844,-计算结果!B$18,0,1,1))/SUM(OFFSET(I1844,0,0,-计算结果!B$18,1)),ABS(E1844-OFFSET(E1844,-ROW()+2,0,1,1))/SUM(OFFSET(I1844,0,0,-ROW()+2,1)))</f>
        <v>0.28257298117022744</v>
      </c>
      <c r="K1844" s="21">
        <f ca="1">(计算结果!B$19+计算结果!B$20*'000300'!J1844)^计算结果!B$21</f>
        <v>1.6543156830532046</v>
      </c>
      <c r="L1844" s="21">
        <f t="shared" ca="1" si="142"/>
        <v>2388.302927625899</v>
      </c>
      <c r="M1844" s="31" t="str">
        <f ca="1">IF(ROW()&gt;计算结果!B$22+1,IF(L1844&gt;OFFSET(L1844,-计算结果!B$22,0,1,1),"买",IF(L1844&lt;OFFSET(L1844,-计算结果!B$22,0,1,1),"卖",M1843)),IF(L1844&gt;OFFSET(L1844,-ROW()+1,0,1,1),"买",IF(L1844&lt;OFFSET(L1844,-ROW()+1,0,1,1),"卖",M1843)))</f>
        <v>卖</v>
      </c>
      <c r="N1844" s="4" t="str">
        <f t="shared" ca="1" si="143"/>
        <v/>
      </c>
      <c r="O1844" s="3">
        <f ca="1">IF(M1843="买",E1844/E1843-1,0)-IF(N1844=1,计算结果!B$17,0)</f>
        <v>0</v>
      </c>
      <c r="P1844" s="2">
        <f t="shared" ca="1" si="144"/>
        <v>6.7679135130533252</v>
      </c>
      <c r="Q1844" s="3">
        <f ca="1">1-P1844/MAX(P$2:P1844)</f>
        <v>7.4189314717372223E-2</v>
      </c>
    </row>
    <row r="1845" spans="1:17" x14ac:dyDescent="0.15">
      <c r="A1845" s="1">
        <v>41127</v>
      </c>
      <c r="B1845">
        <v>2350.12</v>
      </c>
      <c r="C1845">
        <v>2388.36</v>
      </c>
      <c r="D1845" s="21">
        <v>2348.12</v>
      </c>
      <c r="E1845" s="21">
        <v>2385.61</v>
      </c>
      <c r="F1845" s="42">
        <v>436.8668672</v>
      </c>
      <c r="G1845" s="3">
        <f t="shared" si="140"/>
        <v>1.3540153118016596E-2</v>
      </c>
      <c r="H1845" s="3">
        <f>1-E1845/MAX(E$2:E1845)</f>
        <v>0.59409072347376291</v>
      </c>
      <c r="I1845" s="21">
        <f t="shared" si="141"/>
        <v>31.870000000000346</v>
      </c>
      <c r="J1845" s="21">
        <f ca="1">IF(ROW()&gt;计算结果!B$18+1,ABS(E1845-OFFSET(E1845,-计算结果!B$18,0,1,1))/SUM(OFFSET(I1845,0,0,-计算结果!B$18,1)),ABS(E1845-OFFSET(E1845,-ROW()+2,0,1,1))/SUM(OFFSET(I1845,0,0,-ROW()+2,1)))</f>
        <v>0.12845321451305056</v>
      </c>
      <c r="K1845" s="21">
        <f ca="1">(计算结果!B$19+计算结果!B$20*'000300'!J1845)^计算结果!B$21</f>
        <v>1.5156078930617454</v>
      </c>
      <c r="L1845" s="21">
        <f t="shared" ca="1" si="142"/>
        <v>2384.2215052606425</v>
      </c>
      <c r="M1845" s="31" t="str">
        <f ca="1">IF(ROW()&gt;计算结果!B$22+1,IF(L1845&gt;OFFSET(L1845,-计算结果!B$22,0,1,1),"买",IF(L1845&lt;OFFSET(L1845,-计算结果!B$22,0,1,1),"卖",M1844)),IF(L1845&gt;OFFSET(L1845,-ROW()+1,0,1,1),"买",IF(L1845&lt;OFFSET(L1845,-ROW()+1,0,1,1),"卖",M1844)))</f>
        <v>买</v>
      </c>
      <c r="N1845" s="4">
        <f t="shared" ca="1" si="143"/>
        <v>1</v>
      </c>
      <c r="O1845" s="3">
        <f ca="1">IF(M1844="买",E1845/E1844-1,0)-IF(N1845=1,计算结果!B$17,0)</f>
        <v>0</v>
      </c>
      <c r="P1845" s="2">
        <f t="shared" ca="1" si="144"/>
        <v>6.7679135130533252</v>
      </c>
      <c r="Q1845" s="3">
        <f ca="1">1-P1845/MAX(P$2:P1845)</f>
        <v>7.4189314717372223E-2</v>
      </c>
    </row>
    <row r="1846" spans="1:17" x14ac:dyDescent="0.15">
      <c r="A1846" s="1">
        <v>41128</v>
      </c>
      <c r="B1846">
        <v>2383.2600000000002</v>
      </c>
      <c r="C1846">
        <v>2390.7800000000002</v>
      </c>
      <c r="D1846" s="21">
        <v>2379.4499999999998</v>
      </c>
      <c r="E1846" s="21">
        <v>2388.87</v>
      </c>
      <c r="F1846" s="42">
        <v>404.03709952000003</v>
      </c>
      <c r="G1846" s="3">
        <f t="shared" si="140"/>
        <v>1.3665268002731601E-3</v>
      </c>
      <c r="H1846" s="3">
        <f>1-E1846/MAX(E$2:E1846)</f>
        <v>0.59353603756891038</v>
      </c>
      <c r="I1846" s="21">
        <f t="shared" si="141"/>
        <v>3.2599999999997635</v>
      </c>
      <c r="J1846" s="21">
        <f ca="1">IF(ROW()&gt;计算结果!B$18+1,ABS(E1846-OFFSET(E1846,-计算结果!B$18,0,1,1))/SUM(OFFSET(I1846,0,0,-计算结果!B$18,1)),ABS(E1846-OFFSET(E1846,-ROW()+2,0,1,1))/SUM(OFFSET(I1846,0,0,-ROW()+2,1)))</f>
        <v>8.5981308411215582E-2</v>
      </c>
      <c r="K1846" s="21">
        <f ca="1">(计算结果!B$19+计算结果!B$20*'000300'!J1846)^计算结果!B$21</f>
        <v>1.4773831775700939</v>
      </c>
      <c r="L1846" s="21">
        <f t="shared" ca="1" si="142"/>
        <v>2391.0891131895919</v>
      </c>
      <c r="M1846" s="31" t="str">
        <f ca="1">IF(ROW()&gt;计算结果!B$22+1,IF(L1846&gt;OFFSET(L1846,-计算结果!B$22,0,1,1),"买",IF(L1846&lt;OFFSET(L1846,-计算结果!B$22,0,1,1),"卖",M1845)),IF(L1846&gt;OFFSET(L1846,-ROW()+1,0,1,1),"买",IF(L1846&lt;OFFSET(L1846,-ROW()+1,0,1,1),"卖",M1845)))</f>
        <v>卖</v>
      </c>
      <c r="N1846" s="4">
        <f t="shared" ca="1" si="143"/>
        <v>1</v>
      </c>
      <c r="O1846" s="3">
        <f ca="1">IF(M1845="买",E1846/E1845-1,0)-IF(N1846=1,计算结果!B$17,0)</f>
        <v>1.3665268002731601E-3</v>
      </c>
      <c r="P1846" s="2">
        <f t="shared" ca="1" si="144"/>
        <v>6.7771620482508439</v>
      </c>
      <c r="Q1846" s="3">
        <f ca="1">1-P1846/MAX(P$2:P1846)</f>
        <v>7.2924169603954203E-2</v>
      </c>
    </row>
    <row r="1847" spans="1:17" x14ac:dyDescent="0.15">
      <c r="A1847" s="1">
        <v>41129</v>
      </c>
      <c r="B1847">
        <v>2390.96</v>
      </c>
      <c r="C1847">
        <v>2405.1799999999998</v>
      </c>
      <c r="D1847" s="21">
        <v>2382.8200000000002</v>
      </c>
      <c r="E1847" s="21">
        <v>2389.79</v>
      </c>
      <c r="F1847" s="42">
        <v>413.40862464000003</v>
      </c>
      <c r="G1847" s="3">
        <f t="shared" si="140"/>
        <v>3.8511932419926787E-4</v>
      </c>
      <c r="H1847" s="3">
        <f>1-E1847/MAX(E$2:E1847)</f>
        <v>0.59337950044238752</v>
      </c>
      <c r="I1847" s="21">
        <f t="shared" si="141"/>
        <v>0.92000000000007276</v>
      </c>
      <c r="J1847" s="21">
        <f ca="1">IF(ROW()&gt;计算结果!B$18+1,ABS(E1847-OFFSET(E1847,-计算结果!B$18,0,1,1))/SUM(OFFSET(I1847,0,0,-计算结果!B$18,1)),ABS(E1847-OFFSET(E1847,-ROW()+2,0,1,1))/SUM(OFFSET(I1847,0,0,-ROW()+2,1)))</f>
        <v>0.22038424449224797</v>
      </c>
      <c r="K1847" s="21">
        <f ca="1">(计算结果!B$19+计算结果!B$20*'000300'!J1847)^计算结果!B$21</f>
        <v>1.5983458200430232</v>
      </c>
      <c r="L1847" s="21">
        <f t="shared" ca="1" si="142"/>
        <v>2389.0126810532447</v>
      </c>
      <c r="M1847" s="31" t="str">
        <f ca="1">IF(ROW()&gt;计算结果!B$22+1,IF(L1847&gt;OFFSET(L1847,-计算结果!B$22,0,1,1),"买",IF(L1847&lt;OFFSET(L1847,-计算结果!B$22,0,1,1),"卖",M1846)),IF(L1847&gt;OFFSET(L1847,-ROW()+1,0,1,1),"买",IF(L1847&lt;OFFSET(L1847,-ROW()+1,0,1,1),"卖",M1846)))</f>
        <v>卖</v>
      </c>
      <c r="N1847" s="4" t="str">
        <f t="shared" ca="1" si="143"/>
        <v/>
      </c>
      <c r="O1847" s="3">
        <f ca="1">IF(M1846="买",E1847/E1846-1,0)-IF(N1847=1,计算结果!B$17,0)</f>
        <v>0</v>
      </c>
      <c r="P1847" s="2">
        <f t="shared" ca="1" si="144"/>
        <v>6.7771620482508439</v>
      </c>
      <c r="Q1847" s="3">
        <f ca="1">1-P1847/MAX(P$2:P1847)</f>
        <v>7.2924169603954203E-2</v>
      </c>
    </row>
    <row r="1848" spans="1:17" x14ac:dyDescent="0.15">
      <c r="A1848" s="1">
        <v>41130</v>
      </c>
      <c r="B1848">
        <v>2388.4299999999998</v>
      </c>
      <c r="C1848">
        <v>2412.14</v>
      </c>
      <c r="D1848" s="21">
        <v>2378.85</v>
      </c>
      <c r="E1848" s="21">
        <v>2411.6999999999998</v>
      </c>
      <c r="F1848" s="42">
        <v>432.56098816000002</v>
      </c>
      <c r="G1848" s="3">
        <f t="shared" si="140"/>
        <v>9.168169588122721E-3</v>
      </c>
      <c r="H1848" s="3">
        <f>1-E1848/MAX(E$2:E1848)</f>
        <v>0.58965153474443621</v>
      </c>
      <c r="I1848" s="21">
        <f t="shared" si="141"/>
        <v>21.909999999999854</v>
      </c>
      <c r="J1848" s="21">
        <f ca="1">IF(ROW()&gt;计算结果!B$18+1,ABS(E1848-OFFSET(E1848,-计算结果!B$18,0,1,1))/SUM(OFFSET(I1848,0,0,-计算结果!B$18,1)),ABS(E1848-OFFSET(E1848,-ROW()+2,0,1,1))/SUM(OFFSET(I1848,0,0,-ROW()+2,1)))</f>
        <v>0.44550058974536866</v>
      </c>
      <c r="K1848" s="21">
        <f ca="1">(计算结果!B$19+计算结果!B$20*'000300'!J1848)^计算结果!B$21</f>
        <v>1.8009505307708318</v>
      </c>
      <c r="L1848" s="21">
        <f t="shared" ca="1" si="142"/>
        <v>2429.8714201521707</v>
      </c>
      <c r="M1848" s="31" t="str">
        <f ca="1">IF(ROW()&gt;计算结果!B$22+1,IF(L1848&gt;OFFSET(L1848,-计算结果!B$22,0,1,1),"买",IF(L1848&lt;OFFSET(L1848,-计算结果!B$22,0,1,1),"卖",M1847)),IF(L1848&gt;OFFSET(L1848,-ROW()+1,0,1,1),"买",IF(L1848&lt;OFFSET(L1848,-ROW()+1,0,1,1),"卖",M1847)))</f>
        <v>卖</v>
      </c>
      <c r="N1848" s="4" t="str">
        <f t="shared" ca="1" si="143"/>
        <v/>
      </c>
      <c r="O1848" s="3">
        <f ca="1">IF(M1847="买",E1848/E1847-1,0)-IF(N1848=1,计算结果!B$17,0)</f>
        <v>0</v>
      </c>
      <c r="P1848" s="2">
        <f t="shared" ca="1" si="144"/>
        <v>6.7771620482508439</v>
      </c>
      <c r="Q1848" s="3">
        <f ca="1">1-P1848/MAX(P$2:P1848)</f>
        <v>7.2924169603954203E-2</v>
      </c>
    </row>
    <row r="1849" spans="1:17" x14ac:dyDescent="0.15">
      <c r="A1849" s="1">
        <v>41131</v>
      </c>
      <c r="B1849">
        <v>2409.94</v>
      </c>
      <c r="C1849">
        <v>2413.42</v>
      </c>
      <c r="D1849" s="21">
        <v>2395.91</v>
      </c>
      <c r="E1849" s="21">
        <v>2399.75</v>
      </c>
      <c r="F1849" s="42">
        <v>406.99224063999998</v>
      </c>
      <c r="G1849" s="3">
        <f t="shared" si="140"/>
        <v>-4.9550109880995841E-3</v>
      </c>
      <c r="H1849" s="3">
        <f>1-E1849/MAX(E$2:E1849)</f>
        <v>0.59168481589872735</v>
      </c>
      <c r="I1849" s="21">
        <f t="shared" si="141"/>
        <v>11.949999999999818</v>
      </c>
      <c r="J1849" s="21">
        <f ca="1">IF(ROW()&gt;计算结果!B$18+1,ABS(E1849-OFFSET(E1849,-计算结果!B$18,0,1,1))/SUM(OFFSET(I1849,0,0,-计算结果!B$18,1)),ABS(E1849-OFFSET(E1849,-ROW()+2,0,1,1))/SUM(OFFSET(I1849,0,0,-ROW()+2,1)))</f>
        <v>0.32785187103457214</v>
      </c>
      <c r="K1849" s="21">
        <f ca="1">(计算结果!B$19+计算结果!B$20*'000300'!J1849)^计算结果!B$21</f>
        <v>1.6950666839311148</v>
      </c>
      <c r="L1849" s="21">
        <f t="shared" ca="1" si="142"/>
        <v>2378.8136043795348</v>
      </c>
      <c r="M1849" s="31" t="str">
        <f ca="1">IF(ROW()&gt;计算结果!B$22+1,IF(L1849&gt;OFFSET(L1849,-计算结果!B$22,0,1,1),"买",IF(L1849&lt;OFFSET(L1849,-计算结果!B$22,0,1,1),"卖",M1848)),IF(L1849&gt;OFFSET(L1849,-ROW()+1,0,1,1),"买",IF(L1849&lt;OFFSET(L1849,-ROW()+1,0,1,1),"卖",M1848)))</f>
        <v>卖</v>
      </c>
      <c r="N1849" s="4" t="str">
        <f t="shared" ca="1" si="143"/>
        <v/>
      </c>
      <c r="O1849" s="3">
        <f ca="1">IF(M1848="买",E1849/E1848-1,0)-IF(N1849=1,计算结果!B$17,0)</f>
        <v>0</v>
      </c>
      <c r="P1849" s="2">
        <f t="shared" ca="1" si="144"/>
        <v>6.7771620482508439</v>
      </c>
      <c r="Q1849" s="3">
        <f ca="1">1-P1849/MAX(P$2:P1849)</f>
        <v>7.2924169603954203E-2</v>
      </c>
    </row>
    <row r="1850" spans="1:17" x14ac:dyDescent="0.15">
      <c r="A1850" s="1">
        <v>41134</v>
      </c>
      <c r="B1850">
        <v>2394.5</v>
      </c>
      <c r="C1850">
        <v>2394.5</v>
      </c>
      <c r="D1850" s="21">
        <v>2350.81</v>
      </c>
      <c r="E1850" s="21">
        <v>2351.9299999999998</v>
      </c>
      <c r="F1850" s="42">
        <v>462.49676799999997</v>
      </c>
      <c r="G1850" s="3">
        <f t="shared" si="140"/>
        <v>-1.9927075737055988E-2</v>
      </c>
      <c r="H1850" s="3">
        <f>1-E1850/MAX(E$2:E1850)</f>
        <v>0.5998213434969033</v>
      </c>
      <c r="I1850" s="21">
        <f t="shared" si="141"/>
        <v>47.820000000000164</v>
      </c>
      <c r="J1850" s="21">
        <f ca="1">IF(ROW()&gt;计算结果!B$18+1,ABS(E1850-OFFSET(E1850,-计算结果!B$18,0,1,1))/SUM(OFFSET(I1850,0,0,-计算结果!B$18,1)),ABS(E1850-OFFSET(E1850,-ROW()+2,0,1,1))/SUM(OFFSET(I1850,0,0,-ROW()+2,1)))</f>
        <v>8.5414902624893679E-2</v>
      </c>
      <c r="K1850" s="21">
        <f ca="1">(计算结果!B$19+计算结果!B$20*'000300'!J1850)^计算结果!B$21</f>
        <v>1.4768734123624043</v>
      </c>
      <c r="L1850" s="21">
        <f t="shared" ca="1" si="142"/>
        <v>2339.1099238429297</v>
      </c>
      <c r="M1850" s="31" t="str">
        <f ca="1">IF(ROW()&gt;计算结果!B$22+1,IF(L1850&gt;OFFSET(L1850,-计算结果!B$22,0,1,1),"买",IF(L1850&lt;OFFSET(L1850,-计算结果!B$22,0,1,1),"卖",M1849)),IF(L1850&gt;OFFSET(L1850,-ROW()+1,0,1,1),"买",IF(L1850&lt;OFFSET(L1850,-ROW()+1,0,1,1),"卖",M1849)))</f>
        <v>卖</v>
      </c>
      <c r="N1850" s="4" t="str">
        <f t="shared" ca="1" si="143"/>
        <v/>
      </c>
      <c r="O1850" s="3">
        <f ca="1">IF(M1849="买",E1850/E1849-1,0)-IF(N1850=1,计算结果!B$17,0)</f>
        <v>0</v>
      </c>
      <c r="P1850" s="2">
        <f t="shared" ca="1" si="144"/>
        <v>6.7771620482508439</v>
      </c>
      <c r="Q1850" s="3">
        <f ca="1">1-P1850/MAX(P$2:P1850)</f>
        <v>7.2924169603954203E-2</v>
      </c>
    </row>
    <row r="1851" spans="1:17" x14ac:dyDescent="0.15">
      <c r="A1851" s="1">
        <v>41135</v>
      </c>
      <c r="B1851">
        <v>2352.66</v>
      </c>
      <c r="C1851">
        <v>2357.85</v>
      </c>
      <c r="D1851" s="21">
        <v>2324.91</v>
      </c>
      <c r="E1851" s="21">
        <v>2357.02</v>
      </c>
      <c r="F1851" s="42">
        <v>424.04687872</v>
      </c>
      <c r="G1851" s="3">
        <f t="shared" si="140"/>
        <v>2.1641800563791946E-3</v>
      </c>
      <c r="H1851" s="3">
        <f>1-E1851/MAX(E$2:E1851)</f>
        <v>0.59895528482951066</v>
      </c>
      <c r="I1851" s="21">
        <f t="shared" si="141"/>
        <v>5.0900000000001455</v>
      </c>
      <c r="J1851" s="21">
        <f ca="1">IF(ROW()&gt;计算结果!B$18+1,ABS(E1851-OFFSET(E1851,-计算结果!B$18,0,1,1))/SUM(OFFSET(I1851,0,0,-计算结果!B$18,1)),ABS(E1851-OFFSET(E1851,-ROW()+2,0,1,1))/SUM(OFFSET(I1851,0,0,-ROW()+2,1)))</f>
        <v>0.12605921121456182</v>
      </c>
      <c r="K1851" s="21">
        <f ca="1">(计算结果!B$19+计算结果!B$20*'000300'!J1851)^计算结果!B$21</f>
        <v>1.5134532900931055</v>
      </c>
      <c r="L1851" s="21">
        <f t="shared" ca="1" si="142"/>
        <v>2366.2159875286661</v>
      </c>
      <c r="M1851" s="31" t="str">
        <f ca="1">IF(ROW()&gt;计算结果!B$22+1,IF(L1851&gt;OFFSET(L1851,-计算结果!B$22,0,1,1),"买",IF(L1851&lt;OFFSET(L1851,-计算结果!B$22,0,1,1),"卖",M1850)),IF(L1851&gt;OFFSET(L1851,-ROW()+1,0,1,1),"买",IF(L1851&lt;OFFSET(L1851,-ROW()+1,0,1,1),"卖",M1850)))</f>
        <v>卖</v>
      </c>
      <c r="N1851" s="4" t="str">
        <f t="shared" ca="1" si="143"/>
        <v/>
      </c>
      <c r="O1851" s="3">
        <f ca="1">IF(M1850="买",E1851/E1850-1,0)-IF(N1851=1,计算结果!B$17,0)</f>
        <v>0</v>
      </c>
      <c r="P1851" s="2">
        <f t="shared" ca="1" si="144"/>
        <v>6.7771620482508439</v>
      </c>
      <c r="Q1851" s="3">
        <f ca="1">1-P1851/MAX(P$2:P1851)</f>
        <v>7.2924169603954203E-2</v>
      </c>
    </row>
    <row r="1852" spans="1:17" x14ac:dyDescent="0.15">
      <c r="A1852" s="1">
        <v>41136</v>
      </c>
      <c r="B1852">
        <v>2350.02</v>
      </c>
      <c r="C1852">
        <v>2350.02</v>
      </c>
      <c r="D1852" s="21">
        <v>2330.15</v>
      </c>
      <c r="E1852" s="21">
        <v>2331.62</v>
      </c>
      <c r="F1852" s="42">
        <v>303.32555264000001</v>
      </c>
      <c r="G1852" s="3">
        <f t="shared" si="140"/>
        <v>-1.0776319250579203E-2</v>
      </c>
      <c r="H1852" s="3">
        <f>1-E1852/MAX(E$2:E1852)</f>
        <v>0.60327707071394543</v>
      </c>
      <c r="I1852" s="21">
        <f t="shared" si="141"/>
        <v>25.400000000000091</v>
      </c>
      <c r="J1852" s="21">
        <f ca="1">IF(ROW()&gt;计算结果!B$18+1,ABS(E1852-OFFSET(E1852,-计算结果!B$18,0,1,1))/SUM(OFFSET(I1852,0,0,-计算结果!B$18,1)),ABS(E1852-OFFSET(E1852,-ROW()+2,0,1,1))/SUM(OFFSET(I1852,0,0,-ROW()+2,1)))</f>
        <v>0.14162955200419289</v>
      </c>
      <c r="K1852" s="21">
        <f ca="1">(计算结果!B$19+计算结果!B$20*'000300'!J1852)^计算结果!B$21</f>
        <v>1.5274665968037735</v>
      </c>
      <c r="L1852" s="21">
        <f t="shared" ca="1" si="142"/>
        <v>2313.3717721951884</v>
      </c>
      <c r="M1852" s="31" t="str">
        <f ca="1">IF(ROW()&gt;计算结果!B$22+1,IF(L1852&gt;OFFSET(L1852,-计算结果!B$22,0,1,1),"买",IF(L1852&lt;OFFSET(L1852,-计算结果!B$22,0,1,1),"卖",M1851)),IF(L1852&gt;OFFSET(L1852,-ROW()+1,0,1,1),"买",IF(L1852&lt;OFFSET(L1852,-ROW()+1,0,1,1),"卖",M1851)))</f>
        <v>卖</v>
      </c>
      <c r="N1852" s="4" t="str">
        <f t="shared" ca="1" si="143"/>
        <v/>
      </c>
      <c r="O1852" s="3">
        <f ca="1">IF(M1851="买",E1852/E1851-1,0)-IF(N1852=1,计算结果!B$17,0)</f>
        <v>0</v>
      </c>
      <c r="P1852" s="2">
        <f t="shared" ca="1" si="144"/>
        <v>6.7771620482508439</v>
      </c>
      <c r="Q1852" s="3">
        <f ca="1">1-P1852/MAX(P$2:P1852)</f>
        <v>7.2924169603954203E-2</v>
      </c>
    </row>
    <row r="1853" spans="1:17" x14ac:dyDescent="0.15">
      <c r="A1853" s="1">
        <v>41137</v>
      </c>
      <c r="B1853">
        <v>2327.91</v>
      </c>
      <c r="C1853">
        <v>2335.4</v>
      </c>
      <c r="D1853" s="21">
        <v>2317.06</v>
      </c>
      <c r="E1853" s="21">
        <v>2319.67</v>
      </c>
      <c r="F1853" s="42">
        <v>270.76003839999998</v>
      </c>
      <c r="G1853" s="3">
        <f t="shared" si="140"/>
        <v>-5.12519192664318E-3</v>
      </c>
      <c r="H1853" s="3">
        <f>1-E1853/MAX(E$2:E1853)</f>
        <v>0.60531035186823656</v>
      </c>
      <c r="I1853" s="21">
        <f t="shared" si="141"/>
        <v>11.949999999999818</v>
      </c>
      <c r="J1853" s="21">
        <f ca="1">IF(ROW()&gt;计算结果!B$18+1,ABS(E1853-OFFSET(E1853,-计算结果!B$18,0,1,1))/SUM(OFFSET(I1853,0,0,-计算结果!B$18,1)),ABS(E1853-OFFSET(E1853,-ROW()+2,0,1,1))/SUM(OFFSET(I1853,0,0,-ROW()+2,1)))</f>
        <v>8.4957828296933796E-2</v>
      </c>
      <c r="K1853" s="21">
        <f ca="1">(计算结果!B$19+计算结果!B$20*'000300'!J1853)^计算结果!B$21</f>
        <v>1.4764620454672404</v>
      </c>
      <c r="L1853" s="21">
        <f t="shared" ca="1" si="142"/>
        <v>2322.670866502699</v>
      </c>
      <c r="M1853" s="31" t="str">
        <f ca="1">IF(ROW()&gt;计算结果!B$22+1,IF(L1853&gt;OFFSET(L1853,-计算结果!B$22,0,1,1),"买",IF(L1853&lt;OFFSET(L1853,-计算结果!B$22,0,1,1),"卖",M1852)),IF(L1853&gt;OFFSET(L1853,-ROW()+1,0,1,1),"买",IF(L1853&lt;OFFSET(L1853,-ROW()+1,0,1,1),"卖",M1852)))</f>
        <v>卖</v>
      </c>
      <c r="N1853" s="4" t="str">
        <f t="shared" ca="1" si="143"/>
        <v/>
      </c>
      <c r="O1853" s="3">
        <f ca="1">IF(M1852="买",E1853/E1852-1,0)-IF(N1853=1,计算结果!B$17,0)</f>
        <v>0</v>
      </c>
      <c r="P1853" s="2">
        <f t="shared" ca="1" si="144"/>
        <v>6.7771620482508439</v>
      </c>
      <c r="Q1853" s="3">
        <f ca="1">1-P1853/MAX(P$2:P1853)</f>
        <v>7.2924169603954203E-2</v>
      </c>
    </row>
    <row r="1854" spans="1:17" x14ac:dyDescent="0.15">
      <c r="A1854" s="1">
        <v>41138</v>
      </c>
      <c r="B1854">
        <v>2318.4299999999998</v>
      </c>
      <c r="C1854">
        <v>2322.89</v>
      </c>
      <c r="D1854" s="21">
        <v>2295.16</v>
      </c>
      <c r="E1854" s="21">
        <v>2313.48</v>
      </c>
      <c r="F1854" s="42">
        <v>286.29966847999998</v>
      </c>
      <c r="G1854" s="3">
        <f t="shared" si="140"/>
        <v>-2.6684830169808604E-3</v>
      </c>
      <c r="H1854" s="3">
        <f>1-E1854/MAX(E$2:E1854)</f>
        <v>0.60636357449125433</v>
      </c>
      <c r="I1854" s="21">
        <f t="shared" si="141"/>
        <v>6.1900000000000546</v>
      </c>
      <c r="J1854" s="21">
        <f ca="1">IF(ROW()&gt;计算结果!B$18+1,ABS(E1854-OFFSET(E1854,-计算结果!B$18,0,1,1))/SUM(OFFSET(I1854,0,0,-计算结果!B$18,1)),ABS(E1854-OFFSET(E1854,-ROW()+2,0,1,1))/SUM(OFFSET(I1854,0,0,-ROW()+2,1)))</f>
        <v>0.24200528973310731</v>
      </c>
      <c r="K1854" s="21">
        <f ca="1">(计算结果!B$19+计算结果!B$20*'000300'!J1854)^计算结果!B$21</f>
        <v>1.6178047607597965</v>
      </c>
      <c r="L1854" s="21">
        <f t="shared" ca="1" si="142"/>
        <v>2307.8018389191247</v>
      </c>
      <c r="M1854" s="31" t="str">
        <f ca="1">IF(ROW()&gt;计算结果!B$22+1,IF(L1854&gt;OFFSET(L1854,-计算结果!B$22,0,1,1),"买",IF(L1854&lt;OFFSET(L1854,-计算结果!B$22,0,1,1),"卖",M1853)),IF(L1854&gt;OFFSET(L1854,-ROW()+1,0,1,1),"买",IF(L1854&lt;OFFSET(L1854,-ROW()+1,0,1,1),"卖",M1853)))</f>
        <v>卖</v>
      </c>
      <c r="N1854" s="4" t="str">
        <f t="shared" ca="1" si="143"/>
        <v/>
      </c>
      <c r="O1854" s="3">
        <f ca="1">IF(M1853="买",E1854/E1853-1,0)-IF(N1854=1,计算结果!B$17,0)</f>
        <v>0</v>
      </c>
      <c r="P1854" s="2">
        <f t="shared" ca="1" si="144"/>
        <v>6.7771620482508439</v>
      </c>
      <c r="Q1854" s="3">
        <f ca="1">1-P1854/MAX(P$2:P1854)</f>
        <v>7.2924169603954203E-2</v>
      </c>
    </row>
    <row r="1855" spans="1:17" x14ac:dyDescent="0.15">
      <c r="A1855" s="1">
        <v>41141</v>
      </c>
      <c r="B1855">
        <v>2294.9</v>
      </c>
      <c r="C1855">
        <v>2307.41</v>
      </c>
      <c r="D1855" s="21">
        <v>2279.9499999999998</v>
      </c>
      <c r="E1855" s="21">
        <v>2301.79</v>
      </c>
      <c r="F1855" s="42">
        <v>271.74817791999999</v>
      </c>
      <c r="G1855" s="3">
        <f t="shared" si="140"/>
        <v>-5.0529937583208007E-3</v>
      </c>
      <c r="H1855" s="3">
        <f>1-E1855/MAX(E$2:E1855)</f>
        <v>0.60835261689239772</v>
      </c>
      <c r="I1855" s="21">
        <f t="shared" si="141"/>
        <v>11.690000000000055</v>
      </c>
      <c r="J1855" s="21">
        <f ca="1">IF(ROW()&gt;计算结果!B$18+1,ABS(E1855-OFFSET(E1855,-计算结果!B$18,0,1,1))/SUM(OFFSET(I1855,0,0,-计算结果!B$18,1)),ABS(E1855-OFFSET(E1855,-ROW()+2,0,1,1))/SUM(OFFSET(I1855,0,0,-ROW()+2,1)))</f>
        <v>0.57340265426187065</v>
      </c>
      <c r="K1855" s="21">
        <f ca="1">(计算结果!B$19+计算结果!B$20*'000300'!J1855)^计算结果!B$21</f>
        <v>1.9160623888356834</v>
      </c>
      <c r="L1855" s="21">
        <f t="shared" ca="1" si="142"/>
        <v>2296.2827804784511</v>
      </c>
      <c r="M1855" s="31" t="str">
        <f ca="1">IF(ROW()&gt;计算结果!B$22+1,IF(L1855&gt;OFFSET(L1855,-计算结果!B$22,0,1,1),"买",IF(L1855&lt;OFFSET(L1855,-计算结果!B$22,0,1,1),"卖",M1854)),IF(L1855&gt;OFFSET(L1855,-ROW()+1,0,1,1),"买",IF(L1855&lt;OFFSET(L1855,-ROW()+1,0,1,1),"卖",M1854)))</f>
        <v>卖</v>
      </c>
      <c r="N1855" s="4" t="str">
        <f t="shared" ca="1" si="143"/>
        <v/>
      </c>
      <c r="O1855" s="3">
        <f ca="1">IF(M1854="买",E1855/E1854-1,0)-IF(N1855=1,计算结果!B$17,0)</f>
        <v>0</v>
      </c>
      <c r="P1855" s="2">
        <f t="shared" ca="1" si="144"/>
        <v>6.7771620482508439</v>
      </c>
      <c r="Q1855" s="3">
        <f ca="1">1-P1855/MAX(P$2:P1855)</f>
        <v>7.2924169603954203E-2</v>
      </c>
    </row>
    <row r="1856" spans="1:17" x14ac:dyDescent="0.15">
      <c r="A1856" s="1">
        <v>41142</v>
      </c>
      <c r="B1856">
        <v>2301.9299999999998</v>
      </c>
      <c r="C1856">
        <v>2327.38</v>
      </c>
      <c r="D1856" s="21">
        <v>2296.5500000000002</v>
      </c>
      <c r="E1856" s="21">
        <v>2313.6999999999998</v>
      </c>
      <c r="F1856" s="42">
        <v>347.57869568000001</v>
      </c>
      <c r="G1856" s="3">
        <f t="shared" si="140"/>
        <v>5.174233965739683E-3</v>
      </c>
      <c r="H1856" s="3">
        <f>1-E1856/MAX(E$2:E1856)</f>
        <v>0.60632614170012933</v>
      </c>
      <c r="I1856" s="21">
        <f t="shared" si="141"/>
        <v>11.909999999999854</v>
      </c>
      <c r="J1856" s="21">
        <f ca="1">IF(ROW()&gt;计算结果!B$18+1,ABS(E1856-OFFSET(E1856,-计算结果!B$18,0,1,1))/SUM(OFFSET(I1856,0,0,-计算结果!B$18,1)),ABS(E1856-OFFSET(E1856,-ROW()+2,0,1,1))/SUM(OFFSET(I1856,0,0,-ROW()+2,1)))</f>
        <v>0.48550022605438292</v>
      </c>
      <c r="K1856" s="21">
        <f ca="1">(计算结果!B$19+计算结果!B$20*'000300'!J1856)^计算结果!B$21</f>
        <v>1.8369502034489447</v>
      </c>
      <c r="L1856" s="21">
        <f t="shared" ca="1" si="142"/>
        <v>2328.2773454220751</v>
      </c>
      <c r="M1856" s="31" t="str">
        <f ca="1">IF(ROW()&gt;计算结果!B$22+1,IF(L1856&gt;OFFSET(L1856,-计算结果!B$22,0,1,1),"买",IF(L1856&lt;OFFSET(L1856,-计算结果!B$22,0,1,1),"卖",M1855)),IF(L1856&gt;OFFSET(L1856,-ROW()+1,0,1,1),"买",IF(L1856&lt;OFFSET(L1856,-ROW()+1,0,1,1),"卖",M1855)))</f>
        <v>卖</v>
      </c>
      <c r="N1856" s="4" t="str">
        <f t="shared" ca="1" si="143"/>
        <v/>
      </c>
      <c r="O1856" s="3">
        <f ca="1">IF(M1855="买",E1856/E1855-1,0)-IF(N1856=1,计算结果!B$17,0)</f>
        <v>0</v>
      </c>
      <c r="P1856" s="2">
        <f t="shared" ca="1" si="144"/>
        <v>6.7771620482508439</v>
      </c>
      <c r="Q1856" s="3">
        <f ca="1">1-P1856/MAX(P$2:P1856)</f>
        <v>7.2924169603954203E-2</v>
      </c>
    </row>
    <row r="1857" spans="1:17" x14ac:dyDescent="0.15">
      <c r="A1857" s="1">
        <v>41143</v>
      </c>
      <c r="B1857">
        <v>2315.14</v>
      </c>
      <c r="C1857">
        <v>2317.37</v>
      </c>
      <c r="D1857" s="21">
        <v>2285.75</v>
      </c>
      <c r="E1857" s="21">
        <v>2295.59</v>
      </c>
      <c r="F1857" s="42">
        <v>315.47518975999998</v>
      </c>
      <c r="G1857" s="3">
        <f t="shared" si="140"/>
        <v>-7.8272896226820876E-3</v>
      </c>
      <c r="H1857" s="3">
        <f>1-E1857/MAX(E$2:E1857)</f>
        <v>0.60940754100592121</v>
      </c>
      <c r="I1857" s="21">
        <f t="shared" si="141"/>
        <v>18.109999999999673</v>
      </c>
      <c r="J1857" s="21">
        <f ca="1">IF(ROW()&gt;计算结果!B$18+1,ABS(E1857-OFFSET(E1857,-计算结果!B$18,0,1,1))/SUM(OFFSET(I1857,0,0,-计算结果!B$18,1)),ABS(E1857-OFFSET(E1857,-ROW()+2,0,1,1))/SUM(OFFSET(I1857,0,0,-ROW()+2,1)))</f>
        <v>0.54761074293686829</v>
      </c>
      <c r="K1857" s="21">
        <f ca="1">(计算结果!B$19+计算结果!B$20*'000300'!J1857)^计算结果!B$21</f>
        <v>1.8928496686431813</v>
      </c>
      <c r="L1857" s="21">
        <f t="shared" ca="1" si="142"/>
        <v>2266.4051144710756</v>
      </c>
      <c r="M1857" s="31" t="str">
        <f ca="1">IF(ROW()&gt;计算结果!B$22+1,IF(L1857&gt;OFFSET(L1857,-计算结果!B$22,0,1,1),"买",IF(L1857&lt;OFFSET(L1857,-计算结果!B$22,0,1,1),"卖",M1856)),IF(L1857&gt;OFFSET(L1857,-ROW()+1,0,1,1),"买",IF(L1857&lt;OFFSET(L1857,-ROW()+1,0,1,1),"卖",M1856)))</f>
        <v>卖</v>
      </c>
      <c r="N1857" s="4" t="str">
        <f t="shared" ca="1" si="143"/>
        <v/>
      </c>
      <c r="O1857" s="3">
        <f ca="1">IF(M1856="买",E1857/E1856-1,0)-IF(N1857=1,计算结果!B$17,0)</f>
        <v>0</v>
      </c>
      <c r="P1857" s="2">
        <f t="shared" ca="1" si="144"/>
        <v>6.7771620482508439</v>
      </c>
      <c r="Q1857" s="3">
        <f ca="1">1-P1857/MAX(P$2:P1857)</f>
        <v>7.2924169603954203E-2</v>
      </c>
    </row>
    <row r="1858" spans="1:17" x14ac:dyDescent="0.15">
      <c r="A1858" s="1">
        <v>41144</v>
      </c>
      <c r="B1858">
        <v>2298.1799999999998</v>
      </c>
      <c r="C1858">
        <v>2311.65</v>
      </c>
      <c r="D1858" s="21">
        <v>2285.37</v>
      </c>
      <c r="E1858" s="21">
        <v>2302.1999999999998</v>
      </c>
      <c r="F1858" s="42">
        <v>337.89603840000001</v>
      </c>
      <c r="G1858" s="3">
        <f t="shared" si="140"/>
        <v>2.8794340452780176E-3</v>
      </c>
      <c r="H1858" s="3">
        <f>1-E1858/MAX(E$2:E1858)</f>
        <v>0.60828285578166474</v>
      </c>
      <c r="I1858" s="21">
        <f t="shared" si="141"/>
        <v>6.6099999999996726</v>
      </c>
      <c r="J1858" s="21">
        <f ca="1">IF(ROW()&gt;计算结果!B$18+1,ABS(E1858-OFFSET(E1858,-计算结果!B$18,0,1,1))/SUM(OFFSET(I1858,0,0,-计算结果!B$18,1)),ABS(E1858-OFFSET(E1858,-ROW()+2,0,1,1))/SUM(OFFSET(I1858,0,0,-ROW()+2,1)))</f>
        <v>0.69869831546707795</v>
      </c>
      <c r="K1858" s="21">
        <f ca="1">(计算结果!B$19+计算结果!B$20*'000300'!J1858)^计算结果!B$21</f>
        <v>2.0288284839203703</v>
      </c>
      <c r="L1858" s="21">
        <f t="shared" ca="1" si="142"/>
        <v>2339.0267978108263</v>
      </c>
      <c r="M1858" s="31" t="str">
        <f ca="1">IF(ROW()&gt;计算结果!B$22+1,IF(L1858&gt;OFFSET(L1858,-计算结果!B$22,0,1,1),"买",IF(L1858&lt;OFFSET(L1858,-计算结果!B$22,0,1,1),"卖",M1857)),IF(L1858&gt;OFFSET(L1858,-ROW()+1,0,1,1),"买",IF(L1858&lt;OFFSET(L1858,-ROW()+1,0,1,1),"卖",M1857)))</f>
        <v>卖</v>
      </c>
      <c r="N1858" s="4" t="str">
        <f t="shared" ca="1" si="143"/>
        <v/>
      </c>
      <c r="O1858" s="3">
        <f ca="1">IF(M1857="买",E1858/E1857-1,0)-IF(N1858=1,计算结果!B$17,0)</f>
        <v>0</v>
      </c>
      <c r="P1858" s="2">
        <f t="shared" ca="1" si="144"/>
        <v>6.7771620482508439</v>
      </c>
      <c r="Q1858" s="3">
        <f ca="1">1-P1858/MAX(P$2:P1858)</f>
        <v>7.2924169603954203E-2</v>
      </c>
    </row>
    <row r="1859" spans="1:17" x14ac:dyDescent="0.15">
      <c r="A1859" s="1">
        <v>41145</v>
      </c>
      <c r="B1859">
        <v>2295.6799999999998</v>
      </c>
      <c r="C1859">
        <v>2299.3000000000002</v>
      </c>
      <c r="D1859" s="21">
        <v>2274.5700000000002</v>
      </c>
      <c r="E1859" s="21">
        <v>2275.6799999999998</v>
      </c>
      <c r="F1859" s="42">
        <v>329.86337279999998</v>
      </c>
      <c r="G1859" s="3">
        <f t="shared" ref="G1859:G1922" si="145">E1859/E1858-1</f>
        <v>-1.1519416210581168E-2</v>
      </c>
      <c r="H1859" s="3">
        <f>1-E1859/MAX(E$2:E1859)</f>
        <v>0.61279520860273595</v>
      </c>
      <c r="I1859" s="21">
        <f t="shared" si="141"/>
        <v>26.519999999999982</v>
      </c>
      <c r="J1859" s="21">
        <f ca="1">IF(ROW()&gt;计算结果!B$18+1,ABS(E1859-OFFSET(E1859,-计算结果!B$18,0,1,1))/SUM(OFFSET(I1859,0,0,-计算结果!B$18,1)),ABS(E1859-OFFSET(E1859,-ROW()+2,0,1,1))/SUM(OFFSET(I1859,0,0,-ROW()+2,1)))</f>
        <v>0.72432716445793988</v>
      </c>
      <c r="K1859" s="21">
        <f ca="1">(计算结果!B$19+计算结果!B$20*'000300'!J1859)^计算结果!B$21</f>
        <v>2.0518944480121459</v>
      </c>
      <c r="L1859" s="21">
        <f t="shared" ca="1" si="142"/>
        <v>2209.0458550834437</v>
      </c>
      <c r="M1859" s="31" t="str">
        <f ca="1">IF(ROW()&gt;计算结果!B$22+1,IF(L1859&gt;OFFSET(L1859,-计算结果!B$22,0,1,1),"买",IF(L1859&lt;OFFSET(L1859,-计算结果!B$22,0,1,1),"卖",M1858)),IF(L1859&gt;OFFSET(L1859,-ROW()+1,0,1,1),"买",IF(L1859&lt;OFFSET(L1859,-ROW()+1,0,1,1),"卖",M1858)))</f>
        <v>卖</v>
      </c>
      <c r="N1859" s="4" t="str">
        <f t="shared" ca="1" si="143"/>
        <v/>
      </c>
      <c r="O1859" s="3">
        <f ca="1">IF(M1858="买",E1859/E1858-1,0)-IF(N1859=1,计算结果!B$17,0)</f>
        <v>0</v>
      </c>
      <c r="P1859" s="2">
        <f t="shared" ca="1" si="144"/>
        <v>6.7771620482508439</v>
      </c>
      <c r="Q1859" s="3">
        <f ca="1">1-P1859/MAX(P$2:P1859)</f>
        <v>7.2924169603954203E-2</v>
      </c>
    </row>
    <row r="1860" spans="1:17" x14ac:dyDescent="0.15">
      <c r="A1860" s="1">
        <v>41148</v>
      </c>
      <c r="B1860">
        <v>2268.4899999999998</v>
      </c>
      <c r="C1860">
        <v>2268.4899999999998</v>
      </c>
      <c r="D1860" s="21">
        <v>2228.15</v>
      </c>
      <c r="E1860" s="21">
        <v>2228.1999999999998</v>
      </c>
      <c r="F1860" s="42">
        <v>353.84156159999998</v>
      </c>
      <c r="G1860" s="3">
        <f t="shared" si="145"/>
        <v>-2.086409336989381E-2</v>
      </c>
      <c r="H1860" s="3">
        <f>1-E1860/MAX(E$2:E1860)</f>
        <v>0.6208738855237188</v>
      </c>
      <c r="I1860" s="21">
        <f t="shared" ref="I1860:I1923" si="146">ABS(E1860-E1859)</f>
        <v>47.480000000000018</v>
      </c>
      <c r="J1860" s="21">
        <f ca="1">IF(ROW()&gt;计算结果!B$18+1,ABS(E1860-OFFSET(E1860,-计算结果!B$18,0,1,1))/SUM(OFFSET(I1860,0,0,-计算结果!B$18,1)),ABS(E1860-OFFSET(E1860,-ROW()+2,0,1,1))/SUM(OFFSET(I1860,0,0,-ROW()+2,1)))</f>
        <v>0.72377888271424673</v>
      </c>
      <c r="K1860" s="21">
        <f ca="1">(计算结果!B$19+计算结果!B$20*'000300'!J1860)^计算结果!B$21</f>
        <v>2.051400994442822</v>
      </c>
      <c r="L1860" s="21">
        <f t="shared" ref="L1860:L1923" ca="1" si="147">K1860*E1860+(1-K1860)*L1859</f>
        <v>2248.3386870129693</v>
      </c>
      <c r="M1860" s="31" t="str">
        <f ca="1">IF(ROW()&gt;计算结果!B$22+1,IF(L1860&gt;OFFSET(L1860,-计算结果!B$22,0,1,1),"买",IF(L1860&lt;OFFSET(L1860,-计算结果!B$22,0,1,1),"卖",M1859)),IF(L1860&gt;OFFSET(L1860,-ROW()+1,0,1,1),"买",IF(L1860&lt;OFFSET(L1860,-ROW()+1,0,1,1),"卖",M1859)))</f>
        <v>卖</v>
      </c>
      <c r="N1860" s="4" t="str">
        <f t="shared" ref="N1860:N1923" ca="1" si="148">IF(M1859&lt;&gt;M1860,1,"")</f>
        <v/>
      </c>
      <c r="O1860" s="3">
        <f ca="1">IF(M1859="买",E1860/E1859-1,0)-IF(N1860=1,计算结果!B$17,0)</f>
        <v>0</v>
      </c>
      <c r="P1860" s="2">
        <f t="shared" ref="P1860:P1923" ca="1" si="149">IFERROR(P1859*(1+O1860),P1859)</f>
        <v>6.7771620482508439</v>
      </c>
      <c r="Q1860" s="3">
        <f ca="1">1-P1860/MAX(P$2:P1860)</f>
        <v>7.2924169603954203E-2</v>
      </c>
    </row>
    <row r="1861" spans="1:17" x14ac:dyDescent="0.15">
      <c r="A1861" s="1">
        <v>41149</v>
      </c>
      <c r="B1861">
        <v>2226.9</v>
      </c>
      <c r="C1861">
        <v>2250.6</v>
      </c>
      <c r="D1861" s="21">
        <v>2222</v>
      </c>
      <c r="E1861" s="21">
        <v>2238.41</v>
      </c>
      <c r="F1861" s="42">
        <v>303.31076608000001</v>
      </c>
      <c r="G1861" s="3">
        <f t="shared" si="145"/>
        <v>4.5821739520690574E-3</v>
      </c>
      <c r="H1861" s="3">
        <f>1-E1861/MAX(E$2:E1861)</f>
        <v>0.61913666371741649</v>
      </c>
      <c r="I1861" s="21">
        <f t="shared" si="146"/>
        <v>10.210000000000036</v>
      </c>
      <c r="J1861" s="21">
        <f ca="1">IF(ROW()&gt;计算结果!B$18+1,ABS(E1861-OFFSET(E1861,-计算结果!B$18,0,1,1))/SUM(OFFSET(I1861,0,0,-计算结果!B$18,1)),ABS(E1861-OFFSET(E1861,-ROW()+2,0,1,1))/SUM(OFFSET(I1861,0,0,-ROW()+2,1)))</f>
        <v>0.67365252456409741</v>
      </c>
      <c r="K1861" s="21">
        <f ca="1">(计算结果!B$19+计算结果!B$20*'000300'!J1861)^计算结果!B$21</f>
        <v>2.0062872721076879</v>
      </c>
      <c r="L1861" s="21">
        <f t="shared" ca="1" si="147"/>
        <v>2228.4188886301081</v>
      </c>
      <c r="M1861" s="31" t="str">
        <f ca="1">IF(ROW()&gt;计算结果!B$22+1,IF(L1861&gt;OFFSET(L1861,-计算结果!B$22,0,1,1),"买",IF(L1861&lt;OFFSET(L1861,-计算结果!B$22,0,1,1),"卖",M1860)),IF(L1861&gt;OFFSET(L1861,-ROW()+1,0,1,1),"买",IF(L1861&lt;OFFSET(L1861,-ROW()+1,0,1,1),"卖",M1860)))</f>
        <v>卖</v>
      </c>
      <c r="N1861" s="4" t="str">
        <f t="shared" ca="1" si="148"/>
        <v/>
      </c>
      <c r="O1861" s="3">
        <f ca="1">IF(M1860="买",E1861/E1860-1,0)-IF(N1861=1,计算结果!B$17,0)</f>
        <v>0</v>
      </c>
      <c r="P1861" s="2">
        <f t="shared" ca="1" si="149"/>
        <v>6.7771620482508439</v>
      </c>
      <c r="Q1861" s="3">
        <f ca="1">1-P1861/MAX(P$2:P1861)</f>
        <v>7.2924169603954203E-2</v>
      </c>
    </row>
    <row r="1862" spans="1:17" x14ac:dyDescent="0.15">
      <c r="A1862" s="1">
        <v>41150</v>
      </c>
      <c r="B1862">
        <v>2230.1999999999998</v>
      </c>
      <c r="C1862">
        <v>2240.11</v>
      </c>
      <c r="D1862" s="21">
        <v>2214.4299999999998</v>
      </c>
      <c r="E1862" s="21">
        <v>2214.81</v>
      </c>
      <c r="F1862" s="42">
        <v>273.96186111999998</v>
      </c>
      <c r="G1862" s="3">
        <f t="shared" si="145"/>
        <v>-1.0543198073632576E-2</v>
      </c>
      <c r="H1862" s="3">
        <f>1-E1862/MAX(E$2:E1862)</f>
        <v>0.62315218131082828</v>
      </c>
      <c r="I1862" s="21">
        <f t="shared" si="146"/>
        <v>23.599999999999909</v>
      </c>
      <c r="J1862" s="21">
        <f ca="1">IF(ROW()&gt;计算结果!B$18+1,ABS(E1862-OFFSET(E1862,-计算结果!B$18,0,1,1))/SUM(OFFSET(I1862,0,0,-计算结果!B$18,1)),ABS(E1862-OFFSET(E1862,-ROW()+2,0,1,1))/SUM(OFFSET(I1862,0,0,-ROW()+2,1)))</f>
        <v>0.67028174671487095</v>
      </c>
      <c r="K1862" s="21">
        <f ca="1">(计算结果!B$19+计算结果!B$20*'000300'!J1862)^计算结果!B$21</f>
        <v>2.0032535720433837</v>
      </c>
      <c r="L1862" s="21">
        <f t="shared" ca="1" si="147"/>
        <v>2201.1568338703032</v>
      </c>
      <c r="M1862" s="31" t="str">
        <f ca="1">IF(ROW()&gt;计算结果!B$22+1,IF(L1862&gt;OFFSET(L1862,-计算结果!B$22,0,1,1),"买",IF(L1862&lt;OFFSET(L1862,-计算结果!B$22,0,1,1),"卖",M1861)),IF(L1862&gt;OFFSET(L1862,-ROW()+1,0,1,1),"买",IF(L1862&lt;OFFSET(L1862,-ROW()+1,0,1,1),"卖",M1861)))</f>
        <v>卖</v>
      </c>
      <c r="N1862" s="4" t="str">
        <f t="shared" ca="1" si="148"/>
        <v/>
      </c>
      <c r="O1862" s="3">
        <f ca="1">IF(M1861="买",E1862/E1861-1,0)-IF(N1862=1,计算结果!B$17,0)</f>
        <v>0</v>
      </c>
      <c r="P1862" s="2">
        <f t="shared" ca="1" si="149"/>
        <v>6.7771620482508439</v>
      </c>
      <c r="Q1862" s="3">
        <f ca="1">1-P1862/MAX(P$2:P1862)</f>
        <v>7.2924169603954203E-2</v>
      </c>
    </row>
    <row r="1863" spans="1:17" x14ac:dyDescent="0.15">
      <c r="A1863" s="1">
        <v>41151</v>
      </c>
      <c r="B1863">
        <v>2204.5100000000002</v>
      </c>
      <c r="C1863">
        <v>2223.1999999999998</v>
      </c>
      <c r="D1863" s="21">
        <v>2188.7199999999998</v>
      </c>
      <c r="E1863" s="21">
        <v>2211.37</v>
      </c>
      <c r="F1863" s="42">
        <v>338.67206656000002</v>
      </c>
      <c r="G1863" s="3">
        <f t="shared" si="145"/>
        <v>-1.5531806340047805E-3</v>
      </c>
      <c r="H1863" s="3">
        <f>1-E1863/MAX(E$2:E1863)</f>
        <v>0.62373749404478329</v>
      </c>
      <c r="I1863" s="21">
        <f t="shared" si="146"/>
        <v>3.4400000000000546</v>
      </c>
      <c r="J1863" s="21">
        <f ca="1">IF(ROW()&gt;计算结果!B$18+1,ABS(E1863-OFFSET(E1863,-计算结果!B$18,0,1,1))/SUM(OFFSET(I1863,0,0,-计算结果!B$18,1)),ABS(E1863-OFFSET(E1863,-ROW()+2,0,1,1))/SUM(OFFSET(I1863,0,0,-ROW()+2,1)))</f>
        <v>0.65335424710425094</v>
      </c>
      <c r="K1863" s="21">
        <f ca="1">(计算结果!B$19+计算结果!B$20*'000300'!J1863)^计算结果!B$21</f>
        <v>1.9880188223938258</v>
      </c>
      <c r="L1863" s="21">
        <f t="shared" ca="1" si="147"/>
        <v>2221.4608003723752</v>
      </c>
      <c r="M1863" s="31" t="str">
        <f ca="1">IF(ROW()&gt;计算结果!B$22+1,IF(L1863&gt;OFFSET(L1863,-计算结果!B$22,0,1,1),"买",IF(L1863&lt;OFFSET(L1863,-计算结果!B$22,0,1,1),"卖",M1862)),IF(L1863&gt;OFFSET(L1863,-ROW()+1,0,1,1),"买",IF(L1863&lt;OFFSET(L1863,-ROW()+1,0,1,1),"卖",M1862)))</f>
        <v>卖</v>
      </c>
      <c r="N1863" s="4" t="str">
        <f t="shared" ca="1" si="148"/>
        <v/>
      </c>
      <c r="O1863" s="3">
        <f ca="1">IF(M1862="买",E1863/E1862-1,0)-IF(N1863=1,计算结果!B$17,0)</f>
        <v>0</v>
      </c>
      <c r="P1863" s="2">
        <f t="shared" ca="1" si="149"/>
        <v>6.7771620482508439</v>
      </c>
      <c r="Q1863" s="3">
        <f ca="1">1-P1863/MAX(P$2:P1863)</f>
        <v>7.2924169603954203E-2</v>
      </c>
    </row>
    <row r="1864" spans="1:17" x14ac:dyDescent="0.15">
      <c r="A1864" s="1">
        <v>41152</v>
      </c>
      <c r="B1864">
        <v>2205.5700000000002</v>
      </c>
      <c r="C1864">
        <v>2218.87</v>
      </c>
      <c r="D1864" s="21">
        <v>2203.12</v>
      </c>
      <c r="E1864" s="21">
        <v>2204.87</v>
      </c>
      <c r="F1864" s="42">
        <v>233.40890112</v>
      </c>
      <c r="G1864" s="3">
        <f t="shared" si="145"/>
        <v>-2.9393543369042874E-3</v>
      </c>
      <c r="H1864" s="3">
        <f>1-E1864/MAX(E$2:E1864)</f>
        <v>0.62484346287347714</v>
      </c>
      <c r="I1864" s="21">
        <f t="shared" si="146"/>
        <v>6.5</v>
      </c>
      <c r="J1864" s="21">
        <f ca="1">IF(ROW()&gt;计算结果!B$18+1,ABS(E1864-OFFSET(E1864,-计算结果!B$18,0,1,1))/SUM(OFFSET(I1864,0,0,-计算结果!B$18,1)),ABS(E1864-OFFSET(E1864,-ROW()+2,0,1,1))/SUM(OFFSET(I1864,0,0,-ROW()+2,1)))</f>
        <v>0.6540013247425821</v>
      </c>
      <c r="K1864" s="21">
        <f ca="1">(计算结果!B$19+计算结果!B$20*'000300'!J1864)^计算结果!B$21</f>
        <v>1.9886011922683238</v>
      </c>
      <c r="L1864" s="21">
        <f t="shared" ca="1" si="147"/>
        <v>2188.4683149711841</v>
      </c>
      <c r="M1864" s="31" t="str">
        <f ca="1">IF(ROW()&gt;计算结果!B$22+1,IF(L1864&gt;OFFSET(L1864,-计算结果!B$22,0,1,1),"买",IF(L1864&lt;OFFSET(L1864,-计算结果!B$22,0,1,1),"卖",M1863)),IF(L1864&gt;OFFSET(L1864,-ROW()+1,0,1,1),"买",IF(L1864&lt;OFFSET(L1864,-ROW()+1,0,1,1),"卖",M1863)))</f>
        <v>卖</v>
      </c>
      <c r="N1864" s="4" t="str">
        <f t="shared" ca="1" si="148"/>
        <v/>
      </c>
      <c r="O1864" s="3">
        <f ca="1">IF(M1863="买",E1864/E1863-1,0)-IF(N1864=1,计算结果!B$17,0)</f>
        <v>0</v>
      </c>
      <c r="P1864" s="2">
        <f t="shared" ca="1" si="149"/>
        <v>6.7771620482508439</v>
      </c>
      <c r="Q1864" s="3">
        <f ca="1">1-P1864/MAX(P$2:P1864)</f>
        <v>7.2924169603954203E-2</v>
      </c>
    </row>
    <row r="1865" spans="1:17" x14ac:dyDescent="0.15">
      <c r="A1865" s="1">
        <v>41155</v>
      </c>
      <c r="B1865">
        <v>2201.12</v>
      </c>
      <c r="C1865">
        <v>2236.56</v>
      </c>
      <c r="D1865" s="21">
        <v>2197.71</v>
      </c>
      <c r="E1865" s="21">
        <v>2228.37</v>
      </c>
      <c r="F1865" s="42">
        <v>352.99176447999997</v>
      </c>
      <c r="G1865" s="3">
        <f t="shared" si="145"/>
        <v>1.0658224747944312E-2</v>
      </c>
      <c r="H1865" s="3">
        <f>1-E1865/MAX(E$2:E1865)</f>
        <v>0.62084496018512225</v>
      </c>
      <c r="I1865" s="21">
        <f t="shared" si="146"/>
        <v>23.5</v>
      </c>
      <c r="J1865" s="21">
        <f ca="1">IF(ROW()&gt;计算结果!B$18+1,ABS(E1865-OFFSET(E1865,-计算结果!B$18,0,1,1))/SUM(OFFSET(I1865,0,0,-计算结果!B$18,1)),ABS(E1865-OFFSET(E1865,-ROW()+2,0,1,1))/SUM(OFFSET(I1865,0,0,-ROW()+2,1)))</f>
        <v>0.41275016865302677</v>
      </c>
      <c r="K1865" s="21">
        <f ca="1">(计算结果!B$19+计算结果!B$20*'000300'!J1865)^计算结果!B$21</f>
        <v>1.7714751517877241</v>
      </c>
      <c r="L1865" s="21">
        <f t="shared" ca="1" si="147"/>
        <v>2259.1531585141911</v>
      </c>
      <c r="M1865" s="31" t="str">
        <f ca="1">IF(ROW()&gt;计算结果!B$22+1,IF(L1865&gt;OFFSET(L1865,-计算结果!B$22,0,1,1),"买",IF(L1865&lt;OFFSET(L1865,-计算结果!B$22,0,1,1),"卖",M1864)),IF(L1865&gt;OFFSET(L1865,-ROW()+1,0,1,1),"买",IF(L1865&lt;OFFSET(L1865,-ROW()+1,0,1,1),"卖",M1864)))</f>
        <v>卖</v>
      </c>
      <c r="N1865" s="4" t="str">
        <f t="shared" ca="1" si="148"/>
        <v/>
      </c>
      <c r="O1865" s="3">
        <f ca="1">IF(M1864="买",E1865/E1864-1,0)-IF(N1865=1,计算结果!B$17,0)</f>
        <v>0</v>
      </c>
      <c r="P1865" s="2">
        <f t="shared" ca="1" si="149"/>
        <v>6.7771620482508439</v>
      </c>
      <c r="Q1865" s="3">
        <f ca="1">1-P1865/MAX(P$2:P1865)</f>
        <v>7.2924169603954203E-2</v>
      </c>
    </row>
    <row r="1866" spans="1:17" x14ac:dyDescent="0.15">
      <c r="A1866" s="1">
        <v>41156</v>
      </c>
      <c r="B1866">
        <v>2231.7199999999998</v>
      </c>
      <c r="C1866">
        <v>2234.88</v>
      </c>
      <c r="D1866" s="21">
        <v>2199.5100000000002</v>
      </c>
      <c r="E1866" s="21">
        <v>2204.41</v>
      </c>
      <c r="F1866" s="42">
        <v>332.20204544000001</v>
      </c>
      <c r="G1866" s="3">
        <f t="shared" si="145"/>
        <v>-1.0752253889614427E-2</v>
      </c>
      <c r="H1866" s="3">
        <f>1-E1866/MAX(E$2:E1866)</f>
        <v>0.62492173143673857</v>
      </c>
      <c r="I1866" s="21">
        <f t="shared" si="146"/>
        <v>23.960000000000036</v>
      </c>
      <c r="J1866" s="21">
        <f ca="1">IF(ROW()&gt;计算结果!B$18+1,ABS(E1866-OFFSET(E1866,-计算结果!B$18,0,1,1))/SUM(OFFSET(I1866,0,0,-计算结果!B$18,1)),ABS(E1866-OFFSET(E1866,-ROW()+2,0,1,1))/SUM(OFFSET(I1866,0,0,-ROW()+2,1)))</f>
        <v>0.57542252408782346</v>
      </c>
      <c r="K1866" s="21">
        <f ca="1">(计算结果!B$19+计算结果!B$20*'000300'!J1866)^计算结果!B$21</f>
        <v>1.9178802716790411</v>
      </c>
      <c r="L1866" s="21">
        <f t="shared" ca="1" si="147"/>
        <v>2154.1623347904251</v>
      </c>
      <c r="M1866" s="31" t="str">
        <f ca="1">IF(ROW()&gt;计算结果!B$22+1,IF(L1866&gt;OFFSET(L1866,-计算结果!B$22,0,1,1),"买",IF(L1866&lt;OFFSET(L1866,-计算结果!B$22,0,1,1),"卖",M1865)),IF(L1866&gt;OFFSET(L1866,-ROW()+1,0,1,1),"买",IF(L1866&lt;OFFSET(L1866,-ROW()+1,0,1,1),"卖",M1865)))</f>
        <v>卖</v>
      </c>
      <c r="N1866" s="4" t="str">
        <f t="shared" ca="1" si="148"/>
        <v/>
      </c>
      <c r="O1866" s="3">
        <f ca="1">IF(M1865="买",E1866/E1865-1,0)-IF(N1866=1,计算结果!B$17,0)</f>
        <v>0</v>
      </c>
      <c r="P1866" s="2">
        <f t="shared" ca="1" si="149"/>
        <v>6.7771620482508439</v>
      </c>
      <c r="Q1866" s="3">
        <f ca="1">1-P1866/MAX(P$2:P1866)</f>
        <v>7.2924169603954203E-2</v>
      </c>
    </row>
    <row r="1867" spans="1:17" x14ac:dyDescent="0.15">
      <c r="A1867" s="1">
        <v>41157</v>
      </c>
      <c r="B1867">
        <v>2199.7399999999998</v>
      </c>
      <c r="C1867">
        <v>2209.54</v>
      </c>
      <c r="D1867" s="21">
        <v>2186.96</v>
      </c>
      <c r="E1867" s="21">
        <v>2199.88</v>
      </c>
      <c r="F1867" s="42">
        <v>304.45168640000003</v>
      </c>
      <c r="G1867" s="3">
        <f t="shared" si="145"/>
        <v>-2.0549716250605199E-3</v>
      </c>
      <c r="H1867" s="3">
        <f>1-E1867/MAX(E$2:E1867)</f>
        <v>0.62569250663581299</v>
      </c>
      <c r="I1867" s="21">
        <f t="shared" si="146"/>
        <v>4.5299999999997453</v>
      </c>
      <c r="J1867" s="21">
        <f ca="1">IF(ROW()&gt;计算结果!B$18+1,ABS(E1867-OFFSET(E1867,-计算结果!B$18,0,1,1))/SUM(OFFSET(I1867,0,0,-计算结果!B$18,1)),ABS(E1867-OFFSET(E1867,-ROW()+2,0,1,1))/SUM(OFFSET(I1867,0,0,-ROW()+2,1)))</f>
        <v>0.54272753047916267</v>
      </c>
      <c r="K1867" s="21">
        <f ca="1">(计算结果!B$19+计算结果!B$20*'000300'!J1867)^计算结果!B$21</f>
        <v>1.8884547774312463</v>
      </c>
      <c r="L1867" s="21">
        <f t="shared" ca="1" si="147"/>
        <v>2240.4980780684491</v>
      </c>
      <c r="M1867" s="31" t="str">
        <f ca="1">IF(ROW()&gt;计算结果!B$22+1,IF(L1867&gt;OFFSET(L1867,-计算结果!B$22,0,1,1),"买",IF(L1867&lt;OFFSET(L1867,-计算结果!B$22,0,1,1),"卖",M1866)),IF(L1867&gt;OFFSET(L1867,-ROW()+1,0,1,1),"买",IF(L1867&lt;OFFSET(L1867,-ROW()+1,0,1,1),"卖",M1866)))</f>
        <v>卖</v>
      </c>
      <c r="N1867" s="4" t="str">
        <f t="shared" ca="1" si="148"/>
        <v/>
      </c>
      <c r="O1867" s="3">
        <f ca="1">IF(M1866="买",E1867/E1866-1,0)-IF(N1867=1,计算结果!B$17,0)</f>
        <v>0</v>
      </c>
      <c r="P1867" s="2">
        <f t="shared" ca="1" si="149"/>
        <v>6.7771620482508439</v>
      </c>
      <c r="Q1867" s="3">
        <f ca="1">1-P1867/MAX(P$2:P1867)</f>
        <v>7.2924169603954203E-2</v>
      </c>
    </row>
    <row r="1868" spans="1:17" x14ac:dyDescent="0.15">
      <c r="A1868" s="1">
        <v>41158</v>
      </c>
      <c r="B1868">
        <v>2204.44</v>
      </c>
      <c r="C1868">
        <v>2218.6799999999998</v>
      </c>
      <c r="D1868" s="21">
        <v>2199.86</v>
      </c>
      <c r="E1868" s="21">
        <v>2217.8200000000002</v>
      </c>
      <c r="F1868" s="42">
        <v>268.73315328000001</v>
      </c>
      <c r="G1868" s="3">
        <f t="shared" si="145"/>
        <v>8.1549902721966827E-3</v>
      </c>
      <c r="H1868" s="3">
        <f>1-E1868/MAX(E$2:E1868)</f>
        <v>0.62264003266861767</v>
      </c>
      <c r="I1868" s="21">
        <f t="shared" si="146"/>
        <v>17.940000000000055</v>
      </c>
      <c r="J1868" s="21">
        <f ca="1">IF(ROW()&gt;计算结果!B$18+1,ABS(E1868-OFFSET(E1868,-计算结果!B$18,0,1,1))/SUM(OFFSET(I1868,0,0,-计算结果!B$18,1)),ABS(E1868-OFFSET(E1868,-ROW()+2,0,1,1))/SUM(OFFSET(I1868,0,0,-ROW()+2,1)))</f>
        <v>0.44959505541346828</v>
      </c>
      <c r="K1868" s="21">
        <f ca="1">(计算结果!B$19+计算结果!B$20*'000300'!J1868)^计算结果!B$21</f>
        <v>1.8046355498721214</v>
      </c>
      <c r="L1868" s="21">
        <f t="shared" ca="1" si="147"/>
        <v>2199.5724121833509</v>
      </c>
      <c r="M1868" s="31" t="str">
        <f ca="1">IF(ROW()&gt;计算结果!B$22+1,IF(L1868&gt;OFFSET(L1868,-计算结果!B$22,0,1,1),"买",IF(L1868&lt;OFFSET(L1868,-计算结果!B$22,0,1,1),"卖",M1867)),IF(L1868&gt;OFFSET(L1868,-ROW()+1,0,1,1),"买",IF(L1868&lt;OFFSET(L1868,-ROW()+1,0,1,1),"卖",M1867)))</f>
        <v>卖</v>
      </c>
      <c r="N1868" s="4" t="str">
        <f t="shared" ca="1" si="148"/>
        <v/>
      </c>
      <c r="O1868" s="3">
        <f ca="1">IF(M1867="买",E1868/E1867-1,0)-IF(N1868=1,计算结果!B$17,0)</f>
        <v>0</v>
      </c>
      <c r="P1868" s="2">
        <f t="shared" ca="1" si="149"/>
        <v>6.7771620482508439</v>
      </c>
      <c r="Q1868" s="3">
        <f ca="1">1-P1868/MAX(P$2:P1868)</f>
        <v>7.2924169603954203E-2</v>
      </c>
    </row>
    <row r="1869" spans="1:17" x14ac:dyDescent="0.15">
      <c r="A1869" s="1">
        <v>41159</v>
      </c>
      <c r="B1869">
        <v>2233.91</v>
      </c>
      <c r="C1869">
        <v>2341.52</v>
      </c>
      <c r="D1869" s="21">
        <v>2233.91</v>
      </c>
      <c r="E1869" s="21">
        <v>2317.1799999999998</v>
      </c>
      <c r="F1869" s="42">
        <v>843.02249984000002</v>
      </c>
      <c r="G1869" s="3">
        <f t="shared" si="145"/>
        <v>4.4800750286317026E-2</v>
      </c>
      <c r="H1869" s="3">
        <f>1-E1869/MAX(E$2:E1869)</f>
        <v>0.60573402300415169</v>
      </c>
      <c r="I1869" s="21">
        <f t="shared" si="146"/>
        <v>99.359999999999673</v>
      </c>
      <c r="J1869" s="21">
        <f ca="1">IF(ROW()&gt;计算结果!B$18+1,ABS(E1869-OFFSET(E1869,-计算结果!B$18,0,1,1))/SUM(OFFSET(I1869,0,0,-计算结果!B$18,1)),ABS(E1869-OFFSET(E1869,-ROW()+2,0,1,1))/SUM(OFFSET(I1869,0,0,-ROW()+2,1)))</f>
        <v>0.15929679103331826</v>
      </c>
      <c r="K1869" s="21">
        <f ca="1">(计算结果!B$19+计算结果!B$20*'000300'!J1869)^计算结果!B$21</f>
        <v>1.5433671119299863</v>
      </c>
      <c r="L1869" s="21">
        <f t="shared" ca="1" si="147"/>
        <v>2381.0840953329844</v>
      </c>
      <c r="M1869" s="31" t="str">
        <f ca="1">IF(ROW()&gt;计算结果!B$22+1,IF(L1869&gt;OFFSET(L1869,-计算结果!B$22,0,1,1),"买",IF(L1869&lt;OFFSET(L1869,-计算结果!B$22,0,1,1),"卖",M1868)),IF(L1869&gt;OFFSET(L1869,-ROW()+1,0,1,1),"买",IF(L1869&lt;OFFSET(L1869,-ROW()+1,0,1,1),"卖",M1868)))</f>
        <v>买</v>
      </c>
      <c r="N1869" s="4">
        <f t="shared" ca="1" si="148"/>
        <v>1</v>
      </c>
      <c r="O1869" s="3">
        <f ca="1">IF(M1868="买",E1869/E1868-1,0)-IF(N1869=1,计算结果!B$17,0)</f>
        <v>0</v>
      </c>
      <c r="P1869" s="2">
        <f t="shared" ca="1" si="149"/>
        <v>6.7771620482508439</v>
      </c>
      <c r="Q1869" s="3">
        <f ca="1">1-P1869/MAX(P$2:P1869)</f>
        <v>7.2924169603954203E-2</v>
      </c>
    </row>
    <row r="1870" spans="1:17" x14ac:dyDescent="0.15">
      <c r="A1870" s="1">
        <v>41162</v>
      </c>
      <c r="B1870">
        <v>2320.56</v>
      </c>
      <c r="C1870">
        <v>2334.5</v>
      </c>
      <c r="D1870" s="21">
        <v>2313.5700000000002</v>
      </c>
      <c r="E1870" s="21">
        <v>2326.67</v>
      </c>
      <c r="F1870" s="42">
        <v>632.52037631999997</v>
      </c>
      <c r="G1870" s="3">
        <f t="shared" si="145"/>
        <v>4.0954953866338961E-3</v>
      </c>
      <c r="H1870" s="3">
        <f>1-E1870/MAX(E$2:E1870)</f>
        <v>0.60411930851425844</v>
      </c>
      <c r="I1870" s="21">
        <f t="shared" si="146"/>
        <v>9.4900000000002365</v>
      </c>
      <c r="J1870" s="21">
        <f ca="1">IF(ROW()&gt;计算结果!B$18+1,ABS(E1870-OFFSET(E1870,-计算结果!B$18,0,1,1))/SUM(OFFSET(I1870,0,0,-计算结果!B$18,1)),ABS(E1870-OFFSET(E1870,-ROW()+2,0,1,1))/SUM(OFFSET(I1870,0,0,-ROW()+2,1)))</f>
        <v>0.44250213454365867</v>
      </c>
      <c r="K1870" s="21">
        <f ca="1">(计算结果!B$19+计算结果!B$20*'000300'!J1870)^计算结果!B$21</f>
        <v>1.7982519210892927</v>
      </c>
      <c r="L1870" s="21">
        <f t="shared" ca="1" si="147"/>
        <v>2283.23384386611</v>
      </c>
      <c r="M1870" s="31" t="str">
        <f ca="1">IF(ROW()&gt;计算结果!B$22+1,IF(L1870&gt;OFFSET(L1870,-计算结果!B$22,0,1,1),"买",IF(L1870&lt;OFFSET(L1870,-计算结果!B$22,0,1,1),"卖",M1869)),IF(L1870&gt;OFFSET(L1870,-ROW()+1,0,1,1),"买",IF(L1870&lt;OFFSET(L1870,-ROW()+1,0,1,1),"卖",M1869)))</f>
        <v>卖</v>
      </c>
      <c r="N1870" s="4">
        <f t="shared" ca="1" si="148"/>
        <v>1</v>
      </c>
      <c r="O1870" s="3">
        <f ca="1">IF(M1869="买",E1870/E1869-1,0)-IF(N1870=1,计算结果!B$17,0)</f>
        <v>4.0954953866338961E-3</v>
      </c>
      <c r="P1870" s="2">
        <f t="shared" ca="1" si="149"/>
        <v>6.8049178841539257</v>
      </c>
      <c r="Q1870" s="3">
        <f ca="1">1-P1870/MAX(P$2:P1870)</f>
        <v>6.9127334817507435E-2</v>
      </c>
    </row>
    <row r="1871" spans="1:17" x14ac:dyDescent="0.15">
      <c r="A1871" s="1">
        <v>41163</v>
      </c>
      <c r="B1871">
        <v>2316.5300000000002</v>
      </c>
      <c r="C1871">
        <v>2316.5300000000002</v>
      </c>
      <c r="D1871" s="21">
        <v>2294.8200000000002</v>
      </c>
      <c r="E1871" s="21">
        <v>2311.89</v>
      </c>
      <c r="F1871" s="42">
        <v>433.8976768</v>
      </c>
      <c r="G1871" s="3">
        <f t="shared" si="145"/>
        <v>-6.3524264291885402E-3</v>
      </c>
      <c r="H1871" s="3">
        <f>1-E1871/MAX(E$2:E1871)</f>
        <v>0.60663411148165802</v>
      </c>
      <c r="I1871" s="21">
        <f t="shared" si="146"/>
        <v>14.7800000000002</v>
      </c>
      <c r="J1871" s="21">
        <f ca="1">IF(ROW()&gt;计算结果!B$18+1,ABS(E1871-OFFSET(E1871,-计算结果!B$18,0,1,1))/SUM(OFFSET(I1871,0,0,-计算结果!B$18,1)),ABS(E1871-OFFSET(E1871,-ROW()+2,0,1,1))/SUM(OFFSET(I1871,0,0,-ROW()+2,1)))</f>
        <v>0.32355790400704554</v>
      </c>
      <c r="K1871" s="21">
        <f ca="1">(计算结果!B$19+计算结果!B$20*'000300'!J1871)^计算结果!B$21</f>
        <v>1.6912021136063409</v>
      </c>
      <c r="L1871" s="21">
        <f t="shared" ca="1" si="147"/>
        <v>2331.6971956875777</v>
      </c>
      <c r="M1871" s="31" t="str">
        <f ca="1">IF(ROW()&gt;计算结果!B$22+1,IF(L1871&gt;OFFSET(L1871,-计算结果!B$22,0,1,1),"买",IF(L1871&lt;OFFSET(L1871,-计算结果!B$22,0,1,1),"卖",M1870)),IF(L1871&gt;OFFSET(L1871,-ROW()+1,0,1,1),"买",IF(L1871&lt;OFFSET(L1871,-ROW()+1,0,1,1),"卖",M1870)))</f>
        <v>卖</v>
      </c>
      <c r="N1871" s="4" t="str">
        <f t="shared" ca="1" si="148"/>
        <v/>
      </c>
      <c r="O1871" s="3">
        <f ca="1">IF(M1870="买",E1871/E1870-1,0)-IF(N1871=1,计算结果!B$17,0)</f>
        <v>0</v>
      </c>
      <c r="P1871" s="2">
        <f t="shared" ca="1" si="149"/>
        <v>6.8049178841539257</v>
      </c>
      <c r="Q1871" s="3">
        <f ca="1">1-P1871/MAX(P$2:P1871)</f>
        <v>6.9127334817507435E-2</v>
      </c>
    </row>
    <row r="1872" spans="1:17" x14ac:dyDescent="0.15">
      <c r="A1872" s="1">
        <v>41164</v>
      </c>
      <c r="B1872">
        <v>2325.9299999999998</v>
      </c>
      <c r="C1872">
        <v>2337.1999999999998</v>
      </c>
      <c r="D1872" s="21">
        <v>2298.3000000000002</v>
      </c>
      <c r="E1872" s="21">
        <v>2320.0700000000002</v>
      </c>
      <c r="F1872" s="42">
        <v>464.85176319999999</v>
      </c>
      <c r="G1872" s="3">
        <f t="shared" si="145"/>
        <v>3.5382306251596773E-3</v>
      </c>
      <c r="H1872" s="3">
        <f>1-E1872/MAX(E$2:E1872)</f>
        <v>0.60524229224800918</v>
      </c>
      <c r="I1872" s="21">
        <f t="shared" si="146"/>
        <v>8.180000000000291</v>
      </c>
      <c r="J1872" s="21">
        <f ca="1">IF(ROW()&gt;计算结果!B$18+1,ABS(E1872-OFFSET(E1872,-计算结果!B$18,0,1,1))/SUM(OFFSET(I1872,0,0,-计算结果!B$18,1)),ABS(E1872-OFFSET(E1872,-ROW()+2,0,1,1))/SUM(OFFSET(I1872,0,0,-ROW()+2,1)))</f>
        <v>0.49726001511715834</v>
      </c>
      <c r="K1872" s="21">
        <f ca="1">(计算结果!B$19+计算结果!B$20*'000300'!J1872)^计算结果!B$21</f>
        <v>1.8475340136054426</v>
      </c>
      <c r="L1872" s="21">
        <f t="shared" ca="1" si="147"/>
        <v>2310.2155561719319</v>
      </c>
      <c r="M1872" s="31" t="str">
        <f ca="1">IF(ROW()&gt;计算结果!B$22+1,IF(L1872&gt;OFFSET(L1872,-计算结果!B$22,0,1,1),"买",IF(L1872&lt;OFFSET(L1872,-计算结果!B$22,0,1,1),"卖",M1871)),IF(L1872&gt;OFFSET(L1872,-ROW()+1,0,1,1),"买",IF(L1872&lt;OFFSET(L1872,-ROW()+1,0,1,1),"卖",M1871)))</f>
        <v>卖</v>
      </c>
      <c r="N1872" s="4" t="str">
        <f t="shared" ca="1" si="148"/>
        <v/>
      </c>
      <c r="O1872" s="3">
        <f ca="1">IF(M1871="买",E1872/E1871-1,0)-IF(N1872=1,计算结果!B$17,0)</f>
        <v>0</v>
      </c>
      <c r="P1872" s="2">
        <f t="shared" ca="1" si="149"/>
        <v>6.8049178841539257</v>
      </c>
      <c r="Q1872" s="3">
        <f ca="1">1-P1872/MAX(P$2:P1872)</f>
        <v>6.9127334817507435E-2</v>
      </c>
    </row>
    <row r="1873" spans="1:17" x14ac:dyDescent="0.15">
      <c r="A1873" s="1">
        <v>41165</v>
      </c>
      <c r="B1873">
        <v>2316.6799999999998</v>
      </c>
      <c r="C1873">
        <v>2325.5300000000002</v>
      </c>
      <c r="D1873" s="21">
        <v>2298.37</v>
      </c>
      <c r="E1873" s="21">
        <v>2298.46</v>
      </c>
      <c r="F1873" s="42">
        <v>380.23999487999998</v>
      </c>
      <c r="G1873" s="3">
        <f t="shared" si="145"/>
        <v>-9.3143741352632592E-3</v>
      </c>
      <c r="H1873" s="3">
        <f>1-E1873/MAX(E$2:E1873)</f>
        <v>0.60891921323079012</v>
      </c>
      <c r="I1873" s="21">
        <f t="shared" si="146"/>
        <v>21.610000000000127</v>
      </c>
      <c r="J1873" s="21">
        <f ca="1">IF(ROW()&gt;计算结果!B$18+1,ABS(E1873-OFFSET(E1873,-计算结果!B$18,0,1,1))/SUM(OFFSET(I1873,0,0,-计算结果!B$18,1)),ABS(E1873-OFFSET(E1873,-ROW()+2,0,1,1))/SUM(OFFSET(I1873,0,0,-ROW()+2,1)))</f>
        <v>0.37889928214052648</v>
      </c>
      <c r="K1873" s="21">
        <f ca="1">(计算结果!B$19+计算结果!B$20*'000300'!J1873)^计算结果!B$21</f>
        <v>1.7410093539264737</v>
      </c>
      <c r="L1873" s="21">
        <f t="shared" ca="1" si="147"/>
        <v>2289.7490229159903</v>
      </c>
      <c r="M1873" s="31" t="str">
        <f ca="1">IF(ROW()&gt;计算结果!B$22+1,IF(L1873&gt;OFFSET(L1873,-计算结果!B$22,0,1,1),"买",IF(L1873&lt;OFFSET(L1873,-计算结果!B$22,0,1,1),"卖",M1872)),IF(L1873&gt;OFFSET(L1873,-ROW()+1,0,1,1),"买",IF(L1873&lt;OFFSET(L1873,-ROW()+1,0,1,1),"卖",M1872)))</f>
        <v>卖</v>
      </c>
      <c r="N1873" s="4" t="str">
        <f t="shared" ca="1" si="148"/>
        <v/>
      </c>
      <c r="O1873" s="3">
        <f ca="1">IF(M1872="买",E1873/E1872-1,0)-IF(N1873=1,计算结果!B$17,0)</f>
        <v>0</v>
      </c>
      <c r="P1873" s="2">
        <f t="shared" ca="1" si="149"/>
        <v>6.8049178841539257</v>
      </c>
      <c r="Q1873" s="3">
        <f ca="1">1-P1873/MAX(P$2:P1873)</f>
        <v>6.9127334817507435E-2</v>
      </c>
    </row>
    <row r="1874" spans="1:17" x14ac:dyDescent="0.15">
      <c r="A1874" s="1">
        <v>41166</v>
      </c>
      <c r="B1874">
        <v>2324.0100000000002</v>
      </c>
      <c r="C1874">
        <v>2332.42</v>
      </c>
      <c r="D1874" s="21">
        <v>2298.83</v>
      </c>
      <c r="E1874" s="21">
        <v>2315.54</v>
      </c>
      <c r="F1874" s="42">
        <v>554.38614528000005</v>
      </c>
      <c r="G1874" s="3">
        <f t="shared" si="145"/>
        <v>7.4310625375251238E-3</v>
      </c>
      <c r="H1874" s="3">
        <f>1-E1874/MAX(E$2:E1874)</f>
        <v>0.60601306744708361</v>
      </c>
      <c r="I1874" s="21">
        <f t="shared" si="146"/>
        <v>17.079999999999927</v>
      </c>
      <c r="J1874" s="21">
        <f ca="1">IF(ROW()&gt;计算结果!B$18+1,ABS(E1874-OFFSET(E1874,-计算结果!B$18,0,1,1))/SUM(OFFSET(I1874,0,0,-计算结果!B$18,1)),ABS(E1874-OFFSET(E1874,-ROW()+2,0,1,1))/SUM(OFFSET(I1874,0,0,-ROW()+2,1)))</f>
        <v>0.46030029530424632</v>
      </c>
      <c r="K1874" s="21">
        <f ca="1">(计算结果!B$19+计算结果!B$20*'000300'!J1874)^计算结果!B$21</f>
        <v>1.8142702657738217</v>
      </c>
      <c r="L1874" s="21">
        <f t="shared" ca="1" si="147"/>
        <v>2336.5408257647623</v>
      </c>
      <c r="M1874" s="31" t="str">
        <f ca="1">IF(ROW()&gt;计算结果!B$22+1,IF(L1874&gt;OFFSET(L1874,-计算结果!B$22,0,1,1),"买",IF(L1874&lt;OFFSET(L1874,-计算结果!B$22,0,1,1),"卖",M1873)),IF(L1874&gt;OFFSET(L1874,-ROW()+1,0,1,1),"买",IF(L1874&lt;OFFSET(L1874,-ROW()+1,0,1,1),"卖",M1873)))</f>
        <v>买</v>
      </c>
      <c r="N1874" s="4">
        <f t="shared" ca="1" si="148"/>
        <v>1</v>
      </c>
      <c r="O1874" s="3">
        <f ca="1">IF(M1873="买",E1874/E1873-1,0)-IF(N1874=1,计算结果!B$17,0)</f>
        <v>0</v>
      </c>
      <c r="P1874" s="2">
        <f t="shared" ca="1" si="149"/>
        <v>6.8049178841539257</v>
      </c>
      <c r="Q1874" s="3">
        <f ca="1">1-P1874/MAX(P$2:P1874)</f>
        <v>6.9127334817507435E-2</v>
      </c>
    </row>
    <row r="1875" spans="1:17" x14ac:dyDescent="0.15">
      <c r="A1875" s="1">
        <v>41169</v>
      </c>
      <c r="B1875">
        <v>2312.0500000000002</v>
      </c>
      <c r="C1875">
        <v>2314.9899999999998</v>
      </c>
      <c r="D1875" s="21">
        <v>2258.1799999999998</v>
      </c>
      <c r="E1875" s="21">
        <v>2258.71</v>
      </c>
      <c r="F1875" s="42">
        <v>437.53168896</v>
      </c>
      <c r="G1875" s="3">
        <f t="shared" si="145"/>
        <v>-2.4542871209307537E-2</v>
      </c>
      <c r="H1875" s="3">
        <f>1-E1875/MAX(E$2:E1875)</f>
        <v>0.61568263799087997</v>
      </c>
      <c r="I1875" s="21">
        <f t="shared" si="146"/>
        <v>56.829999999999927</v>
      </c>
      <c r="J1875" s="21">
        <f ca="1">IF(ROW()&gt;计算结果!B$18+1,ABS(E1875-OFFSET(E1875,-计算结果!B$18,0,1,1))/SUM(OFFSET(I1875,0,0,-计算结果!B$18,1)),ABS(E1875-OFFSET(E1875,-ROW()+2,0,1,1))/SUM(OFFSET(I1875,0,0,-ROW()+2,1)))</f>
        <v>0.11082700175336105</v>
      </c>
      <c r="K1875" s="21">
        <f ca="1">(计算结果!B$19+计算结果!B$20*'000300'!J1875)^计算结果!B$21</f>
        <v>1.499744301578025</v>
      </c>
      <c r="L1875" s="21">
        <f t="shared" ca="1" si="147"/>
        <v>2219.8144883369478</v>
      </c>
      <c r="M1875" s="31" t="str">
        <f ca="1">IF(ROW()&gt;计算结果!B$22+1,IF(L1875&gt;OFFSET(L1875,-计算结果!B$22,0,1,1),"买",IF(L1875&lt;OFFSET(L1875,-计算结果!B$22,0,1,1),"卖",M1874)),IF(L1875&gt;OFFSET(L1875,-ROW()+1,0,1,1),"买",IF(L1875&lt;OFFSET(L1875,-ROW()+1,0,1,1),"卖",M1874)))</f>
        <v>卖</v>
      </c>
      <c r="N1875" s="4">
        <f t="shared" ca="1" si="148"/>
        <v>1</v>
      </c>
      <c r="O1875" s="3">
        <f ca="1">IF(M1874="买",E1875/E1874-1,0)-IF(N1875=1,计算结果!B$17,0)</f>
        <v>-2.4542871209307537E-2</v>
      </c>
      <c r="P1875" s="2">
        <f t="shared" ca="1" si="149"/>
        <v>6.6379056609332228</v>
      </c>
      <c r="Q1875" s="3">
        <f ca="1">1-P1875/MAX(P$2:P1875)</f>
        <v>9.1973622751346129E-2</v>
      </c>
    </row>
    <row r="1876" spans="1:17" x14ac:dyDescent="0.15">
      <c r="A1876" s="1">
        <v>41170</v>
      </c>
      <c r="B1876">
        <v>2249.4299999999998</v>
      </c>
      <c r="C1876">
        <v>2253.14</v>
      </c>
      <c r="D1876" s="21">
        <v>2228.04</v>
      </c>
      <c r="E1876" s="21">
        <v>2235.2399999999998</v>
      </c>
      <c r="F1876" s="42">
        <v>301.71496447999999</v>
      </c>
      <c r="G1876" s="3">
        <f t="shared" si="145"/>
        <v>-1.0390886833635204E-2</v>
      </c>
      <c r="H1876" s="3">
        <f>1-E1876/MAX(E$2:E1876)</f>
        <v>0.61967603620771805</v>
      </c>
      <c r="I1876" s="21">
        <f t="shared" si="146"/>
        <v>23.470000000000255</v>
      </c>
      <c r="J1876" s="21">
        <f ca="1">IF(ROW()&gt;计算结果!B$18+1,ABS(E1876-OFFSET(E1876,-计算结果!B$18,0,1,1))/SUM(OFFSET(I1876,0,0,-计算结果!B$18,1)),ABS(E1876-OFFSET(E1876,-ROW()+2,0,1,1))/SUM(OFFSET(I1876,0,0,-ROW()+2,1)))</f>
        <v>0.11281882387382397</v>
      </c>
      <c r="K1876" s="21">
        <f ca="1">(计算结果!B$19+计算结果!B$20*'000300'!J1876)^计算结果!B$21</f>
        <v>1.5015369414864415</v>
      </c>
      <c r="L1876" s="21">
        <f t="shared" ca="1" si="147"/>
        <v>2242.9764639403502</v>
      </c>
      <c r="M1876" s="31" t="str">
        <f ca="1">IF(ROW()&gt;计算结果!B$22+1,IF(L1876&gt;OFFSET(L1876,-计算结果!B$22,0,1,1),"买",IF(L1876&lt;OFFSET(L1876,-计算结果!B$22,0,1,1),"卖",M1875)),IF(L1876&gt;OFFSET(L1876,-ROW()+1,0,1,1),"买",IF(L1876&lt;OFFSET(L1876,-ROW()+1,0,1,1),"卖",M1875)))</f>
        <v>卖</v>
      </c>
      <c r="N1876" s="4" t="str">
        <f t="shared" ca="1" si="148"/>
        <v/>
      </c>
      <c r="O1876" s="3">
        <f ca="1">IF(M1875="买",E1876/E1875-1,0)-IF(N1876=1,计算结果!B$17,0)</f>
        <v>0</v>
      </c>
      <c r="P1876" s="2">
        <f t="shared" ca="1" si="149"/>
        <v>6.6379056609332228</v>
      </c>
      <c r="Q1876" s="3">
        <f ca="1">1-P1876/MAX(P$2:P1876)</f>
        <v>9.1973622751346129E-2</v>
      </c>
    </row>
    <row r="1877" spans="1:17" x14ac:dyDescent="0.15">
      <c r="A1877" s="1">
        <v>41171</v>
      </c>
      <c r="B1877">
        <v>2237.2199999999998</v>
      </c>
      <c r="C1877">
        <v>2249.2399999999998</v>
      </c>
      <c r="D1877" s="21">
        <v>2229.4899999999998</v>
      </c>
      <c r="E1877" s="21">
        <v>2246.2399999999998</v>
      </c>
      <c r="F1877" s="42">
        <v>326.07010816000002</v>
      </c>
      <c r="G1877" s="3">
        <f t="shared" si="145"/>
        <v>4.9211717757378093E-3</v>
      </c>
      <c r="H1877" s="3">
        <f>1-E1877/MAX(E$2:E1877)</f>
        <v>0.61780439665146669</v>
      </c>
      <c r="I1877" s="21">
        <f t="shared" si="146"/>
        <v>11</v>
      </c>
      <c r="J1877" s="21">
        <f ca="1">IF(ROW()&gt;计算结果!B$18+1,ABS(E1877-OFFSET(E1877,-计算结果!B$18,0,1,1))/SUM(OFFSET(I1877,0,0,-计算结果!B$18,1)),ABS(E1877-OFFSET(E1877,-ROW()+2,0,1,1))/SUM(OFFSET(I1877,0,0,-ROW()+2,1)))</f>
        <v>0.16572531636519466</v>
      </c>
      <c r="K1877" s="21">
        <f ca="1">(计算结果!B$19+计算结果!B$20*'000300'!J1877)^计算结果!B$21</f>
        <v>1.5491527847286752</v>
      </c>
      <c r="L1877" s="21">
        <f t="shared" ca="1" si="147"/>
        <v>2248.0321799152189</v>
      </c>
      <c r="M1877" s="31" t="str">
        <f ca="1">IF(ROW()&gt;计算结果!B$22+1,IF(L1877&gt;OFFSET(L1877,-计算结果!B$22,0,1,1),"买",IF(L1877&lt;OFFSET(L1877,-计算结果!B$22,0,1,1),"卖",M1876)),IF(L1877&gt;OFFSET(L1877,-ROW()+1,0,1,1),"买",IF(L1877&lt;OFFSET(L1877,-ROW()+1,0,1,1),"卖",M1876)))</f>
        <v>卖</v>
      </c>
      <c r="N1877" s="4" t="str">
        <f t="shared" ca="1" si="148"/>
        <v/>
      </c>
      <c r="O1877" s="3">
        <f ca="1">IF(M1876="买",E1877/E1876-1,0)-IF(N1877=1,计算结果!B$17,0)</f>
        <v>0</v>
      </c>
      <c r="P1877" s="2">
        <f t="shared" ca="1" si="149"/>
        <v>6.6379056609332228</v>
      </c>
      <c r="Q1877" s="3">
        <f ca="1">1-P1877/MAX(P$2:P1877)</f>
        <v>9.1973622751346129E-2</v>
      </c>
    </row>
    <row r="1878" spans="1:17" x14ac:dyDescent="0.15">
      <c r="A1878" s="1">
        <v>41172</v>
      </c>
      <c r="B1878">
        <v>2236.19</v>
      </c>
      <c r="C1878">
        <v>2236.19</v>
      </c>
      <c r="D1878" s="21">
        <v>2194.2199999999998</v>
      </c>
      <c r="E1878" s="21">
        <v>2195.9499999999998</v>
      </c>
      <c r="F1878" s="42">
        <v>383.85856511999998</v>
      </c>
      <c r="G1878" s="3">
        <f t="shared" si="145"/>
        <v>-2.2388524823705347E-2</v>
      </c>
      <c r="H1878" s="3">
        <f>1-E1878/MAX(E$2:E1878)</f>
        <v>0.62636119240454646</v>
      </c>
      <c r="I1878" s="21">
        <f t="shared" si="146"/>
        <v>50.289999999999964</v>
      </c>
      <c r="J1878" s="21">
        <f ca="1">IF(ROW()&gt;计算结果!B$18+1,ABS(E1878-OFFSET(E1878,-计算结果!B$18,0,1,1))/SUM(OFFSET(I1878,0,0,-计算结果!B$18,1)),ABS(E1878-OFFSET(E1878,-ROW()+2,0,1,1))/SUM(OFFSET(I1878,0,0,-ROW()+2,1)))</f>
        <v>7.0075939632799206E-2</v>
      </c>
      <c r="K1878" s="21">
        <f ca="1">(计算结果!B$19+计算结果!B$20*'000300'!J1878)^计算结果!B$21</f>
        <v>1.4630683456695193</v>
      </c>
      <c r="L1878" s="21">
        <f t="shared" ca="1" si="147"/>
        <v>2171.8323911077969</v>
      </c>
      <c r="M1878" s="31" t="str">
        <f ca="1">IF(ROW()&gt;计算结果!B$22+1,IF(L1878&gt;OFFSET(L1878,-计算结果!B$22,0,1,1),"买",IF(L1878&lt;OFFSET(L1878,-计算结果!B$22,0,1,1),"卖",M1877)),IF(L1878&gt;OFFSET(L1878,-ROW()+1,0,1,1),"买",IF(L1878&lt;OFFSET(L1878,-ROW()+1,0,1,1),"卖",M1877)))</f>
        <v>卖</v>
      </c>
      <c r="N1878" s="4" t="str">
        <f t="shared" ca="1" si="148"/>
        <v/>
      </c>
      <c r="O1878" s="3">
        <f ca="1">IF(M1877="买",E1878/E1877-1,0)-IF(N1878=1,计算结果!B$17,0)</f>
        <v>0</v>
      </c>
      <c r="P1878" s="2">
        <f t="shared" ca="1" si="149"/>
        <v>6.6379056609332228</v>
      </c>
      <c r="Q1878" s="3">
        <f ca="1">1-P1878/MAX(P$2:P1878)</f>
        <v>9.1973622751346129E-2</v>
      </c>
    </row>
    <row r="1879" spans="1:17" x14ac:dyDescent="0.15">
      <c r="A1879" s="1">
        <v>41173</v>
      </c>
      <c r="B1879">
        <v>2190.33</v>
      </c>
      <c r="C1879">
        <v>2217.4699999999998</v>
      </c>
      <c r="D1879" s="21">
        <v>2186.5300000000002</v>
      </c>
      <c r="E1879" s="21">
        <v>2199.06</v>
      </c>
      <c r="F1879" s="42">
        <v>340.43367424000002</v>
      </c>
      <c r="G1879" s="3">
        <f t="shared" si="145"/>
        <v>1.4162435392428563E-3</v>
      </c>
      <c r="H1879" s="3">
        <f>1-E1879/MAX(E$2:E1879)</f>
        <v>0.62583202885727895</v>
      </c>
      <c r="I1879" s="21">
        <f t="shared" si="146"/>
        <v>3.1100000000001273</v>
      </c>
      <c r="J1879" s="21">
        <f ca="1">IF(ROW()&gt;计算结果!B$18+1,ABS(E1879-OFFSET(E1879,-计算结果!B$18,0,1,1))/SUM(OFFSET(I1879,0,0,-计算结果!B$18,1)),ABS(E1879-OFFSET(E1879,-ROW()+2,0,1,1))/SUM(OFFSET(I1879,0,0,-ROW()+2,1)))</f>
        <v>0.54725722757597905</v>
      </c>
      <c r="K1879" s="21">
        <f ca="1">(计算结果!B$19+计算结果!B$20*'000300'!J1879)^计算结果!B$21</f>
        <v>1.8925315048183811</v>
      </c>
      <c r="L1879" s="21">
        <f t="shared" ca="1" si="147"/>
        <v>2223.3614987371648</v>
      </c>
      <c r="M1879" s="31" t="str">
        <f ca="1">IF(ROW()&gt;计算结果!B$22+1,IF(L1879&gt;OFFSET(L1879,-计算结果!B$22,0,1,1),"买",IF(L1879&lt;OFFSET(L1879,-计算结果!B$22,0,1,1),"卖",M1878)),IF(L1879&gt;OFFSET(L1879,-ROW()+1,0,1,1),"买",IF(L1879&lt;OFFSET(L1879,-ROW()+1,0,1,1),"卖",M1878)))</f>
        <v>买</v>
      </c>
      <c r="N1879" s="4">
        <f t="shared" ca="1" si="148"/>
        <v>1</v>
      </c>
      <c r="O1879" s="3">
        <f ca="1">IF(M1878="买",E1879/E1878-1,0)-IF(N1879=1,计算结果!B$17,0)</f>
        <v>0</v>
      </c>
      <c r="P1879" s="2">
        <f t="shared" ca="1" si="149"/>
        <v>6.6379056609332228</v>
      </c>
      <c r="Q1879" s="3">
        <f ca="1">1-P1879/MAX(P$2:P1879)</f>
        <v>9.1973622751346129E-2</v>
      </c>
    </row>
    <row r="1880" spans="1:17" x14ac:dyDescent="0.15">
      <c r="A1880" s="1">
        <v>41176</v>
      </c>
      <c r="B1880">
        <v>2183.9699999999998</v>
      </c>
      <c r="C1880">
        <v>2225.8000000000002</v>
      </c>
      <c r="D1880" s="21">
        <v>2172.88</v>
      </c>
      <c r="E1880" s="21">
        <v>2215.52</v>
      </c>
      <c r="F1880" s="42">
        <v>336.08761343999998</v>
      </c>
      <c r="G1880" s="3">
        <f t="shared" si="145"/>
        <v>7.48501632515719E-3</v>
      </c>
      <c r="H1880" s="3">
        <f>1-E1880/MAX(E$2:E1880)</f>
        <v>0.62303137548492482</v>
      </c>
      <c r="I1880" s="21">
        <f t="shared" si="146"/>
        <v>16.460000000000036</v>
      </c>
      <c r="J1880" s="21">
        <f ca="1">IF(ROW()&gt;计算结果!B$18+1,ABS(E1880-OFFSET(E1880,-计算结果!B$18,0,1,1))/SUM(OFFSET(I1880,0,0,-计算结果!B$18,1)),ABS(E1880-OFFSET(E1880,-ROW()+2,0,1,1))/SUM(OFFSET(I1880,0,0,-ROW()+2,1)))</f>
        <v>0.49885552713073766</v>
      </c>
      <c r="K1880" s="21">
        <f ca="1">(计算结果!B$19+计算结果!B$20*'000300'!J1880)^计算结果!B$21</f>
        <v>1.8489699744176638</v>
      </c>
      <c r="L1880" s="21">
        <f t="shared" ca="1" si="147"/>
        <v>2208.8628030177133</v>
      </c>
      <c r="M1880" s="31" t="str">
        <f ca="1">IF(ROW()&gt;计算结果!B$22+1,IF(L1880&gt;OFFSET(L1880,-计算结果!B$22,0,1,1),"买",IF(L1880&lt;OFFSET(L1880,-计算结果!B$22,0,1,1),"卖",M1879)),IF(L1880&gt;OFFSET(L1880,-ROW()+1,0,1,1),"买",IF(L1880&lt;OFFSET(L1880,-ROW()+1,0,1,1),"卖",M1879)))</f>
        <v>卖</v>
      </c>
      <c r="N1880" s="4">
        <f t="shared" ca="1" si="148"/>
        <v>1</v>
      </c>
      <c r="O1880" s="3">
        <f ca="1">IF(M1879="买",E1880/E1879-1,0)-IF(N1880=1,计算结果!B$17,0)</f>
        <v>7.48501632515719E-3</v>
      </c>
      <c r="P1880" s="2">
        <f t="shared" ca="1" si="149"/>
        <v>6.6875904931701609</v>
      </c>
      <c r="Q1880" s="3">
        <f ca="1">1-P1880/MAX(P$2:P1880)</f>
        <v>8.5177030493966632E-2</v>
      </c>
    </row>
    <row r="1881" spans="1:17" x14ac:dyDescent="0.15">
      <c r="A1881" s="1">
        <v>41177</v>
      </c>
      <c r="B1881">
        <v>2209.98</v>
      </c>
      <c r="C1881">
        <v>2225.33</v>
      </c>
      <c r="D1881" s="21">
        <v>2202.38</v>
      </c>
      <c r="E1881" s="21">
        <v>2210.15</v>
      </c>
      <c r="F1881" s="42">
        <v>266.77063679999998</v>
      </c>
      <c r="G1881" s="3">
        <f t="shared" si="145"/>
        <v>-2.4238102115980986E-3</v>
      </c>
      <c r="H1881" s="3">
        <f>1-E1881/MAX(E$2:E1881)</f>
        <v>0.62394507588647652</v>
      </c>
      <c r="I1881" s="21">
        <f t="shared" si="146"/>
        <v>5.3699999999998909</v>
      </c>
      <c r="J1881" s="21">
        <f ca="1">IF(ROW()&gt;计算结果!B$18+1,ABS(E1881-OFFSET(E1881,-计算结果!B$18,0,1,1))/SUM(OFFSET(I1881,0,0,-计算结果!B$18,1)),ABS(E1881-OFFSET(E1881,-ROW()+2,0,1,1))/SUM(OFFSET(I1881,0,0,-ROW()+2,1)))</f>
        <v>0.47675726335519925</v>
      </c>
      <c r="K1881" s="21">
        <f ca="1">(计算结果!B$19+计算结果!B$20*'000300'!J1881)^计算结果!B$21</f>
        <v>1.8290815370196793</v>
      </c>
      <c r="L1881" s="21">
        <f t="shared" ca="1" si="147"/>
        <v>2211.2171912525218</v>
      </c>
      <c r="M1881" s="31" t="str">
        <f ca="1">IF(ROW()&gt;计算结果!B$22+1,IF(L1881&gt;OFFSET(L1881,-计算结果!B$22,0,1,1),"买",IF(L1881&lt;OFFSET(L1881,-计算结果!B$22,0,1,1),"卖",M1880)),IF(L1881&gt;OFFSET(L1881,-ROW()+1,0,1,1),"买",IF(L1881&lt;OFFSET(L1881,-ROW()+1,0,1,1),"卖",M1880)))</f>
        <v>卖</v>
      </c>
      <c r="N1881" s="4" t="str">
        <f t="shared" ca="1" si="148"/>
        <v/>
      </c>
      <c r="O1881" s="3">
        <f ca="1">IF(M1880="买",E1881/E1880-1,0)-IF(N1881=1,计算结果!B$17,0)</f>
        <v>0</v>
      </c>
      <c r="P1881" s="2">
        <f t="shared" ca="1" si="149"/>
        <v>6.6875904931701609</v>
      </c>
      <c r="Q1881" s="3">
        <f ca="1">1-P1881/MAX(P$2:P1881)</f>
        <v>8.5177030493966632E-2</v>
      </c>
    </row>
    <row r="1882" spans="1:17" x14ac:dyDescent="0.15">
      <c r="A1882" s="1">
        <v>41178</v>
      </c>
      <c r="B1882">
        <v>2208.91</v>
      </c>
      <c r="C1882">
        <v>2216.8200000000002</v>
      </c>
      <c r="D1882" s="21">
        <v>2181.08</v>
      </c>
      <c r="E1882" s="21">
        <v>2184.89</v>
      </c>
      <c r="F1882" s="42">
        <v>249.1891712</v>
      </c>
      <c r="G1882" s="3">
        <f t="shared" si="145"/>
        <v>-1.1429088523403519E-2</v>
      </c>
      <c r="H1882" s="3">
        <f>1-E1882/MAX(E$2:E1882)</f>
        <v>0.62824304090383176</v>
      </c>
      <c r="I1882" s="21">
        <f t="shared" si="146"/>
        <v>25.260000000000218</v>
      </c>
      <c r="J1882" s="21">
        <f ca="1">IF(ROW()&gt;计算结果!B$18+1,ABS(E1882-OFFSET(E1882,-计算结果!B$18,0,1,1))/SUM(OFFSET(I1882,0,0,-计算结果!B$18,1)),ABS(E1882-OFFSET(E1882,-ROW()+2,0,1,1))/SUM(OFFSET(I1882,0,0,-ROW()+2,1)))</f>
        <v>0.58651509892398479</v>
      </c>
      <c r="K1882" s="21">
        <f ca="1">(计算结果!B$19+计算结果!B$20*'000300'!J1882)^计算结果!B$21</f>
        <v>1.9278635890315863</v>
      </c>
      <c r="L1882" s="21">
        <f t="shared" ca="1" si="147"/>
        <v>2160.4619578353136</v>
      </c>
      <c r="M1882" s="31" t="str">
        <f ca="1">IF(ROW()&gt;计算结果!B$22+1,IF(L1882&gt;OFFSET(L1882,-计算结果!B$22,0,1,1),"买",IF(L1882&lt;OFFSET(L1882,-计算结果!B$22,0,1,1),"卖",M1881)),IF(L1882&gt;OFFSET(L1882,-ROW()+1,0,1,1),"买",IF(L1882&lt;OFFSET(L1882,-ROW()+1,0,1,1),"卖",M1881)))</f>
        <v>卖</v>
      </c>
      <c r="N1882" s="4" t="str">
        <f t="shared" ca="1" si="148"/>
        <v/>
      </c>
      <c r="O1882" s="3">
        <f ca="1">IF(M1881="买",E1882/E1881-1,0)-IF(N1882=1,计算结果!B$17,0)</f>
        <v>0</v>
      </c>
      <c r="P1882" s="2">
        <f t="shared" ca="1" si="149"/>
        <v>6.6875904931701609</v>
      </c>
      <c r="Q1882" s="3">
        <f ca="1">1-P1882/MAX(P$2:P1882)</f>
        <v>8.5177030493966632E-2</v>
      </c>
    </row>
    <row r="1883" spans="1:17" x14ac:dyDescent="0.15">
      <c r="A1883" s="1">
        <v>41179</v>
      </c>
      <c r="B1883">
        <v>2186</v>
      </c>
      <c r="C1883">
        <v>2266.3000000000002</v>
      </c>
      <c r="D1883" s="21">
        <v>2185.77</v>
      </c>
      <c r="E1883" s="21">
        <v>2251.7199999999998</v>
      </c>
      <c r="F1883" s="42">
        <v>482.10579455999999</v>
      </c>
      <c r="G1883" s="3">
        <f t="shared" si="145"/>
        <v>3.0587352223681696E-2</v>
      </c>
      <c r="H1883" s="3">
        <f>1-E1883/MAX(E$2:E1883)</f>
        <v>0.61687197985435249</v>
      </c>
      <c r="I1883" s="21">
        <f t="shared" si="146"/>
        <v>66.829999999999927</v>
      </c>
      <c r="J1883" s="21">
        <f ca="1">IF(ROW()&gt;计算结果!B$18+1,ABS(E1883-OFFSET(E1883,-计算结果!B$18,0,1,1))/SUM(OFFSET(I1883,0,0,-计算结果!B$18,1)),ABS(E1883-OFFSET(E1883,-ROW()+2,0,1,1))/SUM(OFFSET(I1883,0,0,-ROW()+2,1)))</f>
        <v>0.16953210010881462</v>
      </c>
      <c r="K1883" s="21">
        <f ca="1">(计算结果!B$19+计算结果!B$20*'000300'!J1883)^计算结果!B$21</f>
        <v>1.5525788900979332</v>
      </c>
      <c r="L1883" s="21">
        <f t="shared" ca="1" si="147"/>
        <v>2302.1472676518724</v>
      </c>
      <c r="M1883" s="31" t="str">
        <f ca="1">IF(ROW()&gt;计算结果!B$22+1,IF(L1883&gt;OFFSET(L1883,-计算结果!B$22,0,1,1),"买",IF(L1883&lt;OFFSET(L1883,-计算结果!B$22,0,1,1),"卖",M1882)),IF(L1883&gt;OFFSET(L1883,-ROW()+1,0,1,1),"买",IF(L1883&lt;OFFSET(L1883,-ROW()+1,0,1,1),"卖",M1882)))</f>
        <v>买</v>
      </c>
      <c r="N1883" s="4">
        <f t="shared" ca="1" si="148"/>
        <v>1</v>
      </c>
      <c r="O1883" s="3">
        <f ca="1">IF(M1882="买",E1883/E1882-1,0)-IF(N1883=1,计算结果!B$17,0)</f>
        <v>0</v>
      </c>
      <c r="P1883" s="2">
        <f t="shared" ca="1" si="149"/>
        <v>6.6875904931701609</v>
      </c>
      <c r="Q1883" s="3">
        <f ca="1">1-P1883/MAX(P$2:P1883)</f>
        <v>8.5177030493966632E-2</v>
      </c>
    </row>
    <row r="1884" spans="1:17" x14ac:dyDescent="0.15">
      <c r="A1884" s="1">
        <v>41180</v>
      </c>
      <c r="B1884">
        <v>2235.06</v>
      </c>
      <c r="C1884">
        <v>2297.0300000000002</v>
      </c>
      <c r="D1884" s="21">
        <v>2234.3200000000002</v>
      </c>
      <c r="E1884" s="21">
        <v>2293.11</v>
      </c>
      <c r="F1884" s="42">
        <v>544.31465472000002</v>
      </c>
      <c r="G1884" s="3">
        <f t="shared" si="145"/>
        <v>1.8381503917005881E-2</v>
      </c>
      <c r="H1884" s="3">
        <f>1-E1884/MAX(E$2:E1884)</f>
        <v>0.60982951065133051</v>
      </c>
      <c r="I1884" s="21">
        <f t="shared" si="146"/>
        <v>41.390000000000327</v>
      </c>
      <c r="J1884" s="21">
        <f ca="1">IF(ROW()&gt;计算结果!B$18+1,ABS(E1884-OFFSET(E1884,-计算结果!B$18,0,1,1))/SUM(OFFSET(I1884,0,0,-计算结果!B$18,1)),ABS(E1884-OFFSET(E1884,-ROW()+2,0,1,1))/SUM(OFFSET(I1884,0,0,-ROW()+2,1)))</f>
        <v>7.4764174527515034E-2</v>
      </c>
      <c r="K1884" s="21">
        <f ca="1">(计算结果!B$19+计算结果!B$20*'000300'!J1884)^计算结果!B$21</f>
        <v>1.4672877570747636</v>
      </c>
      <c r="L1884" s="21">
        <f t="shared" ca="1" si="147"/>
        <v>2288.8869954688726</v>
      </c>
      <c r="M1884" s="31" t="str">
        <f ca="1">IF(ROW()&gt;计算结果!B$22+1,IF(L1884&gt;OFFSET(L1884,-计算结果!B$22,0,1,1),"买",IF(L1884&lt;OFFSET(L1884,-计算结果!B$22,0,1,1),"卖",M1883)),IF(L1884&gt;OFFSET(L1884,-ROW()+1,0,1,1),"买",IF(L1884&lt;OFFSET(L1884,-ROW()+1,0,1,1),"卖",M1883)))</f>
        <v>买</v>
      </c>
      <c r="N1884" s="4" t="str">
        <f t="shared" ca="1" si="148"/>
        <v/>
      </c>
      <c r="O1884" s="3">
        <f ca="1">IF(M1883="买",E1884/E1883-1,0)-IF(N1884=1,计算结果!B$17,0)</f>
        <v>1.8381503917005881E-2</v>
      </c>
      <c r="P1884" s="2">
        <f t="shared" ca="1" si="149"/>
        <v>6.8105184640156997</v>
      </c>
      <c r="Q1884" s="3">
        <f ca="1">1-P1884/MAX(P$2:P1884)</f>
        <v>6.8361208496624526E-2</v>
      </c>
    </row>
    <row r="1885" spans="1:17" x14ac:dyDescent="0.15">
      <c r="A1885" s="1">
        <v>41190</v>
      </c>
      <c r="B1885">
        <v>2291.96</v>
      </c>
      <c r="C1885">
        <v>2305.1799999999998</v>
      </c>
      <c r="D1885" s="21">
        <v>2258.11</v>
      </c>
      <c r="E1885" s="21">
        <v>2270.0500000000002</v>
      </c>
      <c r="F1885" s="42">
        <v>339.15840512</v>
      </c>
      <c r="G1885" s="3">
        <f t="shared" si="145"/>
        <v>-1.0056211869469811E-2</v>
      </c>
      <c r="H1885" s="3">
        <f>1-E1885/MAX(E$2:E1885)</f>
        <v>0.61375314775743539</v>
      </c>
      <c r="I1885" s="21">
        <f t="shared" si="146"/>
        <v>23.059999999999945</v>
      </c>
      <c r="J1885" s="21">
        <f ca="1">IF(ROW()&gt;计算结果!B$18+1,ABS(E1885-OFFSET(E1885,-计算结果!B$18,0,1,1))/SUM(OFFSET(I1885,0,0,-计算结果!B$18,1)),ABS(E1885-OFFSET(E1885,-ROW()+2,0,1,1))/SUM(OFFSET(I1885,0,0,-ROW()+2,1)))</f>
        <v>4.2593149038461973E-2</v>
      </c>
      <c r="K1885" s="21">
        <f ca="1">(计算结果!B$19+计算结果!B$20*'000300'!J1885)^计算结果!B$21</f>
        <v>1.4383338341346157</v>
      </c>
      <c r="L1885" s="21">
        <f t="shared" ca="1" si="147"/>
        <v>2261.793107552553</v>
      </c>
      <c r="M1885" s="31" t="str">
        <f ca="1">IF(ROW()&gt;计算结果!B$22+1,IF(L1885&gt;OFFSET(L1885,-计算结果!B$22,0,1,1),"买",IF(L1885&lt;OFFSET(L1885,-计算结果!B$22,0,1,1),"卖",M1884)),IF(L1885&gt;OFFSET(L1885,-ROW()+1,0,1,1),"买",IF(L1885&lt;OFFSET(L1885,-ROW()+1,0,1,1),"卖",M1884)))</f>
        <v>买</v>
      </c>
      <c r="N1885" s="4" t="str">
        <f t="shared" ca="1" si="148"/>
        <v/>
      </c>
      <c r="O1885" s="3">
        <f ca="1">IF(M1884="买",E1885/E1884-1,0)-IF(N1885=1,计算结果!B$17,0)</f>
        <v>-1.0056211869469811E-2</v>
      </c>
      <c r="P1885" s="2">
        <f t="shared" ca="1" si="149"/>
        <v>6.7420304474006221</v>
      </c>
      <c r="Q1885" s="3">
        <f ca="1">1-P1885/MAX(P$2:P1885)</f>
        <v>7.7729965569799275E-2</v>
      </c>
    </row>
    <row r="1886" spans="1:17" x14ac:dyDescent="0.15">
      <c r="A1886" s="1">
        <v>41191</v>
      </c>
      <c r="B1886">
        <v>2281.75</v>
      </c>
      <c r="C1886">
        <v>2327.73</v>
      </c>
      <c r="D1886" s="21">
        <v>2281.75</v>
      </c>
      <c r="E1886" s="21">
        <v>2320.16</v>
      </c>
      <c r="F1886" s="42">
        <v>483.30194943999999</v>
      </c>
      <c r="G1886" s="3">
        <f t="shared" si="145"/>
        <v>2.2074403647496688E-2</v>
      </c>
      <c r="H1886" s="3">
        <f>1-E1886/MAX(E$2:E1886)</f>
        <v>0.60522697883345811</v>
      </c>
      <c r="I1886" s="21">
        <f t="shared" si="146"/>
        <v>50.109999999999673</v>
      </c>
      <c r="J1886" s="21">
        <f ca="1">IF(ROW()&gt;计算结果!B$18+1,ABS(E1886-OFFSET(E1886,-计算结果!B$18,0,1,1))/SUM(OFFSET(I1886,0,0,-计算结果!B$18,1)),ABS(E1886-OFFSET(E1886,-ROW()+2,0,1,1))/SUM(OFFSET(I1886,0,0,-ROW()+2,1)))</f>
        <v>0.28994810161158169</v>
      </c>
      <c r="K1886" s="21">
        <f ca="1">(计算结果!B$19+计算结果!B$20*'000300'!J1886)^计算结果!B$21</f>
        <v>1.6609532914504235</v>
      </c>
      <c r="L1886" s="21">
        <f t="shared" ca="1" si="147"/>
        <v>2358.7377896748731</v>
      </c>
      <c r="M1886" s="31" t="str">
        <f ca="1">IF(ROW()&gt;计算结果!B$22+1,IF(L1886&gt;OFFSET(L1886,-计算结果!B$22,0,1,1),"买",IF(L1886&lt;OFFSET(L1886,-计算结果!B$22,0,1,1),"卖",M1885)),IF(L1886&gt;OFFSET(L1886,-ROW()+1,0,1,1),"买",IF(L1886&lt;OFFSET(L1886,-ROW()+1,0,1,1),"卖",M1885)))</f>
        <v>买</v>
      </c>
      <c r="N1886" s="4" t="str">
        <f t="shared" ca="1" si="148"/>
        <v/>
      </c>
      <c r="O1886" s="3">
        <f ca="1">IF(M1885="买",E1886/E1885-1,0)-IF(N1886=1,计算结果!B$17,0)</f>
        <v>2.2074403647496688E-2</v>
      </c>
      <c r="P1886" s="2">
        <f t="shared" ca="1" si="149"/>
        <v>6.8908567489002559</v>
      </c>
      <c r="Q1886" s="3">
        <f ca="1">1-P1886/MAX(P$2:P1886)</f>
        <v>5.7371404557796324E-2</v>
      </c>
    </row>
    <row r="1887" spans="1:17" x14ac:dyDescent="0.15">
      <c r="A1887" s="1">
        <v>41192</v>
      </c>
      <c r="B1887">
        <v>2314.59</v>
      </c>
      <c r="C1887">
        <v>2325.75</v>
      </c>
      <c r="D1887" s="21">
        <v>2304.61</v>
      </c>
      <c r="E1887" s="21">
        <v>2324.12</v>
      </c>
      <c r="F1887" s="42">
        <v>378.73995775999998</v>
      </c>
      <c r="G1887" s="3">
        <f t="shared" si="145"/>
        <v>1.7067788428384301E-3</v>
      </c>
      <c r="H1887" s="3">
        <f>1-E1887/MAX(E$2:E1887)</f>
        <v>0.60455318859320761</v>
      </c>
      <c r="I1887" s="21">
        <f t="shared" si="146"/>
        <v>3.9600000000000364</v>
      </c>
      <c r="J1887" s="21">
        <f ca="1">IF(ROW()&gt;计算结果!B$18+1,ABS(E1887-OFFSET(E1887,-计算结果!B$18,0,1,1))/SUM(OFFSET(I1887,0,0,-计算结果!B$18,1)),ABS(E1887-OFFSET(E1887,-ROW()+2,0,1,1))/SUM(OFFSET(I1887,0,0,-ROW()+2,1)))</f>
        <v>0.27246011754827898</v>
      </c>
      <c r="K1887" s="21">
        <f ca="1">(计算结果!B$19+计算结果!B$20*'000300'!J1887)^计算结果!B$21</f>
        <v>1.6452141057934511</v>
      </c>
      <c r="L1887" s="21">
        <f t="shared" ca="1" si="147"/>
        <v>2301.7841137903806</v>
      </c>
      <c r="M1887" s="31" t="str">
        <f ca="1">IF(ROW()&gt;计算结果!B$22+1,IF(L1887&gt;OFFSET(L1887,-计算结果!B$22,0,1,1),"买",IF(L1887&lt;OFFSET(L1887,-计算结果!B$22,0,1,1),"卖",M1886)),IF(L1887&gt;OFFSET(L1887,-ROW()+1,0,1,1),"买",IF(L1887&lt;OFFSET(L1887,-ROW()+1,0,1,1),"卖",M1886)))</f>
        <v>买</v>
      </c>
      <c r="N1887" s="4" t="str">
        <f t="shared" ca="1" si="148"/>
        <v/>
      </c>
      <c r="O1887" s="3">
        <f ca="1">IF(M1886="买",E1887/E1886-1,0)-IF(N1887=1,计算结果!B$17,0)</f>
        <v>1.7067788428384301E-3</v>
      </c>
      <c r="P1887" s="2">
        <f t="shared" ca="1" si="149"/>
        <v>6.9026179174083095</v>
      </c>
      <c r="Q1887" s="3">
        <f ca="1">1-P1887/MAX(P$2:P1887)</f>
        <v>5.5762546014441083E-2</v>
      </c>
    </row>
    <row r="1888" spans="1:17" x14ac:dyDescent="0.15">
      <c r="A1888" s="1">
        <v>41193</v>
      </c>
      <c r="B1888">
        <v>2315.9</v>
      </c>
      <c r="C1888">
        <v>2321.35</v>
      </c>
      <c r="D1888" s="21">
        <v>2300.9299999999998</v>
      </c>
      <c r="E1888" s="21">
        <v>2302.5300000000002</v>
      </c>
      <c r="F1888" s="42">
        <v>361.7296384</v>
      </c>
      <c r="G1888" s="3">
        <f t="shared" si="145"/>
        <v>-9.2895375453934115E-3</v>
      </c>
      <c r="H1888" s="3">
        <f>1-E1888/MAX(E$2:E1888)</f>
        <v>0.60822670659497713</v>
      </c>
      <c r="I1888" s="21">
        <f t="shared" si="146"/>
        <v>21.589999999999691</v>
      </c>
      <c r="J1888" s="21">
        <f ca="1">IF(ROW()&gt;计算结果!B$18+1,ABS(E1888-OFFSET(E1888,-计算结果!B$18,0,1,1))/SUM(OFFSET(I1888,0,0,-计算结果!B$18,1)),ABS(E1888-OFFSET(E1888,-ROW()+2,0,1,1))/SUM(OFFSET(I1888,0,0,-ROW()+2,1)))</f>
        <v>0.41448238313759211</v>
      </c>
      <c r="K1888" s="21">
        <f ca="1">(计算结果!B$19+计算结果!B$20*'000300'!J1888)^计算结果!B$21</f>
        <v>1.7730341448238329</v>
      </c>
      <c r="L1888" s="21">
        <f t="shared" ca="1" si="147"/>
        <v>2303.1065955081895</v>
      </c>
      <c r="M1888" s="31" t="str">
        <f ca="1">IF(ROW()&gt;计算结果!B$22+1,IF(L1888&gt;OFFSET(L1888,-计算结果!B$22,0,1,1),"买",IF(L1888&lt;OFFSET(L1888,-计算结果!B$22,0,1,1),"卖",M1887)),IF(L1888&gt;OFFSET(L1888,-ROW()+1,0,1,1),"买",IF(L1888&lt;OFFSET(L1888,-ROW()+1,0,1,1),"卖",M1887)))</f>
        <v>买</v>
      </c>
      <c r="N1888" s="4" t="str">
        <f t="shared" ca="1" si="148"/>
        <v/>
      </c>
      <c r="O1888" s="3">
        <f ca="1">IF(M1887="买",E1888/E1887-1,0)-IF(N1888=1,计算结果!B$17,0)</f>
        <v>-9.2895375453934115E-3</v>
      </c>
      <c r="P1888" s="2">
        <f t="shared" ca="1" si="149"/>
        <v>6.8384957891030398</v>
      </c>
      <c r="Q1888" s="3">
        <f ca="1">1-P1888/MAX(P$2:P1888)</f>
        <v>6.4534075295006543E-2</v>
      </c>
    </row>
    <row r="1889" spans="1:17" x14ac:dyDescent="0.15">
      <c r="A1889" s="1">
        <v>41194</v>
      </c>
      <c r="B1889">
        <v>2311.2800000000002</v>
      </c>
      <c r="C1889">
        <v>2332.15</v>
      </c>
      <c r="D1889" s="21">
        <v>2287.0100000000002</v>
      </c>
      <c r="E1889" s="21">
        <v>2304.5300000000002</v>
      </c>
      <c r="F1889" s="42">
        <v>332.05903360000002</v>
      </c>
      <c r="G1889" s="3">
        <f t="shared" si="145"/>
        <v>8.6860974666991275E-4</v>
      </c>
      <c r="H1889" s="3">
        <f>1-E1889/MAX(E$2:E1889)</f>
        <v>0.60788640849384057</v>
      </c>
      <c r="I1889" s="21">
        <f t="shared" si="146"/>
        <v>2</v>
      </c>
      <c r="J1889" s="21">
        <f ca="1">IF(ROW()&gt;计算结果!B$18+1,ABS(E1889-OFFSET(E1889,-计算结果!B$18,0,1,1))/SUM(OFFSET(I1889,0,0,-计算结果!B$18,1)),ABS(E1889-OFFSET(E1889,-ROW()+2,0,1,1))/SUM(OFFSET(I1889,0,0,-ROW()+2,1)))</f>
        <v>0.41194391282271747</v>
      </c>
      <c r="K1889" s="21">
        <f ca="1">(计算结果!B$19+计算结果!B$20*'000300'!J1889)^计算结果!B$21</f>
        <v>1.7707495215404456</v>
      </c>
      <c r="L1889" s="21">
        <f t="shared" ca="1" si="147"/>
        <v>2305.6270883310217</v>
      </c>
      <c r="M1889" s="31" t="str">
        <f ca="1">IF(ROW()&gt;计算结果!B$22+1,IF(L1889&gt;OFFSET(L1889,-计算结果!B$22,0,1,1),"买",IF(L1889&lt;OFFSET(L1889,-计算结果!B$22,0,1,1),"卖",M1888)),IF(L1889&gt;OFFSET(L1889,-ROW()+1,0,1,1),"买",IF(L1889&lt;OFFSET(L1889,-ROW()+1,0,1,1),"卖",M1888)))</f>
        <v>卖</v>
      </c>
      <c r="N1889" s="4">
        <f t="shared" ca="1" si="148"/>
        <v>1</v>
      </c>
      <c r="O1889" s="3">
        <f ca="1">IF(M1888="买",E1889/E1888-1,0)-IF(N1889=1,计算结果!B$17,0)</f>
        <v>8.6860974666991275E-4</v>
      </c>
      <c r="P1889" s="2">
        <f t="shared" ca="1" si="149"/>
        <v>6.8444357731980157</v>
      </c>
      <c r="Q1889" s="3">
        <f ca="1">1-P1889/MAX(P$2:P1889)</f>
        <v>6.3721520475130244E-2</v>
      </c>
    </row>
    <row r="1890" spans="1:17" x14ac:dyDescent="0.15">
      <c r="A1890" s="1">
        <v>41197</v>
      </c>
      <c r="B1890">
        <v>2306.0100000000002</v>
      </c>
      <c r="C1890">
        <v>2307.88</v>
      </c>
      <c r="D1890" s="21">
        <v>2278.46</v>
      </c>
      <c r="E1890" s="21">
        <v>2294.86</v>
      </c>
      <c r="F1890" s="42">
        <v>285.69022464</v>
      </c>
      <c r="G1890" s="3">
        <f t="shared" si="145"/>
        <v>-4.1960833662395558E-3</v>
      </c>
      <c r="H1890" s="3">
        <f>1-E1890/MAX(E$2:E1890)</f>
        <v>0.60953174981283609</v>
      </c>
      <c r="I1890" s="21">
        <f t="shared" si="146"/>
        <v>9.6700000000000728</v>
      </c>
      <c r="J1890" s="21">
        <f ca="1">IF(ROW()&gt;计算结果!B$18+1,ABS(E1890-OFFSET(E1890,-计算结果!B$18,0,1,1))/SUM(OFFSET(I1890,0,0,-计算结果!B$18,1)),ABS(E1890-OFFSET(E1890,-ROW()+2,0,1,1))/SUM(OFFSET(I1890,0,0,-ROW()+2,1)))</f>
        <v>0.31832771625742345</v>
      </c>
      <c r="K1890" s="21">
        <f ca="1">(计算结果!B$19+计算结果!B$20*'000300'!J1890)^计算结果!B$21</f>
        <v>1.686494944631681</v>
      </c>
      <c r="L1890" s="21">
        <f t="shared" ca="1" si="147"/>
        <v>2287.4684482923512</v>
      </c>
      <c r="M1890" s="31" t="str">
        <f ca="1">IF(ROW()&gt;计算结果!B$22+1,IF(L1890&gt;OFFSET(L1890,-计算结果!B$22,0,1,1),"买",IF(L1890&lt;OFFSET(L1890,-计算结果!B$22,0,1,1),"卖",M1889)),IF(L1890&gt;OFFSET(L1890,-ROW()+1,0,1,1),"买",IF(L1890&lt;OFFSET(L1890,-ROW()+1,0,1,1),"卖",M1889)))</f>
        <v>买</v>
      </c>
      <c r="N1890" s="4">
        <f t="shared" ca="1" si="148"/>
        <v>1</v>
      </c>
      <c r="O1890" s="3">
        <f ca="1">IF(M1889="买",E1890/E1889-1,0)-IF(N1890=1,计算结果!B$17,0)</f>
        <v>0</v>
      </c>
      <c r="P1890" s="2">
        <f t="shared" ca="1" si="149"/>
        <v>6.8444357731980157</v>
      </c>
      <c r="Q1890" s="3">
        <f ca="1">1-P1890/MAX(P$2:P1890)</f>
        <v>6.3721520475130244E-2</v>
      </c>
    </row>
    <row r="1891" spans="1:17" x14ac:dyDescent="0.15">
      <c r="A1891" s="1">
        <v>41198</v>
      </c>
      <c r="B1891">
        <v>2293.2399999999998</v>
      </c>
      <c r="C1891">
        <v>2315.4499999999998</v>
      </c>
      <c r="D1891" s="21">
        <v>2287.59</v>
      </c>
      <c r="E1891" s="21">
        <v>2298.16</v>
      </c>
      <c r="F1891" s="42">
        <v>327.05140735999998</v>
      </c>
      <c r="G1891" s="3">
        <f t="shared" si="145"/>
        <v>1.4379962176340744E-3</v>
      </c>
      <c r="H1891" s="3">
        <f>1-E1891/MAX(E$2:E1891)</f>
        <v>0.6089702579459606</v>
      </c>
      <c r="I1891" s="21">
        <f t="shared" si="146"/>
        <v>3.2999999999997272</v>
      </c>
      <c r="J1891" s="21">
        <f ca="1">IF(ROW()&gt;计算结果!B$18+1,ABS(E1891-OFFSET(E1891,-计算结果!B$18,0,1,1))/SUM(OFFSET(I1891,0,0,-计算结果!B$18,1)),ABS(E1891-OFFSET(E1891,-ROW()+2,0,1,1))/SUM(OFFSET(I1891,0,0,-ROW()+2,1)))</f>
        <v>0.35607072055670147</v>
      </c>
      <c r="K1891" s="21">
        <f ca="1">(计算结果!B$19+计算结果!B$20*'000300'!J1891)^计算结果!B$21</f>
        <v>1.7204636485010312</v>
      </c>
      <c r="L1891" s="21">
        <f t="shared" ca="1" si="147"/>
        <v>2305.8628743514296</v>
      </c>
      <c r="M1891" s="31" t="str">
        <f ca="1">IF(ROW()&gt;计算结果!B$22+1,IF(L1891&gt;OFFSET(L1891,-计算结果!B$22,0,1,1),"买",IF(L1891&lt;OFFSET(L1891,-计算结果!B$22,0,1,1),"卖",M1890)),IF(L1891&gt;OFFSET(L1891,-ROW()+1,0,1,1),"买",IF(L1891&lt;OFFSET(L1891,-ROW()+1,0,1,1),"卖",M1890)))</f>
        <v>卖</v>
      </c>
      <c r="N1891" s="4">
        <f t="shared" ca="1" si="148"/>
        <v>1</v>
      </c>
      <c r="O1891" s="3">
        <f ca="1">IF(M1890="买",E1891/E1890-1,0)-IF(N1891=1,计算结果!B$17,0)</f>
        <v>1.4379962176340744E-3</v>
      </c>
      <c r="P1891" s="2">
        <f t="shared" ca="1" si="149"/>
        <v>6.8542780459517134</v>
      </c>
      <c r="Q1891" s="3">
        <f ca="1">1-P1891/MAX(P$2:P1891)</f>
        <v>6.2375155562921392E-2</v>
      </c>
    </row>
    <row r="1892" spans="1:17" x14ac:dyDescent="0.15">
      <c r="A1892" s="1">
        <v>41199</v>
      </c>
      <c r="B1892">
        <v>2307.36</v>
      </c>
      <c r="C1892">
        <v>2312.17</v>
      </c>
      <c r="D1892" s="21">
        <v>2280.8200000000002</v>
      </c>
      <c r="E1892" s="21">
        <v>2300.8000000000002</v>
      </c>
      <c r="F1892" s="42">
        <v>312.70899711999999</v>
      </c>
      <c r="G1892" s="3">
        <f t="shared" si="145"/>
        <v>1.1487450830229839E-3</v>
      </c>
      <c r="H1892" s="3">
        <f>1-E1892/MAX(E$2:E1892)</f>
        <v>0.60852106445246035</v>
      </c>
      <c r="I1892" s="21">
        <f t="shared" si="146"/>
        <v>2.6400000000003274</v>
      </c>
      <c r="J1892" s="21">
        <f ca="1">IF(ROW()&gt;计算结果!B$18+1,ABS(E1892-OFFSET(E1892,-计算结果!B$18,0,1,1))/SUM(OFFSET(I1892,0,0,-计算结果!B$18,1)),ABS(E1892-OFFSET(E1892,-ROW()+2,0,1,1))/SUM(OFFSET(I1892,0,0,-ROW()+2,1)))</f>
        <v>0.51618793141839436</v>
      </c>
      <c r="K1892" s="21">
        <f ca="1">(计算结果!B$19+计算结果!B$20*'000300'!J1892)^计算结果!B$21</f>
        <v>1.8645691382765548</v>
      </c>
      <c r="L1892" s="21">
        <f t="shared" ca="1" si="147"/>
        <v>2296.4227950847826</v>
      </c>
      <c r="M1892" s="31" t="str">
        <f ca="1">IF(ROW()&gt;计算结果!B$22+1,IF(L1892&gt;OFFSET(L1892,-计算结果!B$22,0,1,1),"买",IF(L1892&lt;OFFSET(L1892,-计算结果!B$22,0,1,1),"卖",M1891)),IF(L1892&gt;OFFSET(L1892,-ROW()+1,0,1,1),"买",IF(L1892&lt;OFFSET(L1892,-ROW()+1,0,1,1),"卖",M1891)))</f>
        <v>卖</v>
      </c>
      <c r="N1892" s="4" t="str">
        <f t="shared" ca="1" si="148"/>
        <v/>
      </c>
      <c r="O1892" s="3">
        <f ca="1">IF(M1891="买",E1892/E1891-1,0)-IF(N1892=1,计算结果!B$17,0)</f>
        <v>0</v>
      </c>
      <c r="P1892" s="2">
        <f t="shared" ca="1" si="149"/>
        <v>6.8542780459517134</v>
      </c>
      <c r="Q1892" s="3">
        <f ca="1">1-P1892/MAX(P$2:P1892)</f>
        <v>6.2375155562921392E-2</v>
      </c>
    </row>
    <row r="1893" spans="1:17" x14ac:dyDescent="0.15">
      <c r="A1893" s="1">
        <v>41200</v>
      </c>
      <c r="B1893">
        <v>2307.4899999999998</v>
      </c>
      <c r="C1893">
        <v>2341.12</v>
      </c>
      <c r="D1893" s="21">
        <v>2305.88</v>
      </c>
      <c r="E1893" s="21">
        <v>2336.08</v>
      </c>
      <c r="F1893" s="42">
        <v>450.50294272000002</v>
      </c>
      <c r="G1893" s="3">
        <f t="shared" si="145"/>
        <v>1.5333796940194544E-2</v>
      </c>
      <c r="H1893" s="3">
        <f>1-E1893/MAX(E$2:E1893)</f>
        <v>0.60251820594841088</v>
      </c>
      <c r="I1893" s="21">
        <f t="shared" si="146"/>
        <v>35.279999999999745</v>
      </c>
      <c r="J1893" s="21">
        <f ca="1">IF(ROW()&gt;计算结果!B$18+1,ABS(E1893-OFFSET(E1893,-计算结果!B$18,0,1,1))/SUM(OFFSET(I1893,0,0,-计算结果!B$18,1)),ABS(E1893-OFFSET(E1893,-ROW()+2,0,1,1))/SUM(OFFSET(I1893,0,0,-ROW()+2,1)))</f>
        <v>0.43709844559585659</v>
      </c>
      <c r="K1893" s="21">
        <f ca="1">(计算结果!B$19+计算结果!B$20*'000300'!J1893)^计算结果!B$21</f>
        <v>1.7933886010362707</v>
      </c>
      <c r="L1893" s="21">
        <f t="shared" ca="1" si="147"/>
        <v>2367.543574328693</v>
      </c>
      <c r="M1893" s="31" t="str">
        <f ca="1">IF(ROW()&gt;计算结果!B$22+1,IF(L1893&gt;OFFSET(L1893,-计算结果!B$22,0,1,1),"买",IF(L1893&lt;OFFSET(L1893,-计算结果!B$22,0,1,1),"卖",M1892)),IF(L1893&gt;OFFSET(L1893,-ROW()+1,0,1,1),"买",IF(L1893&lt;OFFSET(L1893,-ROW()+1,0,1,1),"卖",M1892)))</f>
        <v>买</v>
      </c>
      <c r="N1893" s="4">
        <f t="shared" ca="1" si="148"/>
        <v>1</v>
      </c>
      <c r="O1893" s="3">
        <f ca="1">IF(M1892="买",E1893/E1892-1,0)-IF(N1893=1,计算结果!B$17,0)</f>
        <v>0</v>
      </c>
      <c r="P1893" s="2">
        <f t="shared" ca="1" si="149"/>
        <v>6.8542780459517134</v>
      </c>
      <c r="Q1893" s="3">
        <f ca="1">1-P1893/MAX(P$2:P1893)</f>
        <v>6.2375155562921392E-2</v>
      </c>
    </row>
    <row r="1894" spans="1:17" x14ac:dyDescent="0.15">
      <c r="A1894" s="1">
        <v>41201</v>
      </c>
      <c r="B1894">
        <v>2335.11</v>
      </c>
      <c r="C1894">
        <v>2342.5300000000002</v>
      </c>
      <c r="D1894" s="21">
        <v>2328.73</v>
      </c>
      <c r="E1894" s="21">
        <v>2332.4699999999998</v>
      </c>
      <c r="F1894" s="42">
        <v>331.73030912000002</v>
      </c>
      <c r="G1894" s="3">
        <f t="shared" si="145"/>
        <v>-1.5453237902811612E-3</v>
      </c>
      <c r="H1894" s="3">
        <f>1-E1894/MAX(E$2:E1894)</f>
        <v>0.60313244402096244</v>
      </c>
      <c r="I1894" s="21">
        <f t="shared" si="146"/>
        <v>3.6100000000001273</v>
      </c>
      <c r="J1894" s="21">
        <f ca="1">IF(ROW()&gt;计算结果!B$18+1,ABS(E1894-OFFSET(E1894,-计算结果!B$18,0,1,1))/SUM(OFFSET(I1894,0,0,-计算结果!B$18,1)),ABS(E1894-OFFSET(E1894,-ROW()+2,0,1,1))/SUM(OFFSET(I1894,0,0,-ROW()+2,1)))</f>
        <v>0.2535755701584837</v>
      </c>
      <c r="K1894" s="21">
        <f ca="1">(计算结果!B$19+计算结果!B$20*'000300'!J1894)^计算结果!B$21</f>
        <v>1.6282180131426354</v>
      </c>
      <c r="L1894" s="21">
        <f t="shared" ca="1" si="147"/>
        <v>2310.4361488214181</v>
      </c>
      <c r="M1894" s="31" t="str">
        <f ca="1">IF(ROW()&gt;计算结果!B$22+1,IF(L1894&gt;OFFSET(L1894,-计算结果!B$22,0,1,1),"买",IF(L1894&lt;OFFSET(L1894,-计算结果!B$22,0,1,1),"卖",M1893)),IF(L1894&gt;OFFSET(L1894,-ROW()+1,0,1,1),"买",IF(L1894&lt;OFFSET(L1894,-ROW()+1,0,1,1),"卖",M1893)))</f>
        <v>卖</v>
      </c>
      <c r="N1894" s="4">
        <f t="shared" ca="1" si="148"/>
        <v>1</v>
      </c>
      <c r="O1894" s="3">
        <f ca="1">IF(M1893="买",E1894/E1893-1,0)-IF(N1894=1,计算结果!B$17,0)</f>
        <v>-1.5453237902811612E-3</v>
      </c>
      <c r="P1894" s="2">
        <f t="shared" ca="1" si="149"/>
        <v>6.8436859670221022</v>
      </c>
      <c r="Q1894" s="3">
        <f ca="1">1-P1894/MAX(P$2:P1894)</f>
        <v>6.382408954138874E-2</v>
      </c>
    </row>
    <row r="1895" spans="1:17" x14ac:dyDescent="0.15">
      <c r="A1895" s="1">
        <v>41204</v>
      </c>
      <c r="B1895">
        <v>2320.4699999999998</v>
      </c>
      <c r="C1895">
        <v>2347.9</v>
      </c>
      <c r="D1895" s="21">
        <v>2315.9</v>
      </c>
      <c r="E1895" s="21">
        <v>2341.59</v>
      </c>
      <c r="F1895" s="42">
        <v>328.15273983999998</v>
      </c>
      <c r="G1895" s="3">
        <f t="shared" si="145"/>
        <v>3.9100181352815788E-3</v>
      </c>
      <c r="H1895" s="3">
        <f>1-E1895/MAX(E$2:E1895)</f>
        <v>0.60158068467977943</v>
      </c>
      <c r="I1895" s="21">
        <f t="shared" si="146"/>
        <v>9.1200000000003456</v>
      </c>
      <c r="J1895" s="21">
        <f ca="1">IF(ROW()&gt;计算结果!B$18+1,ABS(E1895-OFFSET(E1895,-计算结果!B$18,0,1,1))/SUM(OFFSET(I1895,0,0,-计算结果!B$18,1)),ABS(E1895-OFFSET(E1895,-ROW()+2,0,1,1))/SUM(OFFSET(I1895,0,0,-ROW()+2,1)))</f>
        <v>0.50637032842582175</v>
      </c>
      <c r="K1895" s="21">
        <f ca="1">(计算结果!B$19+计算结果!B$20*'000300'!J1895)^计算结果!B$21</f>
        <v>1.8557332955832395</v>
      </c>
      <c r="L1895" s="21">
        <f t="shared" ca="1" si="147"/>
        <v>2368.2493877391576</v>
      </c>
      <c r="M1895" s="31" t="str">
        <f ca="1">IF(ROW()&gt;计算结果!B$22+1,IF(L1895&gt;OFFSET(L1895,-计算结果!B$22,0,1,1),"买",IF(L1895&lt;OFFSET(L1895,-计算结果!B$22,0,1,1),"卖",M1894)),IF(L1895&gt;OFFSET(L1895,-ROW()+1,0,1,1),"买",IF(L1895&lt;OFFSET(L1895,-ROW()+1,0,1,1),"卖",M1894)))</f>
        <v>买</v>
      </c>
      <c r="N1895" s="4">
        <f t="shared" ca="1" si="148"/>
        <v>1</v>
      </c>
      <c r="O1895" s="3">
        <f ca="1">IF(M1894="买",E1895/E1894-1,0)-IF(N1895=1,计算结果!B$17,0)</f>
        <v>0</v>
      </c>
      <c r="P1895" s="2">
        <f t="shared" ca="1" si="149"/>
        <v>6.8436859670221022</v>
      </c>
      <c r="Q1895" s="3">
        <f ca="1">1-P1895/MAX(P$2:P1895)</f>
        <v>6.382408954138874E-2</v>
      </c>
    </row>
    <row r="1896" spans="1:17" x14ac:dyDescent="0.15">
      <c r="A1896" s="1">
        <v>41205</v>
      </c>
      <c r="B1896">
        <v>2340.89</v>
      </c>
      <c r="C1896">
        <v>2344.04</v>
      </c>
      <c r="D1896" s="21">
        <v>2309.25</v>
      </c>
      <c r="E1896" s="21">
        <v>2312.08</v>
      </c>
      <c r="F1896" s="42">
        <v>337.16877312000003</v>
      </c>
      <c r="G1896" s="3">
        <f t="shared" si="145"/>
        <v>-1.2602547841424117E-2</v>
      </c>
      <c r="H1896" s="3">
        <f>1-E1896/MAX(E$2:E1896)</f>
        <v>0.60660178316204993</v>
      </c>
      <c r="I1896" s="21">
        <f t="shared" si="146"/>
        <v>29.510000000000218</v>
      </c>
      <c r="J1896" s="21">
        <f ca="1">IF(ROW()&gt;计算结果!B$18+1,ABS(E1896-OFFSET(E1896,-计算结果!B$18,0,1,1))/SUM(OFFSET(I1896,0,0,-计算结果!B$18,1)),ABS(E1896-OFFSET(E1896,-ROW()+2,0,1,1))/SUM(OFFSET(I1896,0,0,-ROW()+2,1)))</f>
        <v>6.695392774279009E-2</v>
      </c>
      <c r="K1896" s="21">
        <f ca="1">(计算结果!B$19+计算结果!B$20*'000300'!J1896)^计算结果!B$21</f>
        <v>1.4602585349685109</v>
      </c>
      <c r="L1896" s="21">
        <f t="shared" ca="1" si="147"/>
        <v>2286.2275598890974</v>
      </c>
      <c r="M1896" s="31" t="str">
        <f ca="1">IF(ROW()&gt;计算结果!B$22+1,IF(L1896&gt;OFFSET(L1896,-计算结果!B$22,0,1,1),"买",IF(L1896&lt;OFFSET(L1896,-计算结果!B$22,0,1,1),"卖",M1895)),IF(L1896&gt;OFFSET(L1896,-ROW()+1,0,1,1),"买",IF(L1896&lt;OFFSET(L1896,-ROW()+1,0,1,1),"卖",M1895)))</f>
        <v>买</v>
      </c>
      <c r="N1896" s="4" t="str">
        <f t="shared" ca="1" si="148"/>
        <v/>
      </c>
      <c r="O1896" s="3">
        <f ca="1">IF(M1895="买",E1896/E1895-1,0)-IF(N1896=1,计算结果!B$17,0)</f>
        <v>-1.2602547841424117E-2</v>
      </c>
      <c r="P1896" s="2">
        <f t="shared" ca="1" si="149"/>
        <v>6.7574380872110229</v>
      </c>
      <c r="Q1896" s="3">
        <f ca="1">1-P1896/MAX(P$2:P1896)</f>
        <v>7.5622291240932227E-2</v>
      </c>
    </row>
    <row r="1897" spans="1:17" x14ac:dyDescent="0.15">
      <c r="A1897" s="1">
        <v>41206</v>
      </c>
      <c r="B1897">
        <v>2303.4</v>
      </c>
      <c r="C1897">
        <v>2321.4299999999998</v>
      </c>
      <c r="D1897" s="21">
        <v>2302.17</v>
      </c>
      <c r="E1897" s="21">
        <v>2307.7800000000002</v>
      </c>
      <c r="F1897" s="42">
        <v>303.92377343999999</v>
      </c>
      <c r="G1897" s="3">
        <f t="shared" si="145"/>
        <v>-1.8597972388497697E-3</v>
      </c>
      <c r="H1897" s="3">
        <f>1-E1897/MAX(E$2:E1897)</f>
        <v>0.60733342407949364</v>
      </c>
      <c r="I1897" s="21">
        <f t="shared" si="146"/>
        <v>4.2999999999997272</v>
      </c>
      <c r="J1897" s="21">
        <f ca="1">IF(ROW()&gt;计算结果!B$18+1,ABS(E1897-OFFSET(E1897,-计算结果!B$18,0,1,1))/SUM(OFFSET(I1897,0,0,-计算结果!B$18,1)),ABS(E1897-OFFSET(E1897,-ROW()+2,0,1,1))/SUM(OFFSET(I1897,0,0,-ROW()+2,1)))</f>
        <v>0.1350190051231176</v>
      </c>
      <c r="K1897" s="21">
        <f ca="1">(计算结果!B$19+计算结果!B$20*'000300'!J1897)^计算结果!B$21</f>
        <v>1.5215171046108058</v>
      </c>
      <c r="L1897" s="21">
        <f t="shared" ca="1" si="147"/>
        <v>2319.0199661639358</v>
      </c>
      <c r="M1897" s="31" t="str">
        <f ca="1">IF(ROW()&gt;计算结果!B$22+1,IF(L1897&gt;OFFSET(L1897,-计算结果!B$22,0,1,1),"买",IF(L1897&lt;OFFSET(L1897,-计算结果!B$22,0,1,1),"卖",M1896)),IF(L1897&gt;OFFSET(L1897,-ROW()+1,0,1,1),"买",IF(L1897&lt;OFFSET(L1897,-ROW()+1,0,1,1),"卖",M1896)))</f>
        <v>买</v>
      </c>
      <c r="N1897" s="4" t="str">
        <f t="shared" ca="1" si="148"/>
        <v/>
      </c>
      <c r="O1897" s="3">
        <f ca="1">IF(M1896="买",E1897/E1896-1,0)-IF(N1897=1,计算结果!B$17,0)</f>
        <v>-1.8597972388497697E-3</v>
      </c>
      <c r="P1897" s="2">
        <f t="shared" ca="1" si="149"/>
        <v>6.7448706225147292</v>
      </c>
      <c r="Q1897" s="3">
        <f ca="1">1-P1897/MAX(P$2:P1897)</f>
        <v>7.7341446351336662E-2</v>
      </c>
    </row>
    <row r="1898" spans="1:17" x14ac:dyDescent="0.15">
      <c r="A1898" s="1">
        <v>41207</v>
      </c>
      <c r="B1898">
        <v>2306.73</v>
      </c>
      <c r="C1898">
        <v>2322.92</v>
      </c>
      <c r="D1898" s="21">
        <v>2288.6</v>
      </c>
      <c r="E1898" s="21">
        <v>2291.2399999999998</v>
      </c>
      <c r="F1898" s="42">
        <v>331.83528960000001</v>
      </c>
      <c r="G1898" s="3">
        <f t="shared" si="145"/>
        <v>-7.1670609850160716E-3</v>
      </c>
      <c r="H1898" s="3">
        <f>1-E1898/MAX(E$2:E1898)</f>
        <v>0.61014768937589325</v>
      </c>
      <c r="I1898" s="21">
        <f t="shared" si="146"/>
        <v>16.540000000000418</v>
      </c>
      <c r="J1898" s="21">
        <f ca="1">IF(ROW()&gt;计算结果!B$18+1,ABS(E1898-OFFSET(E1898,-计算结果!B$18,0,1,1))/SUM(OFFSET(I1898,0,0,-计算结果!B$18,1)),ABS(E1898-OFFSET(E1898,-ROW()+2,0,1,1))/SUM(OFFSET(I1898,0,0,-ROW()+2,1)))</f>
        <v>9.7352763645773471E-2</v>
      </c>
      <c r="K1898" s="21">
        <f ca="1">(计算结果!B$19+计算结果!B$20*'000300'!J1898)^计算结果!B$21</f>
        <v>1.487617487281196</v>
      </c>
      <c r="L1898" s="21">
        <f t="shared" ca="1" si="147"/>
        <v>2277.6940027023848</v>
      </c>
      <c r="M1898" s="31" t="str">
        <f ca="1">IF(ROW()&gt;计算结果!B$22+1,IF(L1898&gt;OFFSET(L1898,-计算结果!B$22,0,1,1),"买",IF(L1898&lt;OFFSET(L1898,-计算结果!B$22,0,1,1),"卖",M1897)),IF(L1898&gt;OFFSET(L1898,-ROW()+1,0,1,1),"买",IF(L1898&lt;OFFSET(L1898,-ROW()+1,0,1,1),"卖",M1897)))</f>
        <v>买</v>
      </c>
      <c r="N1898" s="4" t="str">
        <f t="shared" ca="1" si="148"/>
        <v/>
      </c>
      <c r="O1898" s="3">
        <f ca="1">IF(M1897="买",E1898/E1897-1,0)-IF(N1898=1,计算结果!B$17,0)</f>
        <v>-7.1670609850160716E-3</v>
      </c>
      <c r="P1898" s="2">
        <f t="shared" ca="1" si="149"/>
        <v>6.6965297234271226</v>
      </c>
      <c r="Q1898" s="3">
        <f ca="1">1-P1898/MAX(P$2:P1898)</f>
        <v>8.3954196473683296E-2</v>
      </c>
    </row>
    <row r="1899" spans="1:17" x14ac:dyDescent="0.15">
      <c r="A1899" s="1">
        <v>41208</v>
      </c>
      <c r="B1899">
        <v>2291.31</v>
      </c>
      <c r="C1899">
        <v>2293.1799999999998</v>
      </c>
      <c r="D1899" s="21">
        <v>2237.06</v>
      </c>
      <c r="E1899" s="21">
        <v>2247.91</v>
      </c>
      <c r="F1899" s="42">
        <v>345.30066432000001</v>
      </c>
      <c r="G1899" s="3">
        <f t="shared" si="145"/>
        <v>-1.8911157277282098E-2</v>
      </c>
      <c r="H1899" s="3">
        <f>1-E1899/MAX(E$2:E1899)</f>
        <v>0.61752024773701764</v>
      </c>
      <c r="I1899" s="21">
        <f t="shared" si="146"/>
        <v>43.329999999999927</v>
      </c>
      <c r="J1899" s="21">
        <f ca="1">IF(ROW()&gt;计算结果!B$18+1,ABS(E1899-OFFSET(E1899,-计算结果!B$18,0,1,1))/SUM(OFFSET(I1899,0,0,-计算结果!B$18,1)),ABS(E1899-OFFSET(E1899,-ROW()+2,0,1,1))/SUM(OFFSET(I1899,0,0,-ROW()+2,1)))</f>
        <v>0.35994914176732434</v>
      </c>
      <c r="K1899" s="21">
        <f ca="1">(计算结果!B$19+计算结果!B$20*'000300'!J1899)^计算结果!B$21</f>
        <v>1.7239542275905917</v>
      </c>
      <c r="L1899" s="21">
        <f t="shared" ca="1" si="147"/>
        <v>2226.3477453290388</v>
      </c>
      <c r="M1899" s="31" t="str">
        <f ca="1">IF(ROW()&gt;计算结果!B$22+1,IF(L1899&gt;OFFSET(L1899,-计算结果!B$22,0,1,1),"买",IF(L1899&lt;OFFSET(L1899,-计算结果!B$22,0,1,1),"卖",M1898)),IF(L1899&gt;OFFSET(L1899,-ROW()+1,0,1,1),"买",IF(L1899&lt;OFFSET(L1899,-ROW()+1,0,1,1),"卖",M1898)))</f>
        <v>买</v>
      </c>
      <c r="N1899" s="4" t="str">
        <f t="shared" ca="1" si="148"/>
        <v/>
      </c>
      <c r="O1899" s="3">
        <f ca="1">IF(M1898="买",E1899/E1898-1,0)-IF(N1899=1,计算结果!B$17,0)</f>
        <v>-1.8911157277282098E-2</v>
      </c>
      <c r="P1899" s="2">
        <f t="shared" ca="1" si="149"/>
        <v>6.569890596615398</v>
      </c>
      <c r="Q1899" s="3">
        <f ca="1">1-P1899/MAX(P$2:P1899)</f>
        <v>0.10127768273736371</v>
      </c>
    </row>
    <row r="1900" spans="1:17" x14ac:dyDescent="0.15">
      <c r="A1900" s="1">
        <v>41211</v>
      </c>
      <c r="B1900">
        <v>2241.8000000000002</v>
      </c>
      <c r="C1900">
        <v>2248.14</v>
      </c>
      <c r="D1900" s="21">
        <v>2227.65</v>
      </c>
      <c r="E1900" s="21">
        <v>2235.85</v>
      </c>
      <c r="F1900" s="42">
        <v>253.28650239999999</v>
      </c>
      <c r="G1900" s="3">
        <f t="shared" si="145"/>
        <v>-5.3649834735376434E-3</v>
      </c>
      <c r="H1900" s="3">
        <f>1-E1900/MAX(E$2:E1900)</f>
        <v>0.61957224528687127</v>
      </c>
      <c r="I1900" s="21">
        <f t="shared" si="146"/>
        <v>12.059999999999945</v>
      </c>
      <c r="J1900" s="21">
        <f ca="1">IF(ROW()&gt;计算结果!B$18+1,ABS(E1900-OFFSET(E1900,-计算结果!B$18,0,1,1))/SUM(OFFSET(I1900,0,0,-计算结果!B$18,1)),ABS(E1900-OFFSET(E1900,-ROW()+2,0,1,1))/SUM(OFFSET(I1900,0,0,-ROW()+2,1)))</f>
        <v>0.36952846139395096</v>
      </c>
      <c r="K1900" s="21">
        <f ca="1">(计算结果!B$19+计算结果!B$20*'000300'!J1900)^计算结果!B$21</f>
        <v>1.7325756152545557</v>
      </c>
      <c r="L1900" s="21">
        <f t="shared" ca="1" si="147"/>
        <v>2242.8111200618846</v>
      </c>
      <c r="M1900" s="31" t="str">
        <f ca="1">IF(ROW()&gt;计算结果!B$22+1,IF(L1900&gt;OFFSET(L1900,-计算结果!B$22,0,1,1),"买",IF(L1900&lt;OFFSET(L1900,-计算结果!B$22,0,1,1),"卖",M1899)),IF(L1900&gt;OFFSET(L1900,-ROW()+1,0,1,1),"买",IF(L1900&lt;OFFSET(L1900,-ROW()+1,0,1,1),"卖",M1899)))</f>
        <v>买</v>
      </c>
      <c r="N1900" s="4" t="str">
        <f t="shared" ca="1" si="148"/>
        <v/>
      </c>
      <c r="O1900" s="3">
        <f ca="1">IF(M1899="买",E1900/E1899-1,0)-IF(N1900=1,计算结果!B$17,0)</f>
        <v>-5.3649834735376434E-3</v>
      </c>
      <c r="P1900" s="2">
        <f t="shared" ca="1" si="149"/>
        <v>6.5346432421416063</v>
      </c>
      <c r="Q1900" s="3">
        <f ca="1">1-P1900/MAX(P$2:P1900)</f>
        <v>0.10609931311677723</v>
      </c>
    </row>
    <row r="1901" spans="1:17" x14ac:dyDescent="0.15">
      <c r="A1901" s="1">
        <v>41212</v>
      </c>
      <c r="B1901">
        <v>2236.3200000000002</v>
      </c>
      <c r="C1901">
        <v>2257.9499999999998</v>
      </c>
      <c r="D1901" s="21">
        <v>2231.7800000000002</v>
      </c>
      <c r="E1901" s="21">
        <v>2239.88</v>
      </c>
      <c r="F1901" s="42">
        <v>295.16627968</v>
      </c>
      <c r="G1901" s="3">
        <f t="shared" si="145"/>
        <v>1.8024464968580123E-3</v>
      </c>
      <c r="H1901" s="3">
        <f>1-E1901/MAX(E$2:E1901)</f>
        <v>0.61888654461308101</v>
      </c>
      <c r="I1901" s="21">
        <f t="shared" si="146"/>
        <v>4.0300000000002001</v>
      </c>
      <c r="J1901" s="21">
        <f ca="1">IF(ROW()&gt;计算结果!B$18+1,ABS(E1901-OFFSET(E1901,-计算结果!B$18,0,1,1))/SUM(OFFSET(I1901,0,0,-计算结果!B$18,1)),ABS(E1901-OFFSET(E1901,-ROW()+2,0,1,1))/SUM(OFFSET(I1901,0,0,-ROW()+2,1)))</f>
        <v>0.36329634708888786</v>
      </c>
      <c r="K1901" s="21">
        <f ca="1">(计算结果!B$19+计算结果!B$20*'000300'!J1901)^计算结果!B$21</f>
        <v>1.726966712379999</v>
      </c>
      <c r="L1901" s="21">
        <f t="shared" ca="1" si="147"/>
        <v>2237.7491732850208</v>
      </c>
      <c r="M1901" s="31" t="str">
        <f ca="1">IF(ROW()&gt;计算结果!B$22+1,IF(L1901&gt;OFFSET(L1901,-计算结果!B$22,0,1,1),"买",IF(L1901&lt;OFFSET(L1901,-计算结果!B$22,0,1,1),"卖",M1900)),IF(L1901&gt;OFFSET(L1901,-ROW()+1,0,1,1),"买",IF(L1901&lt;OFFSET(L1901,-ROW()+1,0,1,1),"卖",M1900)))</f>
        <v>买</v>
      </c>
      <c r="N1901" s="4" t="str">
        <f t="shared" ca="1" si="148"/>
        <v/>
      </c>
      <c r="O1901" s="3">
        <f ca="1">IF(M1900="买",E1901/E1900-1,0)-IF(N1901=1,计算结果!B$17,0)</f>
        <v>1.8024464968580123E-3</v>
      </c>
      <c r="P1901" s="2">
        <f t="shared" ca="1" si="149"/>
        <v>6.5464215869616211</v>
      </c>
      <c r="Q1901" s="3">
        <f ca="1">1-P1901/MAX(P$2:P1901)</f>
        <v>0.10448810495516558</v>
      </c>
    </row>
    <row r="1902" spans="1:17" x14ac:dyDescent="0.15">
      <c r="A1902" s="1">
        <v>41213</v>
      </c>
      <c r="B1902">
        <v>2241.4299999999998</v>
      </c>
      <c r="C1902">
        <v>2256.1</v>
      </c>
      <c r="D1902" s="21">
        <v>2233.6799999999998</v>
      </c>
      <c r="E1902" s="21">
        <v>2254.8200000000002</v>
      </c>
      <c r="F1902" s="42">
        <v>306.34360831999999</v>
      </c>
      <c r="G1902" s="3">
        <f t="shared" si="145"/>
        <v>6.6700001785811036E-3</v>
      </c>
      <c r="H1902" s="3">
        <f>1-E1902/MAX(E$2:E1902)</f>
        <v>0.61634451779759059</v>
      </c>
      <c r="I1902" s="21">
        <f t="shared" si="146"/>
        <v>14.940000000000055</v>
      </c>
      <c r="J1902" s="21">
        <f ca="1">IF(ROW()&gt;计算结果!B$18+1,ABS(E1902-OFFSET(E1902,-计算结果!B$18,0,1,1))/SUM(OFFSET(I1902,0,0,-计算结果!B$18,1)),ABS(E1902-OFFSET(E1902,-ROW()+2,0,1,1))/SUM(OFFSET(I1902,0,0,-ROW()+2,1)))</f>
        <v>0.26621120889300504</v>
      </c>
      <c r="K1902" s="21">
        <f ca="1">(计算结果!B$19+计算结果!B$20*'000300'!J1902)^计算结果!B$21</f>
        <v>1.6395900880037044</v>
      </c>
      <c r="L1902" s="21">
        <f t="shared" ca="1" si="147"/>
        <v>2265.7383315609295</v>
      </c>
      <c r="M1902" s="31" t="str">
        <f ca="1">IF(ROW()&gt;计算结果!B$22+1,IF(L1902&gt;OFFSET(L1902,-计算结果!B$22,0,1,1),"买",IF(L1902&lt;OFFSET(L1902,-计算结果!B$22,0,1,1),"卖",M1901)),IF(L1902&gt;OFFSET(L1902,-ROW()+1,0,1,1),"买",IF(L1902&lt;OFFSET(L1902,-ROW()+1,0,1,1),"卖",M1901)))</f>
        <v>买</v>
      </c>
      <c r="N1902" s="4" t="str">
        <f t="shared" ca="1" si="148"/>
        <v/>
      </c>
      <c r="O1902" s="3">
        <f ca="1">IF(M1901="买",E1902/E1901-1,0)-IF(N1902=1,计算结果!B$17,0)</f>
        <v>6.6700001785811036E-3</v>
      </c>
      <c r="P1902" s="2">
        <f t="shared" ca="1" si="149"/>
        <v>6.5900862201157224</v>
      </c>
      <c r="Q1902" s="3">
        <f ca="1">1-P1902/MAX(P$2:P1902)</f>
        <v>9.8515040455295022E-2</v>
      </c>
    </row>
    <row r="1903" spans="1:17" x14ac:dyDescent="0.15">
      <c r="A1903" s="1">
        <v>41214</v>
      </c>
      <c r="B1903">
        <v>2256.61</v>
      </c>
      <c r="C1903">
        <v>2305.63</v>
      </c>
      <c r="D1903" s="21">
        <v>2256.41</v>
      </c>
      <c r="E1903" s="21">
        <v>2297.88</v>
      </c>
      <c r="F1903" s="42">
        <v>456.02140159999999</v>
      </c>
      <c r="G1903" s="3">
        <f t="shared" si="145"/>
        <v>1.9096868042681958E-2</v>
      </c>
      <c r="H1903" s="3">
        <f>1-E1903/MAX(E$2:E1903)</f>
        <v>0.60901789968011977</v>
      </c>
      <c r="I1903" s="21">
        <f t="shared" si="146"/>
        <v>43.059999999999945</v>
      </c>
      <c r="J1903" s="21">
        <f ca="1">IF(ROW()&gt;计算结果!B$18+1,ABS(E1903-OFFSET(E1903,-计算结果!B$18,0,1,1))/SUM(OFFSET(I1903,0,0,-计算结果!B$18,1)),ABS(E1903-OFFSET(E1903,-ROW()+2,0,1,1))/SUM(OFFSET(I1903,0,0,-ROW()+2,1)))</f>
        <v>0.21163434903046885</v>
      </c>
      <c r="K1903" s="21">
        <f ca="1">(计算结果!B$19+计算结果!B$20*'000300'!J1903)^计算结果!B$21</f>
        <v>1.5904709141274218</v>
      </c>
      <c r="L1903" s="21">
        <f t="shared" ca="1" si="147"/>
        <v>2316.8587203447987</v>
      </c>
      <c r="M1903" s="31" t="str">
        <f ca="1">IF(ROW()&gt;计算结果!B$22+1,IF(L1903&gt;OFFSET(L1903,-计算结果!B$22,0,1,1),"买",IF(L1903&lt;OFFSET(L1903,-计算结果!B$22,0,1,1),"卖",M1902)),IF(L1903&gt;OFFSET(L1903,-ROW()+1,0,1,1),"买",IF(L1903&lt;OFFSET(L1903,-ROW()+1,0,1,1),"卖",M1902)))</f>
        <v>买</v>
      </c>
      <c r="N1903" s="4" t="str">
        <f t="shared" ca="1" si="148"/>
        <v/>
      </c>
      <c r="O1903" s="3">
        <f ca="1">IF(M1902="买",E1903/E1902-1,0)-IF(N1903=1,计算结果!B$17,0)</f>
        <v>1.9096868042681958E-2</v>
      </c>
      <c r="P1903" s="2">
        <f t="shared" ca="1" si="149"/>
        <v>6.7159362270511691</v>
      </c>
      <c r="Q1903" s="3">
        <f ca="1">1-P1903/MAX(P$2:P1903)</f>
        <v>8.1299501140407293E-2</v>
      </c>
    </row>
    <row r="1904" spans="1:17" x14ac:dyDescent="0.15">
      <c r="A1904" s="1">
        <v>41215</v>
      </c>
      <c r="B1904">
        <v>2297.9</v>
      </c>
      <c r="C1904">
        <v>2309.67</v>
      </c>
      <c r="D1904" s="21">
        <v>2284.7199999999998</v>
      </c>
      <c r="E1904" s="21">
        <v>2306.77</v>
      </c>
      <c r="F1904" s="42">
        <v>348.93877248000001</v>
      </c>
      <c r="G1904" s="3">
        <f t="shared" si="145"/>
        <v>3.868783400351683E-3</v>
      </c>
      <c r="H1904" s="3">
        <f>1-E1904/MAX(E$2:E1904)</f>
        <v>0.60750527462056758</v>
      </c>
      <c r="I1904" s="21">
        <f t="shared" si="146"/>
        <v>8.8899999999998727</v>
      </c>
      <c r="J1904" s="21">
        <f ca="1">IF(ROW()&gt;计算结果!B$18+1,ABS(E1904-OFFSET(E1904,-计算结果!B$18,0,1,1))/SUM(OFFSET(I1904,0,0,-计算结果!B$18,1)),ABS(E1904-OFFSET(E1904,-ROW()+2,0,1,1))/SUM(OFFSET(I1904,0,0,-ROW()+2,1)))</f>
        <v>0.13833566584131621</v>
      </c>
      <c r="K1904" s="21">
        <f ca="1">(计算结果!B$19+计算结果!B$20*'000300'!J1904)^计算结果!B$21</f>
        <v>1.5245020992571845</v>
      </c>
      <c r="L1904" s="21">
        <f t="shared" ca="1" si="147"/>
        <v>2301.4784450003344</v>
      </c>
      <c r="M1904" s="31" t="str">
        <f ca="1">IF(ROW()&gt;计算结果!B$22+1,IF(L1904&gt;OFFSET(L1904,-计算结果!B$22,0,1,1),"买",IF(L1904&lt;OFFSET(L1904,-计算结果!B$22,0,1,1),"卖",M1903)),IF(L1904&gt;OFFSET(L1904,-ROW()+1,0,1,1),"买",IF(L1904&lt;OFFSET(L1904,-ROW()+1,0,1,1),"卖",M1903)))</f>
        <v>买</v>
      </c>
      <c r="N1904" s="4" t="str">
        <f t="shared" ca="1" si="148"/>
        <v/>
      </c>
      <c r="O1904" s="3">
        <f ca="1">IF(M1903="买",E1904/E1903-1,0)-IF(N1904=1,计算结果!B$17,0)</f>
        <v>3.868783400351683E-3</v>
      </c>
      <c r="P1904" s="2">
        <f t="shared" ca="1" si="149"/>
        <v>6.7419187296442056</v>
      </c>
      <c r="Q1904" s="3">
        <f ca="1">1-P1904/MAX(P$2:P1904)</f>
        <v>7.7745247900524506E-2</v>
      </c>
    </row>
    <row r="1905" spans="1:17" x14ac:dyDescent="0.15">
      <c r="A1905" s="1">
        <v>41218</v>
      </c>
      <c r="B1905">
        <v>2302.7399999999998</v>
      </c>
      <c r="C1905">
        <v>2318.23</v>
      </c>
      <c r="D1905" s="21">
        <v>2290.14</v>
      </c>
      <c r="E1905" s="21">
        <v>2301.88</v>
      </c>
      <c r="F1905" s="42">
        <v>336.63152128000002</v>
      </c>
      <c r="G1905" s="3">
        <f t="shared" si="145"/>
        <v>-2.1198472322770945E-3</v>
      </c>
      <c r="H1905" s="3">
        <f>1-E1905/MAX(E$2:E1905)</f>
        <v>0.60833730347784654</v>
      </c>
      <c r="I1905" s="21">
        <f t="shared" si="146"/>
        <v>4.8899999999998727</v>
      </c>
      <c r="J1905" s="21">
        <f ca="1">IF(ROW()&gt;计算结果!B$18+1,ABS(E1905-OFFSET(E1905,-计算结果!B$18,0,1,1))/SUM(OFFSET(I1905,0,0,-计算结果!B$18,1)),ABS(E1905-OFFSET(E1905,-ROW()+2,0,1,1))/SUM(OFFSET(I1905,0,0,-ROW()+2,1)))</f>
        <v>0.2187276232442853</v>
      </c>
      <c r="K1905" s="21">
        <f ca="1">(计算结果!B$19+计算结果!B$20*'000300'!J1905)^计算结果!B$21</f>
        <v>1.5968548609198567</v>
      </c>
      <c r="L1905" s="21">
        <f t="shared" ca="1" si="147"/>
        <v>2302.1196700534774</v>
      </c>
      <c r="M1905" s="31" t="str">
        <f ca="1">IF(ROW()&gt;计算结果!B$22+1,IF(L1905&gt;OFFSET(L1905,-计算结果!B$22,0,1,1),"买",IF(L1905&lt;OFFSET(L1905,-计算结果!B$22,0,1,1),"卖",M1904)),IF(L1905&gt;OFFSET(L1905,-ROW()+1,0,1,1),"买",IF(L1905&lt;OFFSET(L1905,-ROW()+1,0,1,1),"卖",M1904)))</f>
        <v>买</v>
      </c>
      <c r="N1905" s="4" t="str">
        <f t="shared" ca="1" si="148"/>
        <v/>
      </c>
      <c r="O1905" s="3">
        <f ca="1">IF(M1904="买",E1905/E1904-1,0)-IF(N1905=1,计算结果!B$17,0)</f>
        <v>-2.1198472322770945E-3</v>
      </c>
      <c r="P1905" s="2">
        <f t="shared" ca="1" si="149"/>
        <v>6.727626891884932</v>
      </c>
      <c r="Q1905" s="3">
        <f ca="1">1-P1905/MAX(P$2:P1905)</f>
        <v>7.9700287084216948E-2</v>
      </c>
    </row>
    <row r="1906" spans="1:17" x14ac:dyDescent="0.15">
      <c r="A1906" s="1">
        <v>41219</v>
      </c>
      <c r="B1906">
        <v>2301.98</v>
      </c>
      <c r="C1906">
        <v>2304.0500000000002</v>
      </c>
      <c r="D1906" s="21">
        <v>2260.5100000000002</v>
      </c>
      <c r="E1906" s="21">
        <v>2292.21</v>
      </c>
      <c r="F1906" s="42">
        <v>344.73381888</v>
      </c>
      <c r="G1906" s="3">
        <f t="shared" si="145"/>
        <v>-4.2009140354840602E-3</v>
      </c>
      <c r="H1906" s="3">
        <f>1-E1906/MAX(E$2:E1906)</f>
        <v>0.60998264479684194</v>
      </c>
      <c r="I1906" s="21">
        <f t="shared" si="146"/>
        <v>9.6700000000000728</v>
      </c>
      <c r="J1906" s="21">
        <f ca="1">IF(ROW()&gt;计算结果!B$18+1,ABS(E1906-OFFSET(E1906,-计算结果!B$18,0,1,1))/SUM(OFFSET(I1906,0,0,-计算结果!B$18,1)),ABS(E1906-OFFSET(E1906,-ROW()+2,0,1,1))/SUM(OFFSET(I1906,0,0,-ROW()+2,1)))</f>
        <v>0.12287428112052369</v>
      </c>
      <c r="K1906" s="21">
        <f ca="1">(计算结果!B$19+计算结果!B$20*'000300'!J1906)^计算结果!B$21</f>
        <v>1.5105868530084712</v>
      </c>
      <c r="L1906" s="21">
        <f t="shared" ca="1" si="147"/>
        <v>2287.1502527530429</v>
      </c>
      <c r="M1906" s="31" t="str">
        <f ca="1">IF(ROW()&gt;计算结果!B$22+1,IF(L1906&gt;OFFSET(L1906,-计算结果!B$22,0,1,1),"买",IF(L1906&lt;OFFSET(L1906,-计算结果!B$22,0,1,1),"卖",M1905)),IF(L1906&gt;OFFSET(L1906,-ROW()+1,0,1,1),"买",IF(L1906&lt;OFFSET(L1906,-ROW()+1,0,1,1),"卖",M1905)))</f>
        <v>卖</v>
      </c>
      <c r="N1906" s="4">
        <f t="shared" ca="1" si="148"/>
        <v>1</v>
      </c>
      <c r="O1906" s="3">
        <f ca="1">IF(M1905="买",E1906/E1905-1,0)-IF(N1906=1,计算结果!B$17,0)</f>
        <v>-4.2009140354840602E-3</v>
      </c>
      <c r="P1906" s="2">
        <f t="shared" ca="1" si="149"/>
        <v>6.6993647096493127</v>
      </c>
      <c r="Q1906" s="3">
        <f ca="1">1-P1906/MAX(P$2:P1906)</f>
        <v>8.3566387065056813E-2</v>
      </c>
    </row>
    <row r="1907" spans="1:17" x14ac:dyDescent="0.15">
      <c r="A1907" s="1">
        <v>41220</v>
      </c>
      <c r="B1907">
        <v>2288.7600000000002</v>
      </c>
      <c r="C1907">
        <v>2300.89</v>
      </c>
      <c r="D1907" s="21">
        <v>2277.02</v>
      </c>
      <c r="E1907" s="21">
        <v>2287.5</v>
      </c>
      <c r="F1907" s="42">
        <v>302.78449152000002</v>
      </c>
      <c r="G1907" s="3">
        <f t="shared" si="145"/>
        <v>-2.0547855562972339E-3</v>
      </c>
      <c r="H1907" s="3">
        <f>1-E1907/MAX(E$2:E1907)</f>
        <v>0.61078404682501874</v>
      </c>
      <c r="I1907" s="21">
        <f t="shared" si="146"/>
        <v>4.7100000000000364</v>
      </c>
      <c r="J1907" s="21">
        <f ca="1">IF(ROW()&gt;计算结果!B$18+1,ABS(E1907-OFFSET(E1907,-计算结果!B$18,0,1,1))/SUM(OFFSET(I1907,0,0,-计算结果!B$18,1)),ABS(E1907-OFFSET(E1907,-ROW()+2,0,1,1))/SUM(OFFSET(I1907,0,0,-ROW()+2,1)))</f>
        <v>0.12509252405625559</v>
      </c>
      <c r="K1907" s="21">
        <f ca="1">(计算结果!B$19+计算结果!B$20*'000300'!J1907)^计算结果!B$21</f>
        <v>1.51258327165063</v>
      </c>
      <c r="L1907" s="21">
        <f t="shared" ca="1" si="147"/>
        <v>2287.6792745880962</v>
      </c>
      <c r="M1907" s="31" t="str">
        <f ca="1">IF(ROW()&gt;计算结果!B$22+1,IF(L1907&gt;OFFSET(L1907,-计算结果!B$22,0,1,1),"买",IF(L1907&lt;OFFSET(L1907,-计算结果!B$22,0,1,1),"卖",M1906)),IF(L1907&gt;OFFSET(L1907,-ROW()+1,0,1,1),"买",IF(L1907&lt;OFFSET(L1907,-ROW()+1,0,1,1),"卖",M1906)))</f>
        <v>卖</v>
      </c>
      <c r="N1907" s="4" t="str">
        <f t="shared" ca="1" si="148"/>
        <v/>
      </c>
      <c r="O1907" s="3">
        <f ca="1">IF(M1906="买",E1907/E1906-1,0)-IF(N1907=1,计算结果!B$17,0)</f>
        <v>0</v>
      </c>
      <c r="P1907" s="2">
        <f t="shared" ca="1" si="149"/>
        <v>6.6993647096493127</v>
      </c>
      <c r="Q1907" s="3">
        <f ca="1">1-P1907/MAX(P$2:P1907)</f>
        <v>8.3566387065056813E-2</v>
      </c>
    </row>
    <row r="1908" spans="1:17" x14ac:dyDescent="0.15">
      <c r="A1908" s="1">
        <v>41221</v>
      </c>
      <c r="B1908">
        <v>2269.58</v>
      </c>
      <c r="C1908">
        <v>2275.4</v>
      </c>
      <c r="D1908" s="21">
        <v>2245.4</v>
      </c>
      <c r="E1908" s="21">
        <v>2245.41</v>
      </c>
      <c r="F1908" s="42">
        <v>304.11864064000002</v>
      </c>
      <c r="G1908" s="3">
        <f t="shared" si="145"/>
        <v>-1.8400000000000083E-2</v>
      </c>
      <c r="H1908" s="3">
        <f>1-E1908/MAX(E$2:E1908)</f>
        <v>0.61794562036343836</v>
      </c>
      <c r="I1908" s="21">
        <f t="shared" si="146"/>
        <v>42.090000000000146</v>
      </c>
      <c r="J1908" s="21">
        <f ca="1">IF(ROW()&gt;计算结果!B$18+1,ABS(E1908-OFFSET(E1908,-计算结果!B$18,0,1,1))/SUM(OFFSET(I1908,0,0,-计算结果!B$18,1)),ABS(E1908-OFFSET(E1908,-ROW()+2,0,1,1))/SUM(OFFSET(I1908,0,0,-ROW()+2,1)))</f>
        <v>0.24420525390312736</v>
      </c>
      <c r="K1908" s="21">
        <f ca="1">(计算结果!B$19+计算结果!B$20*'000300'!J1908)^计算结果!B$21</f>
        <v>1.6197847285128146</v>
      </c>
      <c r="L1908" s="21">
        <f t="shared" ca="1" si="147"/>
        <v>2219.2121491249827</v>
      </c>
      <c r="M1908" s="31" t="str">
        <f ca="1">IF(ROW()&gt;计算结果!B$22+1,IF(L1908&gt;OFFSET(L1908,-计算结果!B$22,0,1,1),"买",IF(L1908&lt;OFFSET(L1908,-计算结果!B$22,0,1,1),"卖",M1907)),IF(L1908&gt;OFFSET(L1908,-ROW()+1,0,1,1),"买",IF(L1908&lt;OFFSET(L1908,-ROW()+1,0,1,1),"卖",M1907)))</f>
        <v>卖</v>
      </c>
      <c r="N1908" s="4" t="str">
        <f t="shared" ca="1" si="148"/>
        <v/>
      </c>
      <c r="O1908" s="3">
        <f ca="1">IF(M1907="买",E1908/E1907-1,0)-IF(N1908=1,计算结果!B$17,0)</f>
        <v>0</v>
      </c>
      <c r="P1908" s="2">
        <f t="shared" ca="1" si="149"/>
        <v>6.6993647096493127</v>
      </c>
      <c r="Q1908" s="3">
        <f ca="1">1-P1908/MAX(P$2:P1908)</f>
        <v>8.3566387065056813E-2</v>
      </c>
    </row>
    <row r="1909" spans="1:17" x14ac:dyDescent="0.15">
      <c r="A1909" s="1">
        <v>41222</v>
      </c>
      <c r="B1909">
        <v>2241.7600000000002</v>
      </c>
      <c r="C1909">
        <v>2252.1999999999998</v>
      </c>
      <c r="D1909" s="21">
        <v>2235.23</v>
      </c>
      <c r="E1909" s="21">
        <v>2240.92</v>
      </c>
      <c r="F1909" s="42">
        <v>243.74278143999999</v>
      </c>
      <c r="G1909" s="3">
        <f t="shared" si="145"/>
        <v>-1.9996348105689732E-3</v>
      </c>
      <c r="H1909" s="3">
        <f>1-E1909/MAX(E$2:E1909)</f>
        <v>0.61870958960048994</v>
      </c>
      <c r="I1909" s="21">
        <f t="shared" si="146"/>
        <v>4.4899999999997817</v>
      </c>
      <c r="J1909" s="21">
        <f ca="1">IF(ROW()&gt;计算结果!B$18+1,ABS(E1909-OFFSET(E1909,-计算结果!B$18,0,1,1))/SUM(OFFSET(I1909,0,0,-计算结果!B$18,1)),ABS(E1909-OFFSET(E1909,-ROW()+2,0,1,1))/SUM(OFFSET(I1909,0,0,-ROW()+2,1)))</f>
        <v>4.6966337431967917E-2</v>
      </c>
      <c r="K1909" s="21">
        <f ca="1">(计算结果!B$19+计算结果!B$20*'000300'!J1909)^计算结果!B$21</f>
        <v>1.4422697036887711</v>
      </c>
      <c r="L1909" s="21">
        <f t="shared" ca="1" si="147"/>
        <v>2250.5207247742137</v>
      </c>
      <c r="M1909" s="31" t="str">
        <f ca="1">IF(ROW()&gt;计算结果!B$22+1,IF(L1909&gt;OFFSET(L1909,-计算结果!B$22,0,1,1),"买",IF(L1909&lt;OFFSET(L1909,-计算结果!B$22,0,1,1),"卖",M1908)),IF(L1909&gt;OFFSET(L1909,-ROW()+1,0,1,1),"买",IF(L1909&lt;OFFSET(L1909,-ROW()+1,0,1,1),"卖",M1908)))</f>
        <v>卖</v>
      </c>
      <c r="N1909" s="4" t="str">
        <f t="shared" ca="1" si="148"/>
        <v/>
      </c>
      <c r="O1909" s="3">
        <f ca="1">IF(M1908="买",E1909/E1908-1,0)-IF(N1909=1,计算结果!B$17,0)</f>
        <v>0</v>
      </c>
      <c r="P1909" s="2">
        <f t="shared" ca="1" si="149"/>
        <v>6.6993647096493127</v>
      </c>
      <c r="Q1909" s="3">
        <f ca="1">1-P1909/MAX(P$2:P1909)</f>
        <v>8.3566387065056813E-2</v>
      </c>
    </row>
    <row r="1910" spans="1:17" x14ac:dyDescent="0.15">
      <c r="A1910" s="1">
        <v>41225</v>
      </c>
      <c r="B1910">
        <v>2242.96</v>
      </c>
      <c r="C1910">
        <v>2254.6999999999998</v>
      </c>
      <c r="D1910" s="21">
        <v>2232.7399999999998</v>
      </c>
      <c r="E1910" s="21">
        <v>2251.85</v>
      </c>
      <c r="F1910" s="42">
        <v>290.40822272000003</v>
      </c>
      <c r="G1910" s="3">
        <f t="shared" si="145"/>
        <v>4.8774610427859688E-3</v>
      </c>
      <c r="H1910" s="3">
        <f>1-E1910/MAX(E$2:E1910)</f>
        <v>0.61684986047777857</v>
      </c>
      <c r="I1910" s="21">
        <f t="shared" si="146"/>
        <v>10.929999999999836</v>
      </c>
      <c r="J1910" s="21">
        <f ca="1">IF(ROW()&gt;计算结果!B$18+1,ABS(E1910-OFFSET(E1910,-计算结果!B$18,0,1,1))/SUM(OFFSET(I1910,0,0,-计算结果!B$18,1)),ABS(E1910-OFFSET(E1910,-ROW()+2,0,1,1))/SUM(OFFSET(I1910,0,0,-ROW()+2,1)))</f>
        <v>0.10832769126608002</v>
      </c>
      <c r="K1910" s="21">
        <f ca="1">(计算结果!B$19+计算结果!B$20*'000300'!J1910)^计算结果!B$21</f>
        <v>1.497494922139472</v>
      </c>
      <c r="L1910" s="21">
        <f t="shared" ca="1" si="147"/>
        <v>2252.511307674954</v>
      </c>
      <c r="M1910" s="31" t="str">
        <f ca="1">IF(ROW()&gt;计算结果!B$22+1,IF(L1910&gt;OFFSET(L1910,-计算结果!B$22,0,1,1),"买",IF(L1910&lt;OFFSET(L1910,-计算结果!B$22,0,1,1),"卖",M1909)),IF(L1910&gt;OFFSET(L1910,-ROW()+1,0,1,1),"买",IF(L1910&lt;OFFSET(L1910,-ROW()+1,0,1,1),"卖",M1909)))</f>
        <v>卖</v>
      </c>
      <c r="N1910" s="4" t="str">
        <f t="shared" ca="1" si="148"/>
        <v/>
      </c>
      <c r="O1910" s="3">
        <f ca="1">IF(M1909="买",E1910/E1909-1,0)-IF(N1910=1,计算结果!B$17,0)</f>
        <v>0</v>
      </c>
      <c r="P1910" s="2">
        <f t="shared" ca="1" si="149"/>
        <v>6.6993647096493127</v>
      </c>
      <c r="Q1910" s="3">
        <f ca="1">1-P1910/MAX(P$2:P1910)</f>
        <v>8.3566387065056813E-2</v>
      </c>
    </row>
    <row r="1911" spans="1:17" x14ac:dyDescent="0.15">
      <c r="A1911" s="1">
        <v>41226</v>
      </c>
      <c r="B1911">
        <v>2250.84</v>
      </c>
      <c r="C1911">
        <v>2250.84</v>
      </c>
      <c r="D1911" s="21">
        <v>2208.7199999999998</v>
      </c>
      <c r="E1911" s="21">
        <v>2212.44</v>
      </c>
      <c r="F1911" s="42">
        <v>288.18452480000002</v>
      </c>
      <c r="G1911" s="3">
        <f t="shared" si="145"/>
        <v>-1.7501165708195376E-2</v>
      </c>
      <c r="H1911" s="3">
        <f>1-E1911/MAX(E$2:E1911)</f>
        <v>0.62355543456067508</v>
      </c>
      <c r="I1911" s="21">
        <f t="shared" si="146"/>
        <v>39.409999999999854</v>
      </c>
      <c r="J1911" s="21">
        <f ca="1">IF(ROW()&gt;计算结果!B$18+1,ABS(E1911-OFFSET(E1911,-计算结果!B$18,0,1,1))/SUM(OFFSET(I1911,0,0,-计算结果!B$18,1)),ABS(E1911-OFFSET(E1911,-ROW()+2,0,1,1))/SUM(OFFSET(I1911,0,0,-ROW()+2,1)))</f>
        <v>0.14987983395237128</v>
      </c>
      <c r="K1911" s="21">
        <f ca="1">(计算结果!B$19+计算结果!B$20*'000300'!J1911)^计算结果!B$21</f>
        <v>1.5348918505571341</v>
      </c>
      <c r="L1911" s="21">
        <f t="shared" ca="1" si="147"/>
        <v>2191.0061840834996</v>
      </c>
      <c r="M1911" s="31" t="str">
        <f ca="1">IF(ROW()&gt;计算结果!B$22+1,IF(L1911&gt;OFFSET(L1911,-计算结果!B$22,0,1,1),"买",IF(L1911&lt;OFFSET(L1911,-计算结果!B$22,0,1,1),"卖",M1910)),IF(L1911&gt;OFFSET(L1911,-ROW()+1,0,1,1),"买",IF(L1911&lt;OFFSET(L1911,-ROW()+1,0,1,1),"卖",M1910)))</f>
        <v>卖</v>
      </c>
      <c r="N1911" s="4" t="str">
        <f t="shared" ca="1" si="148"/>
        <v/>
      </c>
      <c r="O1911" s="3">
        <f ca="1">IF(M1910="买",E1911/E1910-1,0)-IF(N1911=1,计算结果!B$17,0)</f>
        <v>0</v>
      </c>
      <c r="P1911" s="2">
        <f t="shared" ca="1" si="149"/>
        <v>6.6993647096493127</v>
      </c>
      <c r="Q1911" s="3">
        <f ca="1">1-P1911/MAX(P$2:P1911)</f>
        <v>8.3566387065056813E-2</v>
      </c>
    </row>
    <row r="1912" spans="1:17" x14ac:dyDescent="0.15">
      <c r="A1912" s="1">
        <v>41227</v>
      </c>
      <c r="B1912">
        <v>2213.09</v>
      </c>
      <c r="C1912">
        <v>2225.12</v>
      </c>
      <c r="D1912" s="21">
        <v>2206</v>
      </c>
      <c r="E1912" s="21">
        <v>2223.11</v>
      </c>
      <c r="F1912" s="42">
        <v>235.92323071999999</v>
      </c>
      <c r="G1912" s="3">
        <f t="shared" si="145"/>
        <v>4.8227296559455457E-3</v>
      </c>
      <c r="H1912" s="3">
        <f>1-E1912/MAX(E$2:E1912)</f>
        <v>0.62173994419111134</v>
      </c>
      <c r="I1912" s="21">
        <f t="shared" si="146"/>
        <v>10.670000000000073</v>
      </c>
      <c r="J1912" s="21">
        <f ca="1">IF(ROW()&gt;计算结果!B$18+1,ABS(E1912-OFFSET(E1912,-计算结果!B$18,0,1,1))/SUM(OFFSET(I1912,0,0,-计算结果!B$18,1)),ABS(E1912-OFFSET(E1912,-ROW()+2,0,1,1))/SUM(OFFSET(I1912,0,0,-ROW()+2,1)))</f>
        <v>0.17733907499580631</v>
      </c>
      <c r="K1912" s="21">
        <f ca="1">(计算结果!B$19+计算结果!B$20*'000300'!J1912)^计算结果!B$21</f>
        <v>1.5596051674962257</v>
      </c>
      <c r="L1912" s="21">
        <f t="shared" ca="1" si="147"/>
        <v>2241.0754612832211</v>
      </c>
      <c r="M1912" s="31" t="str">
        <f ca="1">IF(ROW()&gt;计算结果!B$22+1,IF(L1912&gt;OFFSET(L1912,-计算结果!B$22,0,1,1),"买",IF(L1912&lt;OFFSET(L1912,-计算结果!B$22,0,1,1),"卖",M1911)),IF(L1912&gt;OFFSET(L1912,-ROW()+1,0,1,1),"买",IF(L1912&lt;OFFSET(L1912,-ROW()+1,0,1,1),"卖",M1911)))</f>
        <v>卖</v>
      </c>
      <c r="N1912" s="4" t="str">
        <f t="shared" ca="1" si="148"/>
        <v/>
      </c>
      <c r="O1912" s="3">
        <f ca="1">IF(M1911="买",E1912/E1911-1,0)-IF(N1912=1,计算结果!B$17,0)</f>
        <v>0</v>
      </c>
      <c r="P1912" s="2">
        <f t="shared" ca="1" si="149"/>
        <v>6.6993647096493127</v>
      </c>
      <c r="Q1912" s="3">
        <f ca="1">1-P1912/MAX(P$2:P1912)</f>
        <v>8.3566387065056813E-2</v>
      </c>
    </row>
    <row r="1913" spans="1:17" x14ac:dyDescent="0.15">
      <c r="A1913" s="1">
        <v>41228</v>
      </c>
      <c r="B1913">
        <v>2210.75</v>
      </c>
      <c r="C1913">
        <v>2220.9899999999998</v>
      </c>
      <c r="D1913" s="21">
        <v>2193.52</v>
      </c>
      <c r="E1913" s="21">
        <v>2193.62</v>
      </c>
      <c r="F1913" s="42">
        <v>237.78695167999999</v>
      </c>
      <c r="G1913" s="3">
        <f t="shared" si="145"/>
        <v>-1.3265200552379453E-2</v>
      </c>
      <c r="H1913" s="3">
        <f>1-E1913/MAX(E$2:E1913)</f>
        <v>0.62675763969237053</v>
      </c>
      <c r="I1913" s="21">
        <f t="shared" si="146"/>
        <v>29.490000000000236</v>
      </c>
      <c r="J1913" s="21">
        <f ca="1">IF(ROW()&gt;计算结果!B$18+1,ABS(E1913-OFFSET(E1913,-计算结果!B$18,0,1,1))/SUM(OFFSET(I1913,0,0,-计算结果!B$18,1)),ABS(E1913-OFFSET(E1913,-ROW()+2,0,1,1))/SUM(OFFSET(I1913,0,0,-ROW()+2,1)))</f>
        <v>0.63096102638586515</v>
      </c>
      <c r="K1913" s="21">
        <f ca="1">(计算结果!B$19+计算结果!B$20*'000300'!J1913)^计算结果!B$21</f>
        <v>1.9678649237472787</v>
      </c>
      <c r="L1913" s="21">
        <f t="shared" ca="1" si="147"/>
        <v>2147.6895235837233</v>
      </c>
      <c r="M1913" s="31" t="str">
        <f ca="1">IF(ROW()&gt;计算结果!B$22+1,IF(L1913&gt;OFFSET(L1913,-计算结果!B$22,0,1,1),"买",IF(L1913&lt;OFFSET(L1913,-计算结果!B$22,0,1,1),"卖",M1912)),IF(L1913&gt;OFFSET(L1913,-ROW()+1,0,1,1),"买",IF(L1913&lt;OFFSET(L1913,-ROW()+1,0,1,1),"卖",M1912)))</f>
        <v>卖</v>
      </c>
      <c r="N1913" s="4" t="str">
        <f t="shared" ca="1" si="148"/>
        <v/>
      </c>
      <c r="O1913" s="3">
        <f ca="1">IF(M1912="买",E1913/E1912-1,0)-IF(N1913=1,计算结果!B$17,0)</f>
        <v>0</v>
      </c>
      <c r="P1913" s="2">
        <f t="shared" ca="1" si="149"/>
        <v>6.6993647096493127</v>
      </c>
      <c r="Q1913" s="3">
        <f ca="1">1-P1913/MAX(P$2:P1913)</f>
        <v>8.3566387065056813E-2</v>
      </c>
    </row>
    <row r="1914" spans="1:17" x14ac:dyDescent="0.15">
      <c r="A1914" s="1">
        <v>41229</v>
      </c>
      <c r="B1914">
        <v>2189.5100000000002</v>
      </c>
      <c r="C1914">
        <v>2191.61</v>
      </c>
      <c r="D1914" s="21">
        <v>2162.98</v>
      </c>
      <c r="E1914" s="21">
        <v>2177.2399999999998</v>
      </c>
      <c r="F1914" s="42">
        <v>261.18246399999998</v>
      </c>
      <c r="G1914" s="3">
        <f t="shared" si="145"/>
        <v>-7.4671091620244212E-3</v>
      </c>
      <c r="H1914" s="3">
        <f>1-E1914/MAX(E$2:E1914)</f>
        <v>0.6295446811406793</v>
      </c>
      <c r="I1914" s="21">
        <f t="shared" si="146"/>
        <v>16.380000000000109</v>
      </c>
      <c r="J1914" s="21">
        <f ca="1">IF(ROW()&gt;计算结果!B$18+1,ABS(E1914-OFFSET(E1914,-计算结果!B$18,0,1,1))/SUM(OFFSET(I1914,0,0,-计算结果!B$18,1)),ABS(E1914-OFFSET(E1914,-ROW()+2,0,1,1))/SUM(OFFSET(I1914,0,0,-ROW()+2,1)))</f>
        <v>0.74989868581022512</v>
      </c>
      <c r="K1914" s="21">
        <f ca="1">(计算结果!B$19+计算结果!B$20*'000300'!J1914)^计算结果!B$21</f>
        <v>2.0749088172292023</v>
      </c>
      <c r="L1914" s="21">
        <f t="shared" ca="1" si="147"/>
        <v>2209.0040676531794</v>
      </c>
      <c r="M1914" s="31" t="str">
        <f ca="1">IF(ROW()&gt;计算结果!B$22+1,IF(L1914&gt;OFFSET(L1914,-计算结果!B$22,0,1,1),"买",IF(L1914&lt;OFFSET(L1914,-计算结果!B$22,0,1,1),"卖",M1913)),IF(L1914&gt;OFFSET(L1914,-ROW()+1,0,1,1),"买",IF(L1914&lt;OFFSET(L1914,-ROW()+1,0,1,1),"卖",M1913)))</f>
        <v>卖</v>
      </c>
      <c r="N1914" s="4" t="str">
        <f t="shared" ca="1" si="148"/>
        <v/>
      </c>
      <c r="O1914" s="3">
        <f ca="1">IF(M1913="买",E1914/E1913-1,0)-IF(N1914=1,计算结果!B$17,0)</f>
        <v>0</v>
      </c>
      <c r="P1914" s="2">
        <f t="shared" ca="1" si="149"/>
        <v>6.6993647096493127</v>
      </c>
      <c r="Q1914" s="3">
        <f ca="1">1-P1914/MAX(P$2:P1914)</f>
        <v>8.3566387065056813E-2</v>
      </c>
    </row>
    <row r="1915" spans="1:17" x14ac:dyDescent="0.15">
      <c r="A1915" s="1">
        <v>41232</v>
      </c>
      <c r="B1915">
        <v>2175.1799999999998</v>
      </c>
      <c r="C1915">
        <v>2176.4899999999998</v>
      </c>
      <c r="D1915" s="21">
        <v>2149.54</v>
      </c>
      <c r="E1915" s="21">
        <v>2174.9899999999998</v>
      </c>
      <c r="F1915" s="42">
        <v>267.37221632000001</v>
      </c>
      <c r="G1915" s="3">
        <f t="shared" si="145"/>
        <v>-1.0334184563943749E-3</v>
      </c>
      <c r="H1915" s="3">
        <f>1-E1915/MAX(E$2:E1915)</f>
        <v>0.629927516504458</v>
      </c>
      <c r="I1915" s="21">
        <f t="shared" si="146"/>
        <v>2.25</v>
      </c>
      <c r="J1915" s="21">
        <f ca="1">IF(ROW()&gt;计算结果!B$18+1,ABS(E1915-OFFSET(E1915,-计算结果!B$18,0,1,1))/SUM(OFFSET(I1915,0,0,-计算结果!B$18,1)),ABS(E1915-OFFSET(E1915,-ROW()+2,0,1,1))/SUM(OFFSET(I1915,0,0,-ROW()+2,1)))</f>
        <v>0.74601681462755143</v>
      </c>
      <c r="K1915" s="21">
        <f ca="1">(计算结果!B$19+计算结果!B$20*'000300'!J1915)^计算结果!B$21</f>
        <v>2.0714151331647961</v>
      </c>
      <c r="L1915" s="21">
        <f t="shared" ca="1" si="147"/>
        <v>2138.5468131758921</v>
      </c>
      <c r="M1915" s="31" t="str">
        <f ca="1">IF(ROW()&gt;计算结果!B$22+1,IF(L1915&gt;OFFSET(L1915,-计算结果!B$22,0,1,1),"买",IF(L1915&lt;OFFSET(L1915,-计算结果!B$22,0,1,1),"卖",M1914)),IF(L1915&gt;OFFSET(L1915,-ROW()+1,0,1,1),"买",IF(L1915&lt;OFFSET(L1915,-ROW()+1,0,1,1),"卖",M1914)))</f>
        <v>卖</v>
      </c>
      <c r="N1915" s="4" t="str">
        <f t="shared" ca="1" si="148"/>
        <v/>
      </c>
      <c r="O1915" s="3">
        <f ca="1">IF(M1914="买",E1915/E1914-1,0)-IF(N1915=1,计算结果!B$17,0)</f>
        <v>0</v>
      </c>
      <c r="P1915" s="2">
        <f t="shared" ca="1" si="149"/>
        <v>6.6993647096493127</v>
      </c>
      <c r="Q1915" s="3">
        <f ca="1">1-P1915/MAX(P$2:P1915)</f>
        <v>8.3566387065056813E-2</v>
      </c>
    </row>
    <row r="1916" spans="1:17" x14ac:dyDescent="0.15">
      <c r="A1916" s="1">
        <v>41233</v>
      </c>
      <c r="B1916">
        <v>2180.21</v>
      </c>
      <c r="C1916">
        <v>2184.33</v>
      </c>
      <c r="D1916" s="21">
        <v>2163.5300000000002</v>
      </c>
      <c r="E1916" s="21">
        <v>2164.88</v>
      </c>
      <c r="F1916" s="42">
        <v>229.99195648</v>
      </c>
      <c r="G1916" s="3">
        <f t="shared" si="145"/>
        <v>-4.6482972335503137E-3</v>
      </c>
      <c r="H1916" s="3">
        <f>1-E1916/MAX(E$2:E1916)</f>
        <v>0.63164772340570341</v>
      </c>
      <c r="I1916" s="21">
        <f t="shared" si="146"/>
        <v>10.109999999999673</v>
      </c>
      <c r="J1916" s="21">
        <f ca="1">IF(ROW()&gt;计算结果!B$18+1,ABS(E1916-OFFSET(E1916,-计算结果!B$18,0,1,1))/SUM(OFFSET(I1916,0,0,-计算结果!B$18,1)),ABS(E1916-OFFSET(E1916,-ROW()+2,0,1,1))/SUM(OFFSET(I1916,0,0,-ROW()+2,1)))</f>
        <v>0.74667213979944946</v>
      </c>
      <c r="K1916" s="21">
        <f ca="1">(计算结果!B$19+计算结果!B$20*'000300'!J1916)^计算结果!B$21</f>
        <v>2.0720049258195044</v>
      </c>
      <c r="L1916" s="21">
        <f t="shared" ca="1" si="147"/>
        <v>2193.1093059879695</v>
      </c>
      <c r="M1916" s="31" t="str">
        <f ca="1">IF(ROW()&gt;计算结果!B$22+1,IF(L1916&gt;OFFSET(L1916,-计算结果!B$22,0,1,1),"买",IF(L1916&lt;OFFSET(L1916,-计算结果!B$22,0,1,1),"卖",M1915)),IF(L1916&gt;OFFSET(L1916,-ROW()+1,0,1,1),"买",IF(L1916&lt;OFFSET(L1916,-ROW()+1,0,1,1),"卖",M1915)))</f>
        <v>卖</v>
      </c>
      <c r="N1916" s="4" t="str">
        <f t="shared" ca="1" si="148"/>
        <v/>
      </c>
      <c r="O1916" s="3">
        <f ca="1">IF(M1915="买",E1916/E1915-1,0)-IF(N1916=1,计算结果!B$17,0)</f>
        <v>0</v>
      </c>
      <c r="P1916" s="2">
        <f t="shared" ca="1" si="149"/>
        <v>6.6993647096493127</v>
      </c>
      <c r="Q1916" s="3">
        <f ca="1">1-P1916/MAX(P$2:P1916)</f>
        <v>8.3566387065056813E-2</v>
      </c>
    </row>
    <row r="1917" spans="1:17" x14ac:dyDescent="0.15">
      <c r="A1917" s="1">
        <v>41234</v>
      </c>
      <c r="B1917">
        <v>2165.41</v>
      </c>
      <c r="C1917">
        <v>2195.46</v>
      </c>
      <c r="D1917" s="21">
        <v>2151.38</v>
      </c>
      <c r="E1917" s="21">
        <v>2194.9</v>
      </c>
      <c r="F1917" s="42">
        <v>271.21950720000001</v>
      </c>
      <c r="G1917" s="3">
        <f t="shared" si="145"/>
        <v>1.386681940800405E-2</v>
      </c>
      <c r="H1917" s="3">
        <f>1-E1917/MAX(E$2:E1917)</f>
        <v>0.62653984890764303</v>
      </c>
      <c r="I1917" s="21">
        <f t="shared" si="146"/>
        <v>30.019999999999982</v>
      </c>
      <c r="J1917" s="21">
        <f ca="1">IF(ROW()&gt;计算结果!B$18+1,ABS(E1917-OFFSET(E1917,-计算结果!B$18,0,1,1))/SUM(OFFSET(I1917,0,0,-计算结果!B$18,1)),ABS(E1917-OFFSET(E1917,-ROW()+2,0,1,1))/SUM(OFFSET(I1917,0,0,-ROW()+2,1)))</f>
        <v>0.4728349673202617</v>
      </c>
      <c r="K1917" s="21">
        <f ca="1">(计算结果!B$19+计算结果!B$20*'000300'!J1917)^计算结果!B$21</f>
        <v>1.8255514705882354</v>
      </c>
      <c r="L1917" s="21">
        <f t="shared" ca="1" si="147"/>
        <v>2196.3783100750056</v>
      </c>
      <c r="M1917" s="31" t="str">
        <f ca="1">IF(ROW()&gt;计算结果!B$22+1,IF(L1917&gt;OFFSET(L1917,-计算结果!B$22,0,1,1),"买",IF(L1917&lt;OFFSET(L1917,-计算结果!B$22,0,1,1),"卖",M1916)),IF(L1917&gt;OFFSET(L1917,-ROW()+1,0,1,1),"买",IF(L1917&lt;OFFSET(L1917,-ROW()+1,0,1,1),"卖",M1916)))</f>
        <v>卖</v>
      </c>
      <c r="N1917" s="4" t="str">
        <f t="shared" ca="1" si="148"/>
        <v/>
      </c>
      <c r="O1917" s="3">
        <f ca="1">IF(M1916="买",E1917/E1916-1,0)-IF(N1917=1,计算结果!B$17,0)</f>
        <v>0</v>
      </c>
      <c r="P1917" s="2">
        <f t="shared" ca="1" si="149"/>
        <v>6.6993647096493127</v>
      </c>
      <c r="Q1917" s="3">
        <f ca="1">1-P1917/MAX(P$2:P1917)</f>
        <v>8.3566387065056813E-2</v>
      </c>
    </row>
    <row r="1918" spans="1:17" x14ac:dyDescent="0.15">
      <c r="A1918" s="1">
        <v>41235</v>
      </c>
      <c r="B1918">
        <v>2181.1799999999998</v>
      </c>
      <c r="C1918">
        <v>2185.58</v>
      </c>
      <c r="D1918" s="21">
        <v>2169.66</v>
      </c>
      <c r="E1918" s="21">
        <v>2177.5500000000002</v>
      </c>
      <c r="F1918" s="42">
        <v>215.361536</v>
      </c>
      <c r="G1918" s="3">
        <f t="shared" si="145"/>
        <v>-7.9046881406897862E-3</v>
      </c>
      <c r="H1918" s="3">
        <f>1-E1918/MAX(E$2:E1918)</f>
        <v>0.62949193493500299</v>
      </c>
      <c r="I1918" s="21">
        <f t="shared" si="146"/>
        <v>17.349999999999909</v>
      </c>
      <c r="J1918" s="21">
        <f ca="1">IF(ROW()&gt;计算结果!B$18+1,ABS(E1918-OFFSET(E1918,-计算结果!B$18,0,1,1))/SUM(OFFSET(I1918,0,0,-计算结果!B$18,1)),ABS(E1918-OFFSET(E1918,-ROW()+2,0,1,1))/SUM(OFFSET(I1918,0,0,-ROW()+2,1)))</f>
        <v>0.39661016949152478</v>
      </c>
      <c r="K1918" s="21">
        <f ca="1">(计算结果!B$19+计算结果!B$20*'000300'!J1918)^计算结果!B$21</f>
        <v>1.7569491525423722</v>
      </c>
      <c r="L1918" s="21">
        <f t="shared" ca="1" si="147"/>
        <v>2163.2979266449197</v>
      </c>
      <c r="M1918" s="31" t="str">
        <f ca="1">IF(ROW()&gt;计算结果!B$22+1,IF(L1918&gt;OFFSET(L1918,-计算结果!B$22,0,1,1),"买",IF(L1918&lt;OFFSET(L1918,-计算结果!B$22,0,1,1),"卖",M1917)),IF(L1918&gt;OFFSET(L1918,-ROW()+1,0,1,1),"买",IF(L1918&lt;OFFSET(L1918,-ROW()+1,0,1,1),"卖",M1917)))</f>
        <v>卖</v>
      </c>
      <c r="N1918" s="4" t="str">
        <f t="shared" ca="1" si="148"/>
        <v/>
      </c>
      <c r="O1918" s="3">
        <f ca="1">IF(M1917="买",E1918/E1917-1,0)-IF(N1918=1,计算结果!B$17,0)</f>
        <v>0</v>
      </c>
      <c r="P1918" s="2">
        <f t="shared" ca="1" si="149"/>
        <v>6.6993647096493127</v>
      </c>
      <c r="Q1918" s="3">
        <f ca="1">1-P1918/MAX(P$2:P1918)</f>
        <v>8.3566387065056813E-2</v>
      </c>
    </row>
    <row r="1919" spans="1:17" x14ac:dyDescent="0.15">
      <c r="A1919" s="1">
        <v>41236</v>
      </c>
      <c r="B1919">
        <v>2184.41</v>
      </c>
      <c r="C1919">
        <v>2202.4699999999998</v>
      </c>
      <c r="D1919" s="21">
        <v>2179.73</v>
      </c>
      <c r="E1919" s="21">
        <v>2192.6799999999998</v>
      </c>
      <c r="F1919" s="42">
        <v>263.07629056000002</v>
      </c>
      <c r="G1919" s="3">
        <f t="shared" si="145"/>
        <v>6.9481757020504187E-3</v>
      </c>
      <c r="H1919" s="3">
        <f>1-E1919/MAX(E$2:E1919)</f>
        <v>0.6269175797999047</v>
      </c>
      <c r="I1919" s="21">
        <f t="shared" si="146"/>
        <v>15.129999999999654</v>
      </c>
      <c r="J1919" s="21">
        <f ca="1">IF(ROW()&gt;计算结果!B$18+1,ABS(E1919-OFFSET(E1919,-计算结果!B$18,0,1,1))/SUM(OFFSET(I1919,0,0,-计算结果!B$18,1)),ABS(E1919-OFFSET(E1919,-ROW()+2,0,1,1))/SUM(OFFSET(I1919,0,0,-ROW()+2,1)))</f>
        <v>0.26543413667877414</v>
      </c>
      <c r="K1919" s="21">
        <f ca="1">(计算结果!B$19+计算结果!B$20*'000300'!J1919)^计算结果!B$21</f>
        <v>1.6388907230108967</v>
      </c>
      <c r="L1919" s="21">
        <f t="shared" ca="1" si="147"/>
        <v>2211.4519340893858</v>
      </c>
      <c r="M1919" s="31" t="str">
        <f ca="1">IF(ROW()&gt;计算结果!B$22+1,IF(L1919&gt;OFFSET(L1919,-计算结果!B$22,0,1,1),"买",IF(L1919&lt;OFFSET(L1919,-计算结果!B$22,0,1,1),"卖",M1918)),IF(L1919&gt;OFFSET(L1919,-ROW()+1,0,1,1),"买",IF(L1919&lt;OFFSET(L1919,-ROW()+1,0,1,1),"卖",M1918)))</f>
        <v>卖</v>
      </c>
      <c r="N1919" s="4" t="str">
        <f t="shared" ca="1" si="148"/>
        <v/>
      </c>
      <c r="O1919" s="3">
        <f ca="1">IF(M1918="买",E1919/E1918-1,0)-IF(N1919=1,计算结果!B$17,0)</f>
        <v>0</v>
      </c>
      <c r="P1919" s="2">
        <f t="shared" ca="1" si="149"/>
        <v>6.6993647096493127</v>
      </c>
      <c r="Q1919" s="3">
        <f ca="1">1-P1919/MAX(P$2:P1919)</f>
        <v>8.3566387065056813E-2</v>
      </c>
    </row>
    <row r="1920" spans="1:17" x14ac:dyDescent="0.15">
      <c r="A1920" s="1">
        <v>41239</v>
      </c>
      <c r="B1920">
        <v>2187.2399999999998</v>
      </c>
      <c r="C1920">
        <v>2191.36</v>
      </c>
      <c r="D1920" s="21">
        <v>2172.1</v>
      </c>
      <c r="E1920" s="21">
        <v>2175.6</v>
      </c>
      <c r="F1920" s="42">
        <v>222.31498751999999</v>
      </c>
      <c r="G1920" s="3">
        <f t="shared" si="145"/>
        <v>-7.7895543353339036E-3</v>
      </c>
      <c r="H1920" s="3">
        <f>1-E1920/MAX(E$2:E1920)</f>
        <v>0.62982372558361122</v>
      </c>
      <c r="I1920" s="21">
        <f t="shared" si="146"/>
        <v>17.079999999999927</v>
      </c>
      <c r="J1920" s="21">
        <f ca="1">IF(ROW()&gt;计算结果!B$18+1,ABS(E1920-OFFSET(E1920,-计算结果!B$18,0,1,1))/SUM(OFFSET(I1920,0,0,-计算结果!B$18,1)),ABS(E1920-OFFSET(E1920,-ROW()+2,0,1,1))/SUM(OFFSET(I1920,0,0,-ROW()+2,1)))</f>
        <v>0.40582255575070647</v>
      </c>
      <c r="K1920" s="21">
        <f ca="1">(计算结果!B$19+计算结果!B$20*'000300'!J1920)^计算结果!B$21</f>
        <v>1.7652403001756358</v>
      </c>
      <c r="L1920" s="21">
        <f t="shared" ca="1" si="147"/>
        <v>2148.1646551955614</v>
      </c>
      <c r="M1920" s="31" t="str">
        <f ca="1">IF(ROW()&gt;计算结果!B$22+1,IF(L1920&gt;OFFSET(L1920,-计算结果!B$22,0,1,1),"买",IF(L1920&lt;OFFSET(L1920,-计算结果!B$22,0,1,1),"卖",M1919)),IF(L1920&gt;OFFSET(L1920,-ROW()+1,0,1,1),"买",IF(L1920&lt;OFFSET(L1920,-ROW()+1,0,1,1),"卖",M1919)))</f>
        <v>卖</v>
      </c>
      <c r="N1920" s="4" t="str">
        <f t="shared" ca="1" si="148"/>
        <v/>
      </c>
      <c r="O1920" s="3">
        <f ca="1">IF(M1919="买",E1920/E1919-1,0)-IF(N1920=1,计算结果!B$17,0)</f>
        <v>0</v>
      </c>
      <c r="P1920" s="2">
        <f t="shared" ca="1" si="149"/>
        <v>6.6993647096493127</v>
      </c>
      <c r="Q1920" s="3">
        <f ca="1">1-P1920/MAX(P$2:P1920)</f>
        <v>8.3566387065056813E-2</v>
      </c>
    </row>
    <row r="1921" spans="1:17" x14ac:dyDescent="0.15">
      <c r="A1921" s="1">
        <v>41240</v>
      </c>
      <c r="B1921">
        <v>2168.59</v>
      </c>
      <c r="C1921">
        <v>2173.46</v>
      </c>
      <c r="D1921" s="21">
        <v>2150.2199999999998</v>
      </c>
      <c r="E1921" s="21">
        <v>2150.64</v>
      </c>
      <c r="F1921" s="42">
        <v>261.497344</v>
      </c>
      <c r="G1921" s="3">
        <f t="shared" si="145"/>
        <v>-1.1472697186982961E-2</v>
      </c>
      <c r="H1921" s="3">
        <f>1-E1921/MAX(E$2:E1921)</f>
        <v>0.63407064588579598</v>
      </c>
      <c r="I1921" s="21">
        <f t="shared" si="146"/>
        <v>24.960000000000036</v>
      </c>
      <c r="J1921" s="21">
        <f ca="1">IF(ROW()&gt;计算结果!B$18+1,ABS(E1921-OFFSET(E1921,-计算结果!B$18,0,1,1))/SUM(OFFSET(I1921,0,0,-计算结果!B$18,1)),ABS(E1921-OFFSET(E1921,-ROW()+2,0,1,1))/SUM(OFFSET(I1921,0,0,-ROW()+2,1)))</f>
        <v>0.3563191881918838</v>
      </c>
      <c r="K1921" s="21">
        <f ca="1">(计算结果!B$19+计算结果!B$20*'000300'!J1921)^计算结果!B$21</f>
        <v>1.7206872693726953</v>
      </c>
      <c r="L1921" s="21">
        <f t="shared" ca="1" si="147"/>
        <v>2152.4239494878666</v>
      </c>
      <c r="M1921" s="31" t="str">
        <f ca="1">IF(ROW()&gt;计算结果!B$22+1,IF(L1921&gt;OFFSET(L1921,-计算结果!B$22,0,1,1),"买",IF(L1921&lt;OFFSET(L1921,-计算结果!B$22,0,1,1),"卖",M1920)),IF(L1921&gt;OFFSET(L1921,-ROW()+1,0,1,1),"买",IF(L1921&lt;OFFSET(L1921,-ROW()+1,0,1,1),"卖",M1920)))</f>
        <v>卖</v>
      </c>
      <c r="N1921" s="4" t="str">
        <f t="shared" ca="1" si="148"/>
        <v/>
      </c>
      <c r="O1921" s="3">
        <f ca="1">IF(M1920="买",E1921/E1920-1,0)-IF(N1921=1,计算结果!B$17,0)</f>
        <v>0</v>
      </c>
      <c r="P1921" s="2">
        <f t="shared" ca="1" si="149"/>
        <v>6.6993647096493127</v>
      </c>
      <c r="Q1921" s="3">
        <f ca="1">1-P1921/MAX(P$2:P1921)</f>
        <v>8.3566387065056813E-2</v>
      </c>
    </row>
    <row r="1922" spans="1:17" x14ac:dyDescent="0.15">
      <c r="A1922" s="1">
        <v>41241</v>
      </c>
      <c r="B1922">
        <v>2142.5</v>
      </c>
      <c r="C1922">
        <v>2144.8000000000002</v>
      </c>
      <c r="D1922" s="21">
        <v>2126.0300000000002</v>
      </c>
      <c r="E1922" s="21">
        <v>2129.16</v>
      </c>
      <c r="F1922" s="42">
        <v>244.233216</v>
      </c>
      <c r="G1922" s="3">
        <f t="shared" si="145"/>
        <v>-9.9877245843097429E-3</v>
      </c>
      <c r="H1922" s="3">
        <f>1-E1922/MAX(E$2:E1922)</f>
        <v>0.63772544749200299</v>
      </c>
      <c r="I1922" s="21">
        <f t="shared" si="146"/>
        <v>21.480000000000018</v>
      </c>
      <c r="J1922" s="21">
        <f ca="1">IF(ROW()&gt;计算结果!B$18+1,ABS(E1922-OFFSET(E1922,-计算结果!B$18,0,1,1))/SUM(OFFSET(I1922,0,0,-计算结果!B$18,1)),ABS(E1922-OFFSET(E1922,-ROW()+2,0,1,1))/SUM(OFFSET(I1922,0,0,-ROW()+2,1)))</f>
        <v>0.50990502035278429</v>
      </c>
      <c r="K1922" s="21">
        <f ca="1">(计算结果!B$19+计算结果!B$20*'000300'!J1922)^计算结果!B$21</f>
        <v>1.8589145183175058</v>
      </c>
      <c r="L1922" s="21">
        <f t="shared" ca="1" si="147"/>
        <v>2109.1782560314659</v>
      </c>
      <c r="M1922" s="31" t="str">
        <f ca="1">IF(ROW()&gt;计算结果!B$22+1,IF(L1922&gt;OFFSET(L1922,-计算结果!B$22,0,1,1),"买",IF(L1922&lt;OFFSET(L1922,-计算结果!B$22,0,1,1),"卖",M1921)),IF(L1922&gt;OFFSET(L1922,-ROW()+1,0,1,1),"买",IF(L1922&lt;OFFSET(L1922,-ROW()+1,0,1,1),"卖",M1921)))</f>
        <v>卖</v>
      </c>
      <c r="N1922" s="4" t="str">
        <f t="shared" ca="1" si="148"/>
        <v/>
      </c>
      <c r="O1922" s="3">
        <f ca="1">IF(M1921="买",E1922/E1921-1,0)-IF(N1922=1,计算结果!B$17,0)</f>
        <v>0</v>
      </c>
      <c r="P1922" s="2">
        <f t="shared" ca="1" si="149"/>
        <v>6.6993647096493127</v>
      </c>
      <c r="Q1922" s="3">
        <f ca="1">1-P1922/MAX(P$2:P1922)</f>
        <v>8.3566387065056813E-2</v>
      </c>
    </row>
    <row r="1923" spans="1:17" x14ac:dyDescent="0.15">
      <c r="A1923" s="1">
        <v>41242</v>
      </c>
      <c r="B1923">
        <v>2128.8000000000002</v>
      </c>
      <c r="C1923">
        <v>2140.88</v>
      </c>
      <c r="D1923" s="21">
        <v>2114.48</v>
      </c>
      <c r="E1923" s="21">
        <v>2115.6799999999998</v>
      </c>
      <c r="F1923" s="42">
        <v>240.16257024000001</v>
      </c>
      <c r="G1923" s="3">
        <f t="shared" ref="G1923:G1986" si="150">E1923/E1922-1</f>
        <v>-6.331135283398126E-3</v>
      </c>
      <c r="H1923" s="3">
        <f>1-E1923/MAX(E$2:E1923)</f>
        <v>0.64001905669366366</v>
      </c>
      <c r="I1923" s="21">
        <f t="shared" si="146"/>
        <v>13.480000000000018</v>
      </c>
      <c r="J1923" s="21">
        <f ca="1">IF(ROW()&gt;计算结果!B$18+1,ABS(E1923-OFFSET(E1923,-计算结果!B$18,0,1,1))/SUM(OFFSET(I1923,0,0,-计算结果!B$18,1)),ABS(E1923-OFFSET(E1923,-ROW()+2,0,1,1))/SUM(OFFSET(I1923,0,0,-ROW()+2,1)))</f>
        <v>0.46326676176890375</v>
      </c>
      <c r="K1923" s="21">
        <f ca="1">(计算结果!B$19+计算结果!B$20*'000300'!J1923)^计算结果!B$21</f>
        <v>1.8169400855920133</v>
      </c>
      <c r="L1923" s="21">
        <f t="shared" ca="1" si="147"/>
        <v>2120.9915352741509</v>
      </c>
      <c r="M1923" s="31" t="str">
        <f ca="1">IF(ROW()&gt;计算结果!B$22+1,IF(L1923&gt;OFFSET(L1923,-计算结果!B$22,0,1,1),"买",IF(L1923&lt;OFFSET(L1923,-计算结果!B$22,0,1,1),"卖",M1922)),IF(L1923&gt;OFFSET(L1923,-ROW()+1,0,1,1),"买",IF(L1923&lt;OFFSET(L1923,-ROW()+1,0,1,1),"卖",M1922)))</f>
        <v>卖</v>
      </c>
      <c r="N1923" s="4" t="str">
        <f t="shared" ca="1" si="148"/>
        <v/>
      </c>
      <c r="O1923" s="3">
        <f ca="1">IF(M1922="买",E1923/E1922-1,0)-IF(N1923=1,计算结果!B$17,0)</f>
        <v>0</v>
      </c>
      <c r="P1923" s="2">
        <f t="shared" ca="1" si="149"/>
        <v>6.6993647096493127</v>
      </c>
      <c r="Q1923" s="3">
        <f ca="1">1-P1923/MAX(P$2:P1923)</f>
        <v>8.3566387065056813E-2</v>
      </c>
    </row>
    <row r="1924" spans="1:17" x14ac:dyDescent="0.15">
      <c r="A1924" s="1">
        <v>41243</v>
      </c>
      <c r="B1924">
        <v>2114.2399999999998</v>
      </c>
      <c r="C1924">
        <v>2142.86</v>
      </c>
      <c r="D1924" s="21">
        <v>2109.96</v>
      </c>
      <c r="E1924" s="21">
        <v>2139.66</v>
      </c>
      <c r="F1924" s="42">
        <v>285.52067072</v>
      </c>
      <c r="G1924" s="3">
        <f t="shared" si="150"/>
        <v>1.1334417303183963E-2</v>
      </c>
      <c r="H1924" s="3">
        <f>1-E1924/MAX(E$2:E1924)</f>
        <v>0.63593888246103591</v>
      </c>
      <c r="I1924" s="21">
        <f t="shared" ref="I1924:I1987" si="151">ABS(E1924-E1923)</f>
        <v>23.980000000000018</v>
      </c>
      <c r="J1924" s="21">
        <f ca="1">IF(ROW()&gt;计算结果!B$18+1,ABS(E1924-OFFSET(E1924,-计算结果!B$18,0,1,1))/SUM(OFFSET(I1924,0,0,-计算结果!B$18,1)),ABS(E1924-OFFSET(E1924,-ROW()+2,0,1,1))/SUM(OFFSET(I1924,0,0,-ROW()+2,1)))</f>
        <v>0.21371701546860833</v>
      </c>
      <c r="K1924" s="21">
        <f ca="1">(计算结果!B$19+计算结果!B$20*'000300'!J1924)^计算结果!B$21</f>
        <v>1.5923453139217474</v>
      </c>
      <c r="L1924" s="21">
        <f t="shared" ref="L1924:L1987" ca="1" si="152">K1924*E1924+(1-K1924)*L1923</f>
        <v>2150.71817759847</v>
      </c>
      <c r="M1924" s="31" t="str">
        <f ca="1">IF(ROW()&gt;计算结果!B$22+1,IF(L1924&gt;OFFSET(L1924,-计算结果!B$22,0,1,1),"买",IF(L1924&lt;OFFSET(L1924,-计算结果!B$22,0,1,1),"卖",M1923)),IF(L1924&gt;OFFSET(L1924,-ROW()+1,0,1,1),"买",IF(L1924&lt;OFFSET(L1924,-ROW()+1,0,1,1),"卖",M1923)))</f>
        <v>卖</v>
      </c>
      <c r="N1924" s="4" t="str">
        <f t="shared" ref="N1924:N1987" ca="1" si="153">IF(M1923&lt;&gt;M1924,1,"")</f>
        <v/>
      </c>
      <c r="O1924" s="3">
        <f ca="1">IF(M1923="买",E1924/E1923-1,0)-IF(N1924=1,计算结果!B$17,0)</f>
        <v>0</v>
      </c>
      <c r="P1924" s="2">
        <f t="shared" ref="P1924:P1987" ca="1" si="154">IFERROR(P1923*(1+O1924),P1923)</f>
        <v>6.6993647096493127</v>
      </c>
      <c r="Q1924" s="3">
        <f ca="1">1-P1924/MAX(P$2:P1924)</f>
        <v>8.3566387065056813E-2</v>
      </c>
    </row>
    <row r="1925" spans="1:17" x14ac:dyDescent="0.15">
      <c r="A1925" s="1">
        <v>41246</v>
      </c>
      <c r="B1925">
        <v>2136.6999999999998</v>
      </c>
      <c r="C1925">
        <v>2152.61</v>
      </c>
      <c r="D1925" s="21">
        <v>2108.15</v>
      </c>
      <c r="E1925" s="21">
        <v>2108.85</v>
      </c>
      <c r="F1925" s="42">
        <v>341.73652992000001</v>
      </c>
      <c r="G1925" s="3">
        <f t="shared" si="150"/>
        <v>-1.4399484030172993E-2</v>
      </c>
      <c r="H1925" s="3">
        <f>1-E1925/MAX(E$2:E1925)</f>
        <v>0.64118117470904512</v>
      </c>
      <c r="I1925" s="21">
        <f t="shared" si="151"/>
        <v>30.809999999999945</v>
      </c>
      <c r="J1925" s="21">
        <f ca="1">IF(ROW()&gt;计算结果!B$18+1,ABS(E1925-OFFSET(E1925,-计算结果!B$18,0,1,1))/SUM(OFFSET(I1925,0,0,-计算结果!B$18,1)),ABS(E1925-OFFSET(E1925,-ROW()+2,0,1,1))/SUM(OFFSET(I1925,0,0,-ROW()+2,1)))</f>
        <v>0.32358121330724138</v>
      </c>
      <c r="K1925" s="21">
        <f ca="1">(计算结果!B$19+计算结果!B$20*'000300'!J1925)^计算结果!B$21</f>
        <v>1.6912230919765172</v>
      </c>
      <c r="L1925" s="21">
        <f t="shared" ca="1" si="152"/>
        <v>2079.9097488249636</v>
      </c>
      <c r="M1925" s="31" t="str">
        <f ca="1">IF(ROW()&gt;计算结果!B$22+1,IF(L1925&gt;OFFSET(L1925,-计算结果!B$22,0,1,1),"买",IF(L1925&lt;OFFSET(L1925,-计算结果!B$22,0,1,1),"卖",M1924)),IF(L1925&gt;OFFSET(L1925,-ROW()+1,0,1,1),"买",IF(L1925&lt;OFFSET(L1925,-ROW()+1,0,1,1),"卖",M1924)))</f>
        <v>卖</v>
      </c>
      <c r="N1925" s="4" t="str">
        <f t="shared" ca="1" si="153"/>
        <v/>
      </c>
      <c r="O1925" s="3">
        <f ca="1">IF(M1924="买",E1925/E1924-1,0)-IF(N1925=1,计算结果!B$17,0)</f>
        <v>0</v>
      </c>
      <c r="P1925" s="2">
        <f t="shared" ca="1" si="154"/>
        <v>6.6993647096493127</v>
      </c>
      <c r="Q1925" s="3">
        <f ca="1">1-P1925/MAX(P$2:P1925)</f>
        <v>8.3566387065056813E-2</v>
      </c>
    </row>
    <row r="1926" spans="1:17" x14ac:dyDescent="0.15">
      <c r="A1926" s="1">
        <v>41247</v>
      </c>
      <c r="B1926">
        <v>2104.9299999999998</v>
      </c>
      <c r="C1926">
        <v>2135.66</v>
      </c>
      <c r="D1926" s="21">
        <v>2102.14</v>
      </c>
      <c r="E1926" s="21">
        <v>2131.4699999999998</v>
      </c>
      <c r="F1926" s="42">
        <v>317.3233664</v>
      </c>
      <c r="G1926" s="3">
        <f t="shared" si="150"/>
        <v>1.0726225193826044E-2</v>
      </c>
      <c r="H1926" s="3">
        <f>1-E1926/MAX(E$2:E1926)</f>
        <v>0.63733240318519024</v>
      </c>
      <c r="I1926" s="21">
        <f t="shared" si="151"/>
        <v>22.619999999999891</v>
      </c>
      <c r="J1926" s="21">
        <f ca="1">IF(ROW()&gt;计算结果!B$18+1,ABS(E1926-OFFSET(E1926,-计算结果!B$18,0,1,1))/SUM(OFFSET(I1926,0,0,-计算结果!B$18,1)),ABS(E1926-OFFSET(E1926,-ROW()+2,0,1,1))/SUM(OFFSET(I1926,0,0,-ROW()+2,1)))</f>
        <v>0.15402701581301187</v>
      </c>
      <c r="K1926" s="21">
        <f ca="1">(计算结果!B$19+计算结果!B$20*'000300'!J1926)^计算结果!B$21</f>
        <v>1.5386243142317106</v>
      </c>
      <c r="L1926" s="21">
        <f t="shared" ca="1" si="152"/>
        <v>2159.2416049307685</v>
      </c>
      <c r="M1926" s="31" t="str">
        <f ca="1">IF(ROW()&gt;计算结果!B$22+1,IF(L1926&gt;OFFSET(L1926,-计算结果!B$22,0,1,1),"买",IF(L1926&lt;OFFSET(L1926,-计算结果!B$22,0,1,1),"卖",M1925)),IF(L1926&gt;OFFSET(L1926,-ROW()+1,0,1,1),"买",IF(L1926&lt;OFFSET(L1926,-ROW()+1,0,1,1),"卖",M1925)))</f>
        <v>卖</v>
      </c>
      <c r="N1926" s="4" t="str">
        <f t="shared" ca="1" si="153"/>
        <v/>
      </c>
      <c r="O1926" s="3">
        <f ca="1">IF(M1925="买",E1926/E1925-1,0)-IF(N1926=1,计算结果!B$17,0)</f>
        <v>0</v>
      </c>
      <c r="P1926" s="2">
        <f t="shared" ca="1" si="154"/>
        <v>6.6993647096493127</v>
      </c>
      <c r="Q1926" s="3">
        <f ca="1">1-P1926/MAX(P$2:P1926)</f>
        <v>8.3566387065056813E-2</v>
      </c>
    </row>
    <row r="1927" spans="1:17" x14ac:dyDescent="0.15">
      <c r="A1927" s="1">
        <v>41248</v>
      </c>
      <c r="B1927">
        <v>2128.39</v>
      </c>
      <c r="C1927">
        <v>2219.09</v>
      </c>
      <c r="D1927" s="21">
        <v>2126.79</v>
      </c>
      <c r="E1927" s="21">
        <v>2207.88</v>
      </c>
      <c r="F1927" s="42">
        <v>691.09047296000006</v>
      </c>
      <c r="G1927" s="3">
        <f t="shared" si="150"/>
        <v>3.5848498923278349E-2</v>
      </c>
      <c r="H1927" s="3">
        <f>1-E1927/MAX(E$2:E1927)</f>
        <v>0.62433131423126653</v>
      </c>
      <c r="I1927" s="21">
        <f t="shared" si="151"/>
        <v>76.410000000000309</v>
      </c>
      <c r="J1927" s="21">
        <f ca="1">IF(ROW()&gt;计算结果!B$18+1,ABS(E1927-OFFSET(E1927,-计算结果!B$18,0,1,1))/SUM(OFFSET(I1927,0,0,-计算结果!B$18,1)),ABS(E1927-OFFSET(E1927,-ROW()+2,0,1,1))/SUM(OFFSET(I1927,0,0,-ROW()+2,1)))</f>
        <v>4.9297379415115958E-2</v>
      </c>
      <c r="K1927" s="21">
        <f ca="1">(计算结果!B$19+计算结果!B$20*'000300'!J1927)^计算结果!B$21</f>
        <v>1.4443676414736042</v>
      </c>
      <c r="L1927" s="21">
        <f t="shared" ca="1" si="152"/>
        <v>2229.4933289019759</v>
      </c>
      <c r="M1927" s="31" t="str">
        <f ca="1">IF(ROW()&gt;计算结果!B$22+1,IF(L1927&gt;OFFSET(L1927,-计算结果!B$22,0,1,1),"买",IF(L1927&lt;OFFSET(L1927,-计算结果!B$22,0,1,1),"卖",M1926)),IF(L1927&gt;OFFSET(L1927,-ROW()+1,0,1,1),"买",IF(L1927&lt;OFFSET(L1927,-ROW()+1,0,1,1),"卖",M1926)))</f>
        <v>卖</v>
      </c>
      <c r="N1927" s="4" t="str">
        <f t="shared" ca="1" si="153"/>
        <v/>
      </c>
      <c r="O1927" s="3">
        <f ca="1">IF(M1926="买",E1927/E1926-1,0)-IF(N1927=1,计算结果!B$17,0)</f>
        <v>0</v>
      </c>
      <c r="P1927" s="2">
        <f t="shared" ca="1" si="154"/>
        <v>6.6993647096493127</v>
      </c>
      <c r="Q1927" s="3">
        <f ca="1">1-P1927/MAX(P$2:P1927)</f>
        <v>8.3566387065056813E-2</v>
      </c>
    </row>
    <row r="1928" spans="1:17" x14ac:dyDescent="0.15">
      <c r="A1928" s="1">
        <v>41249</v>
      </c>
      <c r="B1928">
        <v>2205.61</v>
      </c>
      <c r="C1928">
        <v>2216.98</v>
      </c>
      <c r="D1928" s="21">
        <v>2191.23</v>
      </c>
      <c r="E1928" s="21">
        <v>2203.6</v>
      </c>
      <c r="F1928" s="42">
        <v>427.58569984000002</v>
      </c>
      <c r="G1928" s="3">
        <f t="shared" si="150"/>
        <v>-1.9385111509684361E-3</v>
      </c>
      <c r="H1928" s="3">
        <f>1-E1928/MAX(E$2:E1928)</f>
        <v>0.62505955216769893</v>
      </c>
      <c r="I1928" s="21">
        <f t="shared" si="151"/>
        <v>4.2800000000002001</v>
      </c>
      <c r="J1928" s="21">
        <f ca="1">IF(ROW()&gt;计算结果!B$18+1,ABS(E1928-OFFSET(E1928,-计算结果!B$18,0,1,1))/SUM(OFFSET(I1928,0,0,-计算结果!B$18,1)),ABS(E1928-OFFSET(E1928,-ROW()+2,0,1,1))/SUM(OFFSET(I1928,0,0,-ROW()+2,1)))</f>
        <v>0.10410422411381419</v>
      </c>
      <c r="K1928" s="21">
        <f ca="1">(计算结果!B$19+计算结果!B$20*'000300'!J1928)^计算结果!B$21</f>
        <v>1.4936938017024326</v>
      </c>
      <c r="L1928" s="21">
        <f t="shared" ca="1" si="152"/>
        <v>2190.816624015652</v>
      </c>
      <c r="M1928" s="31" t="str">
        <f ca="1">IF(ROW()&gt;计算结果!B$22+1,IF(L1928&gt;OFFSET(L1928,-计算结果!B$22,0,1,1),"买",IF(L1928&lt;OFFSET(L1928,-计算结果!B$22,0,1,1),"卖",M1927)),IF(L1928&gt;OFFSET(L1928,-ROW()+1,0,1,1),"买",IF(L1928&lt;OFFSET(L1928,-ROW()+1,0,1,1),"卖",M1927)))</f>
        <v>卖</v>
      </c>
      <c r="N1928" s="4" t="str">
        <f t="shared" ca="1" si="153"/>
        <v/>
      </c>
      <c r="O1928" s="3">
        <f ca="1">IF(M1927="买",E1928/E1927-1,0)-IF(N1928=1,计算结果!B$17,0)</f>
        <v>0</v>
      </c>
      <c r="P1928" s="2">
        <f t="shared" ca="1" si="154"/>
        <v>6.6993647096493127</v>
      </c>
      <c r="Q1928" s="3">
        <f ca="1">1-P1928/MAX(P$2:P1928)</f>
        <v>8.3566387065056813E-2</v>
      </c>
    </row>
    <row r="1929" spans="1:17" x14ac:dyDescent="0.15">
      <c r="A1929" s="1">
        <v>41250</v>
      </c>
      <c r="B1929">
        <v>2203.89</v>
      </c>
      <c r="C1929">
        <v>2250.5300000000002</v>
      </c>
      <c r="D1929" s="21">
        <v>2198.11</v>
      </c>
      <c r="E1929" s="21">
        <v>2246.7600000000002</v>
      </c>
      <c r="F1929" s="42">
        <v>649.96499456000004</v>
      </c>
      <c r="G1929" s="3">
        <f t="shared" si="150"/>
        <v>1.9586131784353089E-2</v>
      </c>
      <c r="H1929" s="3">
        <f>1-E1929/MAX(E$2:E1929)</f>
        <v>0.6177159191451711</v>
      </c>
      <c r="I1929" s="21">
        <f t="shared" si="151"/>
        <v>43.160000000000309</v>
      </c>
      <c r="J1929" s="21">
        <f ca="1">IF(ROW()&gt;计算结果!B$18+1,ABS(E1929-OFFSET(E1929,-计算结果!B$18,0,1,1))/SUM(OFFSET(I1929,0,0,-计算结果!B$18,1)),ABS(E1929-OFFSET(E1929,-ROW()+2,0,1,1))/SUM(OFFSET(I1929,0,0,-ROW()+2,1)))</f>
        <v>0.19435060734564885</v>
      </c>
      <c r="K1929" s="21">
        <f ca="1">(计算结果!B$19+计算结果!B$20*'000300'!J1929)^计算结果!B$21</f>
        <v>1.5749155466110838</v>
      </c>
      <c r="L1929" s="21">
        <f t="shared" ca="1" si="152"/>
        <v>2278.9227165833108</v>
      </c>
      <c r="M1929" s="31" t="str">
        <f ca="1">IF(ROW()&gt;计算结果!B$22+1,IF(L1929&gt;OFFSET(L1929,-计算结果!B$22,0,1,1),"买",IF(L1929&lt;OFFSET(L1929,-计算结果!B$22,0,1,1),"卖",M1928)),IF(L1929&gt;OFFSET(L1929,-ROW()+1,0,1,1),"买",IF(L1929&lt;OFFSET(L1929,-ROW()+1,0,1,1),"卖",M1928)))</f>
        <v>买</v>
      </c>
      <c r="N1929" s="4">
        <f t="shared" ca="1" si="153"/>
        <v>1</v>
      </c>
      <c r="O1929" s="3">
        <f ca="1">IF(M1928="买",E1929/E1928-1,0)-IF(N1929=1,计算结果!B$17,0)</f>
        <v>0</v>
      </c>
      <c r="P1929" s="2">
        <f t="shared" ca="1" si="154"/>
        <v>6.6993647096493127</v>
      </c>
      <c r="Q1929" s="3">
        <f ca="1">1-P1929/MAX(P$2:P1929)</f>
        <v>8.3566387065056813E-2</v>
      </c>
    </row>
    <row r="1930" spans="1:17" x14ac:dyDescent="0.15">
      <c r="A1930" s="1">
        <v>41253</v>
      </c>
      <c r="B1930">
        <v>2254.92</v>
      </c>
      <c r="C1930">
        <v>2276.2800000000002</v>
      </c>
      <c r="D1930" s="21">
        <v>2250.44</v>
      </c>
      <c r="E1930" s="21">
        <v>2271.0500000000002</v>
      </c>
      <c r="F1930" s="42">
        <v>613.99773184000003</v>
      </c>
      <c r="G1930" s="3">
        <f t="shared" si="150"/>
        <v>1.0811123573501336E-2</v>
      </c>
      <c r="H1930" s="3">
        <f>1-E1930/MAX(E$2:E1930)</f>
        <v>0.61358299870686717</v>
      </c>
      <c r="I1930" s="21">
        <f t="shared" si="151"/>
        <v>24.289999999999964</v>
      </c>
      <c r="J1930" s="21">
        <f ca="1">IF(ROW()&gt;计算结果!B$18+1,ABS(E1930-OFFSET(E1930,-计算结果!B$18,0,1,1))/SUM(OFFSET(I1930,0,0,-计算结果!B$18,1)),ABS(E1930-OFFSET(E1930,-ROW()+2,0,1,1))/SUM(OFFSET(I1930,0,0,-ROW()+2,1)))</f>
        <v>0.33436087855116137</v>
      </c>
      <c r="K1930" s="21">
        <f ca="1">(计算结果!B$19+计算结果!B$20*'000300'!J1930)^计算结果!B$21</f>
        <v>1.7009247906960452</v>
      </c>
      <c r="L1930" s="21">
        <f t="shared" ca="1" si="152"/>
        <v>2265.5318177766339</v>
      </c>
      <c r="M1930" s="31" t="str">
        <f ca="1">IF(ROW()&gt;计算结果!B$22+1,IF(L1930&gt;OFFSET(L1930,-计算结果!B$22,0,1,1),"买",IF(L1930&lt;OFFSET(L1930,-计算结果!B$22,0,1,1),"卖",M1929)),IF(L1930&gt;OFFSET(L1930,-ROW()+1,0,1,1),"买",IF(L1930&lt;OFFSET(L1930,-ROW()+1,0,1,1),"卖",M1929)))</f>
        <v>买</v>
      </c>
      <c r="N1930" s="4" t="str">
        <f t="shared" ca="1" si="153"/>
        <v/>
      </c>
      <c r="O1930" s="3">
        <f ca="1">IF(M1929="买",E1930/E1929-1,0)-IF(N1930=1,计算结果!B$17,0)</f>
        <v>1.0811123573501336E-2</v>
      </c>
      <c r="P1930" s="2">
        <f t="shared" ca="1" si="154"/>
        <v>6.771792369389285</v>
      </c>
      <c r="Q1930" s="3">
        <f ca="1">1-P1930/MAX(P$2:P1930)</f>
        <v>7.3658710028706942E-2</v>
      </c>
    </row>
    <row r="1931" spans="1:17" x14ac:dyDescent="0.15">
      <c r="A1931" s="1">
        <v>41254</v>
      </c>
      <c r="B1931">
        <v>2263.21</v>
      </c>
      <c r="C1931">
        <v>2274.9899999999998</v>
      </c>
      <c r="D1931" s="21">
        <v>2254.3000000000002</v>
      </c>
      <c r="E1931" s="21">
        <v>2258.5</v>
      </c>
      <c r="F1931" s="42">
        <v>450.87981567999998</v>
      </c>
      <c r="G1931" s="3">
        <f t="shared" si="150"/>
        <v>-5.5260782457454694E-3</v>
      </c>
      <c r="H1931" s="3">
        <f>1-E1931/MAX(E$2:E1931)</f>
        <v>0.61571836929149937</v>
      </c>
      <c r="I1931" s="21">
        <f t="shared" si="151"/>
        <v>12.550000000000182</v>
      </c>
      <c r="J1931" s="21">
        <f ca="1">IF(ROW()&gt;计算结果!B$18+1,ABS(E1931-OFFSET(E1931,-计算结果!B$18,0,1,1))/SUM(OFFSET(I1931,0,0,-计算结果!B$18,1)),ABS(E1931-OFFSET(E1931,-ROW()+2,0,1,1))/SUM(OFFSET(I1931,0,0,-ROW()+2,1)))</f>
        <v>0.39500476085841862</v>
      </c>
      <c r="K1931" s="21">
        <f ca="1">(计算结果!B$19+计算结果!B$20*'000300'!J1931)^计算结果!B$21</f>
        <v>1.7555042847725768</v>
      </c>
      <c r="L1931" s="21">
        <f t="shared" ca="1" si="152"/>
        <v>2253.1874315400128</v>
      </c>
      <c r="M1931" s="31" t="str">
        <f ca="1">IF(ROW()&gt;计算结果!B$22+1,IF(L1931&gt;OFFSET(L1931,-计算结果!B$22,0,1,1),"买",IF(L1931&lt;OFFSET(L1931,-计算结果!B$22,0,1,1),"卖",M1930)),IF(L1931&gt;OFFSET(L1931,-ROW()+1,0,1,1),"买",IF(L1931&lt;OFFSET(L1931,-ROW()+1,0,1,1),"卖",M1930)))</f>
        <v>买</v>
      </c>
      <c r="N1931" s="4" t="str">
        <f t="shared" ca="1" si="153"/>
        <v/>
      </c>
      <c r="O1931" s="3">
        <f ca="1">IF(M1930="买",E1931/E1930-1,0)-IF(N1931=1,计算结果!B$17,0)</f>
        <v>-5.5260782457454694E-3</v>
      </c>
      <c r="P1931" s="2">
        <f t="shared" ca="1" si="154"/>
        <v>6.7343709148920974</v>
      </c>
      <c r="Q1931" s="3">
        <f ca="1">1-P1931/MAX(P$2:P1931)</f>
        <v>7.8777744479353151E-2</v>
      </c>
    </row>
    <row r="1932" spans="1:17" x14ac:dyDescent="0.15">
      <c r="A1932" s="1">
        <v>41255</v>
      </c>
      <c r="B1932">
        <v>2257.73</v>
      </c>
      <c r="C1932">
        <v>2273.21</v>
      </c>
      <c r="D1932" s="21">
        <v>2247.9499999999998</v>
      </c>
      <c r="E1932" s="21">
        <v>2267.77</v>
      </c>
      <c r="F1932" s="42">
        <v>391.82536704</v>
      </c>
      <c r="G1932" s="3">
        <f t="shared" si="150"/>
        <v>4.1044941332741836E-3</v>
      </c>
      <c r="H1932" s="3">
        <f>1-E1932/MAX(E$2:E1932)</f>
        <v>0.61414108759273123</v>
      </c>
      <c r="I1932" s="21">
        <f t="shared" si="151"/>
        <v>9.2699999999999818</v>
      </c>
      <c r="J1932" s="21">
        <f ca="1">IF(ROW()&gt;计算结果!B$18+1,ABS(E1932-OFFSET(E1932,-计算结果!B$18,0,1,1))/SUM(OFFSET(I1932,0,0,-计算结果!B$18,1)),ABS(E1932-OFFSET(E1932,-ROW()+2,0,1,1))/SUM(OFFSET(I1932,0,0,-ROW()+2,1)))</f>
        <v>0.5313781866973345</v>
      </c>
      <c r="K1932" s="21">
        <f ca="1">(计算结果!B$19+计算结果!B$20*'000300'!J1932)^计算结果!B$21</f>
        <v>1.878240368027601</v>
      </c>
      <c r="L1932" s="21">
        <f t="shared" ca="1" si="152"/>
        <v>2280.5770002910867</v>
      </c>
      <c r="M1932" s="31" t="str">
        <f ca="1">IF(ROW()&gt;计算结果!B$22+1,IF(L1932&gt;OFFSET(L1932,-计算结果!B$22,0,1,1),"买",IF(L1932&lt;OFFSET(L1932,-计算结果!B$22,0,1,1),"卖",M1931)),IF(L1932&gt;OFFSET(L1932,-ROW()+1,0,1,1),"买",IF(L1932&lt;OFFSET(L1932,-ROW()+1,0,1,1),"卖",M1931)))</f>
        <v>买</v>
      </c>
      <c r="N1932" s="4" t="str">
        <f t="shared" ca="1" si="153"/>
        <v/>
      </c>
      <c r="O1932" s="3">
        <f ca="1">IF(M1931="买",E1932/E1931-1,0)-IF(N1932=1,计算结果!B$17,0)</f>
        <v>4.1044941332741836E-3</v>
      </c>
      <c r="P1932" s="2">
        <f t="shared" ca="1" si="154"/>
        <v>6.7620121008035641</v>
      </c>
      <c r="Q1932" s="3">
        <f ca="1">1-P1932/MAX(P$2:P1932)</f>
        <v>7.4996593136127054E-2</v>
      </c>
    </row>
    <row r="1933" spans="1:17" x14ac:dyDescent="0.15">
      <c r="A1933" s="1">
        <v>41256</v>
      </c>
      <c r="B1933">
        <v>2260.6</v>
      </c>
      <c r="C1933">
        <v>2266.7199999999998</v>
      </c>
      <c r="D1933" s="21">
        <v>2242.56</v>
      </c>
      <c r="E1933" s="21">
        <v>2242.64</v>
      </c>
      <c r="F1933" s="42">
        <v>366.65683968000002</v>
      </c>
      <c r="G1933" s="3">
        <f t="shared" si="150"/>
        <v>-1.1081370685739778E-2</v>
      </c>
      <c r="H1933" s="3">
        <f>1-E1933/MAX(E$2:E1933)</f>
        <v>0.61841693323351254</v>
      </c>
      <c r="I1933" s="21">
        <f t="shared" si="151"/>
        <v>25.130000000000109</v>
      </c>
      <c r="J1933" s="21">
        <f ca="1">IF(ROW()&gt;计算结果!B$18+1,ABS(E1933-OFFSET(E1933,-计算结果!B$18,0,1,1))/SUM(OFFSET(I1933,0,0,-计算结果!B$18,1)),ABS(E1933-OFFSET(E1933,-ROW()+2,0,1,1))/SUM(OFFSET(I1933,0,0,-ROW()+2,1)))</f>
        <v>0.46590825688073251</v>
      </c>
      <c r="K1933" s="21">
        <f ca="1">(计算结果!B$19+计算结果!B$20*'000300'!J1933)^计算结果!B$21</f>
        <v>1.8193174311926592</v>
      </c>
      <c r="L1933" s="21">
        <f t="shared" ca="1" si="152"/>
        <v>2211.5575543743516</v>
      </c>
      <c r="M1933" s="31" t="str">
        <f ca="1">IF(ROW()&gt;计算结果!B$22+1,IF(L1933&gt;OFFSET(L1933,-计算结果!B$22,0,1,1),"买",IF(L1933&lt;OFFSET(L1933,-计算结果!B$22,0,1,1),"卖",M1932)),IF(L1933&gt;OFFSET(L1933,-ROW()+1,0,1,1),"买",IF(L1933&lt;OFFSET(L1933,-ROW()+1,0,1,1),"卖",M1932)))</f>
        <v>买</v>
      </c>
      <c r="N1933" s="4" t="str">
        <f t="shared" ca="1" si="153"/>
        <v/>
      </c>
      <c r="O1933" s="3">
        <f ca="1">IF(M1932="买",E1933/E1932-1,0)-IF(N1933=1,计算结果!B$17,0)</f>
        <v>-1.1081370685739778E-2</v>
      </c>
      <c r="P1933" s="2">
        <f t="shared" ca="1" si="154"/>
        <v>6.687079738133102</v>
      </c>
      <c r="Q1933" s="3">
        <f ca="1">1-P1933/MAX(P$2:P1933)</f>
        <v>8.524689877315772E-2</v>
      </c>
    </row>
    <row r="1934" spans="1:17" x14ac:dyDescent="0.15">
      <c r="A1934" s="1">
        <v>41257</v>
      </c>
      <c r="B1934">
        <v>2245.64</v>
      </c>
      <c r="C1934">
        <v>2357.11</v>
      </c>
      <c r="D1934" s="21">
        <v>2245.64</v>
      </c>
      <c r="E1934" s="21">
        <v>2355.87</v>
      </c>
      <c r="F1934" s="42">
        <v>939.34739456</v>
      </c>
      <c r="G1934" s="3">
        <f t="shared" si="150"/>
        <v>5.0489601541040985E-2</v>
      </c>
      <c r="H1934" s="3">
        <f>1-E1934/MAX(E$2:E1934)</f>
        <v>0.59915095623766423</v>
      </c>
      <c r="I1934" s="21">
        <f t="shared" si="151"/>
        <v>113.23000000000002</v>
      </c>
      <c r="J1934" s="21">
        <f ca="1">IF(ROW()&gt;计算结果!B$18+1,ABS(E1934-OFFSET(E1934,-计算结果!B$18,0,1,1))/SUM(OFFSET(I1934,0,0,-计算结果!B$18,1)),ABS(E1934-OFFSET(E1934,-ROW()+2,0,1,1))/SUM(OFFSET(I1934,0,0,-ROW()+2,1)))</f>
        <v>0.59767795438838833</v>
      </c>
      <c r="K1934" s="21">
        <f ca="1">(计算结果!B$19+计算结果!B$20*'000300'!J1934)^计算结果!B$21</f>
        <v>1.9379101589495495</v>
      </c>
      <c r="L1934" s="21">
        <f t="shared" ca="1" si="152"/>
        <v>2491.2221088151496</v>
      </c>
      <c r="M1934" s="31" t="str">
        <f ca="1">IF(ROW()&gt;计算结果!B$22+1,IF(L1934&gt;OFFSET(L1934,-计算结果!B$22,0,1,1),"买",IF(L1934&lt;OFFSET(L1934,-计算结果!B$22,0,1,1),"卖",M1933)),IF(L1934&gt;OFFSET(L1934,-ROW()+1,0,1,1),"买",IF(L1934&lt;OFFSET(L1934,-ROW()+1,0,1,1),"卖",M1933)))</f>
        <v>买</v>
      </c>
      <c r="N1934" s="4" t="str">
        <f t="shared" ca="1" si="153"/>
        <v/>
      </c>
      <c r="O1934" s="3">
        <f ca="1">IF(M1933="买",E1934/E1933-1,0)-IF(N1934=1,计算结果!B$17,0)</f>
        <v>5.0489601541040985E-2</v>
      </c>
      <c r="P1934" s="2">
        <f t="shared" ca="1" si="154"/>
        <v>7.0247077295846108</v>
      </c>
      <c r="Q1934" s="3">
        <f ca="1">1-P1934/MAX(P$2:P1934)</f>
        <v>3.906137918378294E-2</v>
      </c>
    </row>
    <row r="1935" spans="1:17" x14ac:dyDescent="0.15">
      <c r="A1935" s="1">
        <v>41260</v>
      </c>
      <c r="B1935">
        <v>2359.1999999999998</v>
      </c>
      <c r="C1935">
        <v>2380</v>
      </c>
      <c r="D1935" s="21">
        <v>2358.66</v>
      </c>
      <c r="E1935" s="21">
        <v>2366.6999999999998</v>
      </c>
      <c r="F1935" s="42">
        <v>850.00822784000002</v>
      </c>
      <c r="G1935" s="3">
        <f t="shared" si="150"/>
        <v>4.5970278495841566E-3</v>
      </c>
      <c r="H1935" s="3">
        <f>1-E1935/MAX(E$2:E1935)</f>
        <v>0.59730824202000954</v>
      </c>
      <c r="I1935" s="21">
        <f t="shared" si="151"/>
        <v>10.829999999999927</v>
      </c>
      <c r="J1935" s="21">
        <f ca="1">IF(ROW()&gt;计算结果!B$18+1,ABS(E1935-OFFSET(E1935,-计算结果!B$18,0,1,1))/SUM(OFFSET(I1935,0,0,-计算结果!B$18,1)),ABS(E1935-OFFSET(E1935,-ROW()+2,0,1,1))/SUM(OFFSET(I1935,0,0,-ROW()+2,1)))</f>
        <v>0.75445475027064757</v>
      </c>
      <c r="K1935" s="21">
        <f ca="1">(计算结果!B$19+计算结果!B$20*'000300'!J1935)^计算结果!B$21</f>
        <v>2.0790092752435827</v>
      </c>
      <c r="L1935" s="21">
        <f t="shared" ca="1" si="152"/>
        <v>2232.3394896155623</v>
      </c>
      <c r="M1935" s="31" t="str">
        <f ca="1">IF(ROW()&gt;计算结果!B$22+1,IF(L1935&gt;OFFSET(L1935,-计算结果!B$22,0,1,1),"买",IF(L1935&lt;OFFSET(L1935,-计算结果!B$22,0,1,1),"卖",M1934)),IF(L1935&gt;OFFSET(L1935,-ROW()+1,0,1,1),"买",IF(L1935&lt;OFFSET(L1935,-ROW()+1,0,1,1),"卖",M1934)))</f>
        <v>买</v>
      </c>
      <c r="N1935" s="4" t="str">
        <f t="shared" ca="1" si="153"/>
        <v/>
      </c>
      <c r="O1935" s="3">
        <f ca="1">IF(M1934="买",E1935/E1934-1,0)-IF(N1935=1,计算结果!B$17,0)</f>
        <v>4.5970278495841566E-3</v>
      </c>
      <c r="P1935" s="2">
        <f t="shared" ca="1" si="154"/>
        <v>7.0570005066527006</v>
      </c>
      <c r="Q1935" s="3">
        <f ca="1">1-P1935/MAX(P$2:P1935)</f>
        <v>3.4643917582149797E-2</v>
      </c>
    </row>
    <row r="1936" spans="1:17" x14ac:dyDescent="0.15">
      <c r="A1936" s="1">
        <v>41261</v>
      </c>
      <c r="B1936">
        <v>2361.1</v>
      </c>
      <c r="C1936">
        <v>2398.63</v>
      </c>
      <c r="D1936" s="21">
        <v>2347.08</v>
      </c>
      <c r="E1936" s="21">
        <v>2368.12</v>
      </c>
      <c r="F1936" s="42">
        <v>788.02837504000001</v>
      </c>
      <c r="G1936" s="3">
        <f t="shared" si="150"/>
        <v>5.9999154941481336E-4</v>
      </c>
      <c r="H1936" s="3">
        <f>1-E1936/MAX(E$2:E1936)</f>
        <v>0.59706663036820262</v>
      </c>
      <c r="I1936" s="21">
        <f t="shared" si="151"/>
        <v>1.4200000000000728</v>
      </c>
      <c r="J1936" s="21">
        <f ca="1">IF(ROW()&gt;计算结果!B$18+1,ABS(E1936-OFFSET(E1936,-计算结果!B$18,0,1,1))/SUM(OFFSET(I1936,0,0,-计算结果!B$18,1)),ABS(E1936-OFFSET(E1936,-ROW()+2,0,1,1))/SUM(OFFSET(I1936,0,0,-ROW()+2,1)))</f>
        <v>0.73821630221168322</v>
      </c>
      <c r="K1936" s="21">
        <f ca="1">(计算结果!B$19+计算结果!B$20*'000300'!J1936)^计算结果!B$21</f>
        <v>2.0643946719905149</v>
      </c>
      <c r="L1936" s="21">
        <f t="shared" ca="1" si="152"/>
        <v>2512.6440518133481</v>
      </c>
      <c r="M1936" s="31" t="str">
        <f ca="1">IF(ROW()&gt;计算结果!B$22+1,IF(L1936&gt;OFFSET(L1936,-计算结果!B$22,0,1,1),"买",IF(L1936&lt;OFFSET(L1936,-计算结果!B$22,0,1,1),"卖",M1935)),IF(L1936&gt;OFFSET(L1936,-ROW()+1,0,1,1),"买",IF(L1936&lt;OFFSET(L1936,-ROW()+1,0,1,1),"卖",M1935)))</f>
        <v>买</v>
      </c>
      <c r="N1936" s="4" t="str">
        <f t="shared" ca="1" si="153"/>
        <v/>
      </c>
      <c r="O1936" s="3">
        <f ca="1">IF(M1935="买",E1936/E1935-1,0)-IF(N1936=1,计算结果!B$17,0)</f>
        <v>5.9999154941481336E-4</v>
      </c>
      <c r="P1936" s="2">
        <f t="shared" ca="1" si="154"/>
        <v>7.0612346473209087</v>
      </c>
      <c r="Q1936" s="3">
        <f ca="1">1-P1936/MAX(P$2:P1936)</f>
        <v>3.4064712090522864E-2</v>
      </c>
    </row>
    <row r="1937" spans="1:17" x14ac:dyDescent="0.15">
      <c r="A1937" s="1">
        <v>41262</v>
      </c>
      <c r="B1937">
        <v>2362.8000000000002</v>
      </c>
      <c r="C1937">
        <v>2387.14</v>
      </c>
      <c r="D1937" s="21">
        <v>2358.0300000000002</v>
      </c>
      <c r="E1937" s="21">
        <v>2371.11</v>
      </c>
      <c r="F1937" s="42">
        <v>611.40746239999999</v>
      </c>
      <c r="G1937" s="3">
        <f t="shared" si="150"/>
        <v>1.2626049355608515E-3</v>
      </c>
      <c r="H1937" s="3">
        <f>1-E1937/MAX(E$2:E1937)</f>
        <v>0.59655788470700333</v>
      </c>
      <c r="I1937" s="21">
        <f t="shared" si="151"/>
        <v>2.9900000000002365</v>
      </c>
      <c r="J1937" s="21">
        <f ca="1">IF(ROW()&gt;计算结果!B$18+1,ABS(E1937-OFFSET(E1937,-计算结果!B$18,0,1,1))/SUM(OFFSET(I1937,0,0,-计算结果!B$18,1)),ABS(E1937-OFFSET(E1937,-ROW()+2,0,1,1))/SUM(OFFSET(I1937,0,0,-ROW()+2,1)))</f>
        <v>0.66044911996762834</v>
      </c>
      <c r="K1937" s="21">
        <f ca="1">(计算结果!B$19+计算结果!B$20*'000300'!J1937)^计算结果!B$21</f>
        <v>1.9944042079708655</v>
      </c>
      <c r="L1937" s="21">
        <f t="shared" ca="1" si="152"/>
        <v>2230.36794330564</v>
      </c>
      <c r="M1937" s="31" t="str">
        <f ca="1">IF(ROW()&gt;计算结果!B$22+1,IF(L1937&gt;OFFSET(L1937,-计算结果!B$22,0,1,1),"买",IF(L1937&lt;OFFSET(L1937,-计算结果!B$22,0,1,1),"卖",M1936)),IF(L1937&gt;OFFSET(L1937,-ROW()+1,0,1,1),"买",IF(L1937&lt;OFFSET(L1937,-ROW()+1,0,1,1),"卖",M1936)))</f>
        <v>买</v>
      </c>
      <c r="N1937" s="4" t="str">
        <f t="shared" ca="1" si="153"/>
        <v/>
      </c>
      <c r="O1937" s="3">
        <f ca="1">IF(M1936="买",E1937/E1936-1,0)-IF(N1937=1,计算结果!B$17,0)</f>
        <v>1.2626049355608515E-3</v>
      </c>
      <c r="P1937" s="2">
        <f t="shared" ca="1" si="154"/>
        <v>7.0701501970377691</v>
      </c>
      <c r="Q1937" s="3">
        <f ca="1">1-P1937/MAX(P$2:P1937)</f>
        <v>3.2845117428575987E-2</v>
      </c>
    </row>
    <row r="1938" spans="1:17" x14ac:dyDescent="0.15">
      <c r="A1938" s="1">
        <v>41263</v>
      </c>
      <c r="B1938">
        <v>2361.3200000000002</v>
      </c>
      <c r="C1938">
        <v>2391.92</v>
      </c>
      <c r="D1938" s="21">
        <v>2346.5500000000002</v>
      </c>
      <c r="E1938" s="21">
        <v>2384.8200000000002</v>
      </c>
      <c r="F1938" s="42">
        <v>630.28690944000004</v>
      </c>
      <c r="G1938" s="3">
        <f t="shared" si="150"/>
        <v>5.7821020534687406E-3</v>
      </c>
      <c r="H1938" s="3">
        <f>1-E1938/MAX(E$2:E1938)</f>
        <v>0.59422514122371195</v>
      </c>
      <c r="I1938" s="21">
        <f t="shared" si="151"/>
        <v>13.710000000000036</v>
      </c>
      <c r="J1938" s="21">
        <f ca="1">IF(ROW()&gt;计算结果!B$18+1,ABS(E1938-OFFSET(E1938,-计算结果!B$18,0,1,1))/SUM(OFFSET(I1938,0,0,-计算结果!B$18,1)),ABS(E1938-OFFSET(E1938,-ROW()+2,0,1,1))/SUM(OFFSET(I1938,0,0,-ROW()+2,1)))</f>
        <v>0.70629043573154437</v>
      </c>
      <c r="K1938" s="21">
        <f ca="1">(计算结果!B$19+计算结果!B$20*'000300'!J1938)^计算结果!B$21</f>
        <v>2.0356613921583899</v>
      </c>
      <c r="L1938" s="21">
        <f t="shared" ca="1" si="152"/>
        <v>2544.7800320578076</v>
      </c>
      <c r="M1938" s="31" t="str">
        <f ca="1">IF(ROW()&gt;计算结果!B$22+1,IF(L1938&gt;OFFSET(L1938,-计算结果!B$22,0,1,1),"买",IF(L1938&lt;OFFSET(L1938,-计算结果!B$22,0,1,1),"卖",M1937)),IF(L1938&gt;OFFSET(L1938,-ROW()+1,0,1,1),"买",IF(L1938&lt;OFFSET(L1938,-ROW()+1,0,1,1),"卖",M1937)))</f>
        <v>买</v>
      </c>
      <c r="N1938" s="4" t="str">
        <f t="shared" ca="1" si="153"/>
        <v/>
      </c>
      <c r="O1938" s="3">
        <f ca="1">IF(M1937="买",E1938/E1937-1,0)-IF(N1938=1,计算结果!B$17,0)</f>
        <v>5.7821020534687406E-3</v>
      </c>
      <c r="P1938" s="2">
        <f t="shared" ca="1" si="154"/>
        <v>7.111030527010394</v>
      </c>
      <c r="Q1938" s="3">
        <f ca="1">1-P1938/MAX(P$2:P1938)</f>
        <v>2.725292919603739E-2</v>
      </c>
    </row>
    <row r="1939" spans="1:17" x14ac:dyDescent="0.15">
      <c r="A1939" s="1">
        <v>41264</v>
      </c>
      <c r="B1939">
        <v>2386.38</v>
      </c>
      <c r="C1939">
        <v>2414.2199999999998</v>
      </c>
      <c r="D1939" s="21">
        <v>2365.0300000000002</v>
      </c>
      <c r="E1939" s="21">
        <v>2372</v>
      </c>
      <c r="F1939" s="42">
        <v>668.87708671999997</v>
      </c>
      <c r="G1939" s="3">
        <f t="shared" si="150"/>
        <v>-5.3756677652821994E-3</v>
      </c>
      <c r="H1939" s="3">
        <f>1-E1939/MAX(E$2:E1939)</f>
        <v>0.5964064520519976</v>
      </c>
      <c r="I1939" s="21">
        <f t="shared" si="151"/>
        <v>12.820000000000164</v>
      </c>
      <c r="J1939" s="21">
        <f ca="1">IF(ROW()&gt;计算结果!B$18+1,ABS(E1939-OFFSET(E1939,-计算结果!B$18,0,1,1))/SUM(OFFSET(I1939,0,0,-计算结果!B$18,1)),ABS(E1939-OFFSET(E1939,-ROW()+2,0,1,1))/SUM(OFFSET(I1939,0,0,-ROW()+2,1)))</f>
        <v>0.55357142857142594</v>
      </c>
      <c r="K1939" s="21">
        <f ca="1">(计算结果!B$19+计算结果!B$20*'000300'!J1939)^计算结果!B$21</f>
        <v>1.8982142857142832</v>
      </c>
      <c r="L1939" s="21">
        <f t="shared" ca="1" si="152"/>
        <v>2216.806506919505</v>
      </c>
      <c r="M1939" s="31" t="str">
        <f ca="1">IF(ROW()&gt;计算结果!B$22+1,IF(L1939&gt;OFFSET(L1939,-计算结果!B$22,0,1,1),"买",IF(L1939&lt;OFFSET(L1939,-计算结果!B$22,0,1,1),"卖",M1938)),IF(L1939&gt;OFFSET(L1939,-ROW()+1,0,1,1),"买",IF(L1939&lt;OFFSET(L1939,-ROW()+1,0,1,1),"卖",M1938)))</f>
        <v>买</v>
      </c>
      <c r="N1939" s="4" t="str">
        <f t="shared" ca="1" si="153"/>
        <v/>
      </c>
      <c r="O1939" s="3">
        <f ca="1">IF(M1938="买",E1939/E1938-1,0)-IF(N1939=1,计算结果!B$17,0)</f>
        <v>-5.3756677652821994E-3</v>
      </c>
      <c r="P1939" s="2">
        <f t="shared" ca="1" si="154"/>
        <v>7.0728039894284063</v>
      </c>
      <c r="Q1939" s="3">
        <f ca="1">1-P1939/MAX(P$2:P1939)</f>
        <v>3.248209426833093E-2</v>
      </c>
    </row>
    <row r="1940" spans="1:17" x14ac:dyDescent="0.15">
      <c r="A1940" s="1">
        <v>41267</v>
      </c>
      <c r="B1940">
        <v>2368.0100000000002</v>
      </c>
      <c r="C1940">
        <v>2396.73</v>
      </c>
      <c r="D1940" s="21">
        <v>2367.04</v>
      </c>
      <c r="E1940" s="21">
        <v>2381.2199999999998</v>
      </c>
      <c r="F1940" s="42">
        <v>541.21541632000003</v>
      </c>
      <c r="G1940" s="3">
        <f t="shared" si="150"/>
        <v>3.8870151770655781E-3</v>
      </c>
      <c r="H1940" s="3">
        <f>1-E1940/MAX(E$2:E1940)</f>
        <v>0.5948376778057578</v>
      </c>
      <c r="I1940" s="21">
        <f t="shared" si="151"/>
        <v>9.2199999999997999</v>
      </c>
      <c r="J1940" s="21">
        <f ca="1">IF(ROW()&gt;计算结果!B$18+1,ABS(E1940-OFFSET(E1940,-计算结果!B$18,0,1,1))/SUM(OFFSET(I1940,0,0,-计算结果!B$18,1)),ABS(E1940-OFFSET(E1940,-ROW()+2,0,1,1))/SUM(OFFSET(I1940,0,0,-ROW()+2,1)))</f>
        <v>0.52171236444570412</v>
      </c>
      <c r="K1940" s="21">
        <f ca="1">(计算结果!B$19+计算结果!B$20*'000300'!J1940)^计算结果!B$21</f>
        <v>1.8695411280011336</v>
      </c>
      <c r="L1940" s="21">
        <f t="shared" ca="1" si="152"/>
        <v>2524.1842942318199</v>
      </c>
      <c r="M1940" s="31" t="str">
        <f ca="1">IF(ROW()&gt;计算结果!B$22+1,IF(L1940&gt;OFFSET(L1940,-计算结果!B$22,0,1,1),"买",IF(L1940&lt;OFFSET(L1940,-计算结果!B$22,0,1,1),"卖",M1939)),IF(L1940&gt;OFFSET(L1940,-ROW()+1,0,1,1),"买",IF(L1940&lt;OFFSET(L1940,-ROW()+1,0,1,1),"卖",M1939)))</f>
        <v>买</v>
      </c>
      <c r="N1940" s="4" t="str">
        <f t="shared" ca="1" si="153"/>
        <v/>
      </c>
      <c r="O1940" s="3">
        <f ca="1">IF(M1939="买",E1940/E1939-1,0)-IF(N1940=1,计算结果!B$17,0)</f>
        <v>3.8870151770655781E-3</v>
      </c>
      <c r="P1940" s="2">
        <f t="shared" ca="1" si="154"/>
        <v>7.1002960858797248</v>
      </c>
      <c r="Q1940" s="3">
        <f ca="1">1-P1940/MAX(P$2:P1940)</f>
        <v>2.8721337484669207E-2</v>
      </c>
    </row>
    <row r="1941" spans="1:17" x14ac:dyDescent="0.15">
      <c r="A1941" s="1">
        <v>41268</v>
      </c>
      <c r="B1941">
        <v>2373.88</v>
      </c>
      <c r="C1941">
        <v>2459.3000000000002</v>
      </c>
      <c r="D1941" s="21">
        <v>2365.41</v>
      </c>
      <c r="E1941" s="21">
        <v>2448.4</v>
      </c>
      <c r="F1941" s="42">
        <v>898.77774336000004</v>
      </c>
      <c r="G1941" s="3">
        <f t="shared" si="150"/>
        <v>2.8212428922989252E-2</v>
      </c>
      <c r="H1941" s="3">
        <f>1-E1941/MAX(E$2:E1941)</f>
        <v>0.5834070645885796</v>
      </c>
      <c r="I1941" s="21">
        <f t="shared" si="151"/>
        <v>67.180000000000291</v>
      </c>
      <c r="J1941" s="21">
        <f ca="1">IF(ROW()&gt;计算结果!B$18+1,ABS(E1941-OFFSET(E1941,-计算结果!B$18,0,1,1))/SUM(OFFSET(I1941,0,0,-计算结果!B$18,1)),ABS(E1941-OFFSET(E1941,-ROW()+2,0,1,1))/SUM(OFFSET(I1941,0,0,-ROW()+2,1)))</f>
        <v>0.71444695259593538</v>
      </c>
      <c r="K1941" s="21">
        <f ca="1">(计算结果!B$19+计算结果!B$20*'000300'!J1941)^计算结果!B$21</f>
        <v>2.043002257336342</v>
      </c>
      <c r="L1941" s="21">
        <f t="shared" ca="1" si="152"/>
        <v>2369.3568100455705</v>
      </c>
      <c r="M1941" s="31" t="str">
        <f ca="1">IF(ROW()&gt;计算结果!B$22+1,IF(L1941&gt;OFFSET(L1941,-计算结果!B$22,0,1,1),"买",IF(L1941&lt;OFFSET(L1941,-计算结果!B$22,0,1,1),"卖",M1940)),IF(L1941&gt;OFFSET(L1941,-ROW()+1,0,1,1),"买",IF(L1941&lt;OFFSET(L1941,-ROW()+1,0,1,1),"卖",M1940)))</f>
        <v>买</v>
      </c>
      <c r="N1941" s="4" t="str">
        <f t="shared" ca="1" si="153"/>
        <v/>
      </c>
      <c r="O1941" s="3">
        <f ca="1">IF(M1940="买",E1941/E1940-1,0)-IF(N1941=1,计算结果!B$17,0)</f>
        <v>2.8212428922989252E-2</v>
      </c>
      <c r="P1941" s="2">
        <f t="shared" ca="1" si="154"/>
        <v>7.3006126845347854</v>
      </c>
      <c r="Q1941" s="3">
        <f ca="1">1-P1941/MAX(P$2:P1941)</f>
        <v>1.319207254039334E-3</v>
      </c>
    </row>
    <row r="1942" spans="1:17" x14ac:dyDescent="0.15">
      <c r="A1942" s="1">
        <v>41269</v>
      </c>
      <c r="B1942">
        <v>2445.9899999999998</v>
      </c>
      <c r="C1942">
        <v>2458.0100000000002</v>
      </c>
      <c r="D1942" s="21">
        <v>2441.64</v>
      </c>
      <c r="E1942" s="21">
        <v>2457.62</v>
      </c>
      <c r="F1942" s="42">
        <v>684.06243328000005</v>
      </c>
      <c r="G1942" s="3">
        <f t="shared" si="150"/>
        <v>3.7657245548112783E-3</v>
      </c>
      <c r="H1942" s="3">
        <f>1-E1942/MAX(E$2:E1942)</f>
        <v>0.58183829034233991</v>
      </c>
      <c r="I1942" s="21">
        <f t="shared" si="151"/>
        <v>9.2199999999997999</v>
      </c>
      <c r="J1942" s="21">
        <f ca="1">IF(ROW()&gt;计算结果!B$18+1,ABS(E1942-OFFSET(E1942,-计算结果!B$18,0,1,1))/SUM(OFFSET(I1942,0,0,-计算结果!B$18,1)),ABS(E1942-OFFSET(E1942,-ROW()+2,0,1,1))/SUM(OFFSET(I1942,0,0,-ROW()+2,1)))</f>
        <v>0.71439322671683758</v>
      </c>
      <c r="K1942" s="21">
        <f ca="1">(计算结果!B$19+计算结果!B$20*'000300'!J1942)^计算结果!B$21</f>
        <v>2.0429539040451536</v>
      </c>
      <c r="L1942" s="21">
        <f t="shared" ca="1" si="152"/>
        <v>2549.6744385464508</v>
      </c>
      <c r="M1942" s="31" t="str">
        <f ca="1">IF(ROW()&gt;计算结果!B$22+1,IF(L1942&gt;OFFSET(L1942,-计算结果!B$22,0,1,1),"买",IF(L1942&lt;OFFSET(L1942,-计算结果!B$22,0,1,1),"卖",M1941)),IF(L1942&gt;OFFSET(L1942,-ROW()+1,0,1,1),"买",IF(L1942&lt;OFFSET(L1942,-ROW()+1,0,1,1),"卖",M1941)))</f>
        <v>买</v>
      </c>
      <c r="N1942" s="4" t="str">
        <f t="shared" ca="1" si="153"/>
        <v/>
      </c>
      <c r="O1942" s="3">
        <f ca="1">IF(M1941="买",E1942/E1941-1,0)-IF(N1942=1,计算结果!B$17,0)</f>
        <v>3.7657245548112783E-3</v>
      </c>
      <c r="P1942" s="2">
        <f t="shared" ca="1" si="154"/>
        <v>7.3281047809861048</v>
      </c>
      <c r="Q1942" s="3">
        <f ca="1">1-P1942/MAX(P$2:P1942)</f>
        <v>0</v>
      </c>
    </row>
    <row r="1943" spans="1:17" x14ac:dyDescent="0.15">
      <c r="A1943" s="1">
        <v>41270</v>
      </c>
      <c r="B1943">
        <v>2464.7800000000002</v>
      </c>
      <c r="C1943">
        <v>2479.79</v>
      </c>
      <c r="D1943" s="21">
        <v>2443.6799999999998</v>
      </c>
      <c r="E1943" s="21">
        <v>2444.59</v>
      </c>
      <c r="F1943" s="42">
        <v>693.27601663999997</v>
      </c>
      <c r="G1943" s="3">
        <f t="shared" si="150"/>
        <v>-5.3018774261276436E-3</v>
      </c>
      <c r="H1943" s="3">
        <f>1-E1943/MAX(E$2:E1943)</f>
        <v>0.58405533247124475</v>
      </c>
      <c r="I1943" s="21">
        <f t="shared" si="151"/>
        <v>13.029999999999745</v>
      </c>
      <c r="J1943" s="21">
        <f ca="1">IF(ROW()&gt;计算结果!B$18+1,ABS(E1943-OFFSET(E1943,-计算结果!B$18,0,1,1))/SUM(OFFSET(I1943,0,0,-计算结果!B$18,1)),ABS(E1943-OFFSET(E1943,-ROW()+2,0,1,1))/SUM(OFFSET(I1943,0,0,-ROW()+2,1)))</f>
        <v>0.79617583284052906</v>
      </c>
      <c r="K1943" s="21">
        <f ca="1">(计算结果!B$19+计算结果!B$20*'000300'!J1943)^计算结果!B$21</f>
        <v>2.1165582495564763</v>
      </c>
      <c r="L1943" s="21">
        <f t="shared" ca="1" si="152"/>
        <v>2327.2571032409501</v>
      </c>
      <c r="M1943" s="31" t="str">
        <f ca="1">IF(ROW()&gt;计算结果!B$22+1,IF(L1943&gt;OFFSET(L1943,-计算结果!B$22,0,1,1),"买",IF(L1943&lt;OFFSET(L1943,-计算结果!B$22,0,1,1),"卖",M1942)),IF(L1943&gt;OFFSET(L1943,-ROW()+1,0,1,1),"买",IF(L1943&lt;OFFSET(L1943,-ROW()+1,0,1,1),"卖",M1942)))</f>
        <v>买</v>
      </c>
      <c r="N1943" s="4" t="str">
        <f t="shared" ca="1" si="153"/>
        <v/>
      </c>
      <c r="O1943" s="3">
        <f ca="1">IF(M1942="买",E1943/E1942-1,0)-IF(N1943=1,计算结果!B$17,0)</f>
        <v>-5.3018774261276436E-3</v>
      </c>
      <c r="P1943" s="2">
        <f t="shared" ca="1" si="154"/>
        <v>7.2892520676714962</v>
      </c>
      <c r="Q1943" s="3">
        <f ca="1">1-P1943/MAX(P$2:P1943)</f>
        <v>5.3018774261276436E-3</v>
      </c>
    </row>
    <row r="1944" spans="1:17" x14ac:dyDescent="0.15">
      <c r="A1944" s="1">
        <v>41271</v>
      </c>
      <c r="B1944">
        <v>2448.08</v>
      </c>
      <c r="C1944">
        <v>2481.59</v>
      </c>
      <c r="D1944" s="21">
        <v>2444.38</v>
      </c>
      <c r="E1944" s="21">
        <v>2480.0500000000002</v>
      </c>
      <c r="F1944" s="42">
        <v>660.53287936000004</v>
      </c>
      <c r="G1944" s="3">
        <f t="shared" si="150"/>
        <v>1.4505499899778673E-2</v>
      </c>
      <c r="H1944" s="3">
        <f>1-E1944/MAX(E$2:E1944)</f>
        <v>0.5780218471380929</v>
      </c>
      <c r="I1944" s="21">
        <f t="shared" si="151"/>
        <v>35.460000000000036</v>
      </c>
      <c r="J1944" s="21">
        <f ca="1">IF(ROW()&gt;计算结果!B$18+1,ABS(E1944-OFFSET(E1944,-计算结果!B$18,0,1,1))/SUM(OFFSET(I1944,0,0,-计算结果!B$18,1)),ABS(E1944-OFFSET(E1944,-ROW()+2,0,1,1))/SUM(OFFSET(I1944,0,0,-ROW()+2,1)))</f>
        <v>0.70604957925858658</v>
      </c>
      <c r="K1944" s="21">
        <f ca="1">(计算结果!B$19+计算结果!B$20*'000300'!J1944)^计算结果!B$21</f>
        <v>2.035444621332728</v>
      </c>
      <c r="L1944" s="21">
        <f t="shared" ca="1" si="152"/>
        <v>2638.2585831270053</v>
      </c>
      <c r="M1944" s="31" t="str">
        <f ca="1">IF(ROW()&gt;计算结果!B$22+1,IF(L1944&gt;OFFSET(L1944,-计算结果!B$22,0,1,1),"买",IF(L1944&lt;OFFSET(L1944,-计算结果!B$22,0,1,1),"卖",M1943)),IF(L1944&gt;OFFSET(L1944,-ROW()+1,0,1,1),"买",IF(L1944&lt;OFFSET(L1944,-ROW()+1,0,1,1),"卖",M1943)))</f>
        <v>买</v>
      </c>
      <c r="N1944" s="4" t="str">
        <f t="shared" ca="1" si="153"/>
        <v/>
      </c>
      <c r="O1944" s="3">
        <f ca="1">IF(M1943="买",E1944/E1943-1,0)-IF(N1944=1,计算结果!B$17,0)</f>
        <v>1.4505499899778673E-2</v>
      </c>
      <c r="P1944" s="2">
        <f t="shared" ca="1" si="154"/>
        <v>7.3949863128085669</v>
      </c>
      <c r="Q1944" s="3">
        <f ca="1">1-P1944/MAX(P$2:P1944)</f>
        <v>0</v>
      </c>
    </row>
    <row r="1945" spans="1:17" x14ac:dyDescent="0.15">
      <c r="A1945" s="1">
        <v>41274</v>
      </c>
      <c r="B1945">
        <v>2485.56</v>
      </c>
      <c r="C1945">
        <v>2522.9499999999998</v>
      </c>
      <c r="D1945" s="21">
        <v>2485.56</v>
      </c>
      <c r="E1945" s="21">
        <v>2522.9499999999998</v>
      </c>
      <c r="F1945" s="42">
        <v>811.49083647999998</v>
      </c>
      <c r="G1945" s="3">
        <f t="shared" si="150"/>
        <v>1.7298038346000855E-2</v>
      </c>
      <c r="H1945" s="3">
        <f>1-E1945/MAX(E$2:E1945)</f>
        <v>0.57072245286871304</v>
      </c>
      <c r="I1945" s="21">
        <f t="shared" si="151"/>
        <v>42.899999999999636</v>
      </c>
      <c r="J1945" s="21">
        <f ca="1">IF(ROW()&gt;计算结果!B$18+1,ABS(E1945-OFFSET(E1945,-计算结果!B$18,0,1,1))/SUM(OFFSET(I1945,0,0,-计算结果!B$18,1)),ABS(E1945-OFFSET(E1945,-ROW()+2,0,1,1))/SUM(OFFSET(I1945,0,0,-ROW()+2,1)))</f>
        <v>0.75138254388074122</v>
      </c>
      <c r="K1945" s="21">
        <f ca="1">(计算结果!B$19+计算结果!B$20*'000300'!J1945)^计算结果!B$21</f>
        <v>2.0762442894926671</v>
      </c>
      <c r="L1945" s="21">
        <f t="shared" ca="1" si="152"/>
        <v>2398.8497958800695</v>
      </c>
      <c r="M1945" s="31" t="str">
        <f ca="1">IF(ROW()&gt;计算结果!B$22+1,IF(L1945&gt;OFFSET(L1945,-计算结果!B$22,0,1,1),"买",IF(L1945&lt;OFFSET(L1945,-计算结果!B$22,0,1,1),"卖",M1944)),IF(L1945&gt;OFFSET(L1945,-ROW()+1,0,1,1),"买",IF(L1945&lt;OFFSET(L1945,-ROW()+1,0,1,1),"卖",M1944)))</f>
        <v>买</v>
      </c>
      <c r="N1945" s="4" t="str">
        <f t="shared" ca="1" si="153"/>
        <v/>
      </c>
      <c r="O1945" s="3">
        <f ca="1">IF(M1944="买",E1945/E1944-1,0)-IF(N1945=1,计算结果!B$17,0)</f>
        <v>1.7298038346000855E-2</v>
      </c>
      <c r="P1945" s="2">
        <f t="shared" ca="1" si="154"/>
        <v>7.522905069615681</v>
      </c>
      <c r="Q1945" s="3">
        <f ca="1">1-P1945/MAX(P$2:P1945)</f>
        <v>0</v>
      </c>
    </row>
    <row r="1946" spans="1:17" x14ac:dyDescent="0.15">
      <c r="A1946" s="1">
        <v>41278</v>
      </c>
      <c r="B1946">
        <v>2551.81</v>
      </c>
      <c r="C1946">
        <v>2558.5300000000002</v>
      </c>
      <c r="D1946" s="21">
        <v>2498.89</v>
      </c>
      <c r="E1946" s="21">
        <v>2524.41</v>
      </c>
      <c r="F1946" s="42">
        <v>955.79242495999995</v>
      </c>
      <c r="G1946" s="3">
        <f t="shared" si="150"/>
        <v>5.7868764739699152E-4</v>
      </c>
      <c r="H1946" s="3">
        <f>1-E1946/MAX(E$2:E1946)</f>
        <v>0.57047403525488327</v>
      </c>
      <c r="I1946" s="21">
        <f t="shared" si="151"/>
        <v>1.4600000000000364</v>
      </c>
      <c r="J1946" s="21">
        <f ca="1">IF(ROW()&gt;计算结果!B$18+1,ABS(E1946-OFFSET(E1946,-计算结果!B$18,0,1,1))/SUM(OFFSET(I1946,0,0,-计算结果!B$18,1)),ABS(E1946-OFFSET(E1946,-ROW()+2,0,1,1))/SUM(OFFSET(I1946,0,0,-ROW()+2,1)))</f>
        <v>0.75143035722871354</v>
      </c>
      <c r="K1946" s="21">
        <f ca="1">(计算结果!B$19+计算结果!B$20*'000300'!J1946)^计算结果!B$21</f>
        <v>2.0762873215058422</v>
      </c>
      <c r="L1946" s="21">
        <f t="shared" ca="1" si="152"/>
        <v>2659.5488557799667</v>
      </c>
      <c r="M1946" s="31" t="str">
        <f ca="1">IF(ROW()&gt;计算结果!B$22+1,IF(L1946&gt;OFFSET(L1946,-计算结果!B$22,0,1,1),"买",IF(L1946&lt;OFFSET(L1946,-计算结果!B$22,0,1,1),"卖",M1945)),IF(L1946&gt;OFFSET(L1946,-ROW()+1,0,1,1),"买",IF(L1946&lt;OFFSET(L1946,-ROW()+1,0,1,1),"卖",M1945)))</f>
        <v>买</v>
      </c>
      <c r="N1946" s="4" t="str">
        <f t="shared" ca="1" si="153"/>
        <v/>
      </c>
      <c r="O1946" s="3">
        <f ca="1">IF(M1945="买",E1946/E1945-1,0)-IF(N1946=1,计算结果!B$17,0)</f>
        <v>5.7868764739699152E-4</v>
      </c>
      <c r="P1946" s="2">
        <f t="shared" ca="1" si="154"/>
        <v>7.5272584818520079</v>
      </c>
      <c r="Q1946" s="3">
        <f ca="1">1-P1946/MAX(P$2:P1946)</f>
        <v>0</v>
      </c>
    </row>
    <row r="1947" spans="1:17" x14ac:dyDescent="0.15">
      <c r="A1947" s="1">
        <v>41281</v>
      </c>
      <c r="B1947">
        <v>2518.0500000000002</v>
      </c>
      <c r="C1947">
        <v>2545.9699999999998</v>
      </c>
      <c r="D1947" s="21">
        <v>2511.6</v>
      </c>
      <c r="E1947" s="21">
        <v>2535.9899999999998</v>
      </c>
      <c r="F1947" s="42">
        <v>731.67511551999996</v>
      </c>
      <c r="G1947" s="3">
        <f t="shared" si="150"/>
        <v>4.5872104769035804E-3</v>
      </c>
      <c r="H1947" s="3">
        <f>1-E1947/MAX(E$2:E1947)</f>
        <v>0.56850370924930238</v>
      </c>
      <c r="I1947" s="21">
        <f t="shared" si="151"/>
        <v>11.579999999999927</v>
      </c>
      <c r="J1947" s="21">
        <f ca="1">IF(ROW()&gt;计算结果!B$18+1,ABS(E1947-OFFSET(E1947,-计算结果!B$18,0,1,1))/SUM(OFFSET(I1947,0,0,-计算结果!B$18,1)),ABS(E1947-OFFSET(E1947,-ROW()+2,0,1,1))/SUM(OFFSET(I1947,0,0,-ROW()+2,1)))</f>
        <v>0.76128913103703044</v>
      </c>
      <c r="K1947" s="21">
        <f ca="1">(计算结果!B$19+计算结果!B$20*'000300'!J1947)^计算结果!B$21</f>
        <v>2.0851602179333275</v>
      </c>
      <c r="L1947" s="21">
        <f t="shared" ca="1" si="152"/>
        <v>2401.9088451342182</v>
      </c>
      <c r="M1947" s="31" t="str">
        <f ca="1">IF(ROW()&gt;计算结果!B$22+1,IF(L1947&gt;OFFSET(L1947,-计算结果!B$22,0,1,1),"买",IF(L1947&lt;OFFSET(L1947,-计算结果!B$22,0,1,1),"卖",M1946)),IF(L1947&gt;OFFSET(L1947,-ROW()+1,0,1,1),"买",IF(L1947&lt;OFFSET(L1947,-ROW()+1,0,1,1),"卖",M1946)))</f>
        <v>买</v>
      </c>
      <c r="N1947" s="4" t="str">
        <f t="shared" ca="1" si="153"/>
        <v/>
      </c>
      <c r="O1947" s="3">
        <f ca="1">IF(M1946="买",E1947/E1946-1,0)-IF(N1947=1,计算结果!B$17,0)</f>
        <v>4.5872104769035804E-3</v>
      </c>
      <c r="P1947" s="2">
        <f t="shared" ca="1" si="154"/>
        <v>7.5617876008223206</v>
      </c>
      <c r="Q1947" s="3">
        <f ca="1">1-P1947/MAX(P$2:P1947)</f>
        <v>0</v>
      </c>
    </row>
    <row r="1948" spans="1:17" x14ac:dyDescent="0.15">
      <c r="A1948" s="1">
        <v>41282</v>
      </c>
      <c r="B1948">
        <v>2534.65</v>
      </c>
      <c r="C1948">
        <v>2540.5100000000002</v>
      </c>
      <c r="D1948" s="21">
        <v>2502.4899999999998</v>
      </c>
      <c r="E1948" s="21">
        <v>2525.33</v>
      </c>
      <c r="F1948" s="42">
        <v>764.98059264000005</v>
      </c>
      <c r="G1948" s="3">
        <f t="shared" si="150"/>
        <v>-4.2034866068083598E-3</v>
      </c>
      <c r="H1948" s="3">
        <f>1-E1948/MAX(E$2:E1948)</f>
        <v>0.57031749812836052</v>
      </c>
      <c r="I1948" s="21">
        <f t="shared" si="151"/>
        <v>10.659999999999854</v>
      </c>
      <c r="J1948" s="21">
        <f ca="1">IF(ROW()&gt;计算结果!B$18+1,ABS(E1948-OFFSET(E1948,-计算结果!B$18,0,1,1))/SUM(OFFSET(I1948,0,0,-计算结果!B$18,1)),ABS(E1948-OFFSET(E1948,-ROW()+2,0,1,1))/SUM(OFFSET(I1948,0,0,-ROW()+2,1)))</f>
        <v>0.65803399990633737</v>
      </c>
      <c r="K1948" s="21">
        <f ca="1">(计算结果!B$19+计算结果!B$20*'000300'!J1948)^计算结果!B$21</f>
        <v>1.9922305999157035</v>
      </c>
      <c r="L1948" s="21">
        <f t="shared" ca="1" si="152"/>
        <v>2647.7922465347633</v>
      </c>
      <c r="M1948" s="31" t="str">
        <f ca="1">IF(ROW()&gt;计算结果!B$22+1,IF(L1948&gt;OFFSET(L1948,-计算结果!B$22,0,1,1),"买",IF(L1948&lt;OFFSET(L1948,-计算结果!B$22,0,1,1),"卖",M1947)),IF(L1948&gt;OFFSET(L1948,-ROW()+1,0,1,1),"买",IF(L1948&lt;OFFSET(L1948,-ROW()+1,0,1,1),"卖",M1947)))</f>
        <v>买</v>
      </c>
      <c r="N1948" s="4" t="str">
        <f t="shared" ca="1" si="153"/>
        <v/>
      </c>
      <c r="O1948" s="3">
        <f ca="1">IF(M1947="买",E1948/E1947-1,0)-IF(N1948=1,计算结果!B$17,0)</f>
        <v>-4.2034866068083598E-3</v>
      </c>
      <c r="P1948" s="2">
        <f t="shared" ca="1" si="154"/>
        <v>7.5300017279187346</v>
      </c>
      <c r="Q1948" s="3">
        <f ca="1">1-P1948/MAX(P$2:P1948)</f>
        <v>4.2034866068083598E-3</v>
      </c>
    </row>
    <row r="1949" spans="1:17" x14ac:dyDescent="0.15">
      <c r="A1949" s="1">
        <v>41283</v>
      </c>
      <c r="B1949">
        <v>2518.1</v>
      </c>
      <c r="C1949">
        <v>2534.2399999999998</v>
      </c>
      <c r="D1949" s="21">
        <v>2504.3000000000002</v>
      </c>
      <c r="E1949" s="21">
        <v>2526.13</v>
      </c>
      <c r="F1949" s="42">
        <v>742.33593856000005</v>
      </c>
      <c r="G1949" s="3">
        <f t="shared" si="150"/>
        <v>3.1679028087427952E-4</v>
      </c>
      <c r="H1949" s="3">
        <f>1-E1949/MAX(E$2:E1949)</f>
        <v>0.57018137888790577</v>
      </c>
      <c r="I1949" s="21">
        <f t="shared" si="151"/>
        <v>0.8000000000001819</v>
      </c>
      <c r="J1949" s="21">
        <f ca="1">IF(ROW()&gt;计算结果!B$18+1,ABS(E1949-OFFSET(E1949,-计算结果!B$18,0,1,1))/SUM(OFFSET(I1949,0,0,-计算结果!B$18,1)),ABS(E1949-OFFSET(E1949,-ROW()+2,0,1,1))/SUM(OFFSET(I1949,0,0,-ROW()+2,1)))</f>
        <v>0.76487519229815215</v>
      </c>
      <c r="K1949" s="21">
        <f ca="1">(计算结果!B$19+计算结果!B$20*'000300'!J1949)^计算结果!B$21</f>
        <v>2.0883876730683371</v>
      </c>
      <c r="L1949" s="21">
        <f t="shared" ca="1" si="152"/>
        <v>2393.7143105937625</v>
      </c>
      <c r="M1949" s="31" t="str">
        <f ca="1">IF(ROW()&gt;计算结果!B$22+1,IF(L1949&gt;OFFSET(L1949,-计算结果!B$22,0,1,1),"买",IF(L1949&lt;OFFSET(L1949,-计算结果!B$22,0,1,1),"卖",M1948)),IF(L1949&gt;OFFSET(L1949,-ROW()+1,0,1,1),"买",IF(L1949&lt;OFFSET(L1949,-ROW()+1,0,1,1),"卖",M1948)))</f>
        <v>买</v>
      </c>
      <c r="N1949" s="4" t="str">
        <f t="shared" ca="1" si="153"/>
        <v/>
      </c>
      <c r="O1949" s="3">
        <f ca="1">IF(M1948="买",E1949/E1948-1,0)-IF(N1949=1,计算结果!B$17,0)</f>
        <v>3.1679028087427952E-4</v>
      </c>
      <c r="P1949" s="2">
        <f t="shared" ca="1" si="154"/>
        <v>7.5323871592811056</v>
      </c>
      <c r="Q1949" s="3">
        <f ca="1">1-P1949/MAX(P$2:P1949)</f>
        <v>3.8880279496369408E-3</v>
      </c>
    </row>
    <row r="1950" spans="1:17" x14ac:dyDescent="0.15">
      <c r="A1950" s="1">
        <v>41284</v>
      </c>
      <c r="B1950">
        <v>2525.59</v>
      </c>
      <c r="C1950">
        <v>2553.35</v>
      </c>
      <c r="D1950" s="21">
        <v>2513.73</v>
      </c>
      <c r="E1950" s="21">
        <v>2530.5700000000002</v>
      </c>
      <c r="F1950" s="42">
        <v>711.59046144000001</v>
      </c>
      <c r="G1950" s="3">
        <f t="shared" si="150"/>
        <v>1.7576292589851494E-3</v>
      </c>
      <c r="H1950" s="3">
        <f>1-E1950/MAX(E$2:E1950)</f>
        <v>0.56942591710338253</v>
      </c>
      <c r="I1950" s="21">
        <f t="shared" si="151"/>
        <v>4.4400000000000546</v>
      </c>
      <c r="J1950" s="21">
        <f ca="1">IF(ROW()&gt;计算结果!B$18+1,ABS(E1950-OFFSET(E1950,-计算结果!B$18,0,1,1))/SUM(OFFSET(I1950,0,0,-计算结果!B$18,1)),ABS(E1950-OFFSET(E1950,-ROW()+2,0,1,1))/SUM(OFFSET(I1950,0,0,-ROW()+2,1)))</f>
        <v>0.75916230366492499</v>
      </c>
      <c r="K1950" s="21">
        <f ca="1">(计算结果!B$19+计算结果!B$20*'000300'!J1950)^计算结果!B$21</f>
        <v>2.0832460732984321</v>
      </c>
      <c r="L1950" s="21">
        <f t="shared" ca="1" si="152"/>
        <v>2678.8183881578566</v>
      </c>
      <c r="M1950" s="31" t="str">
        <f ca="1">IF(ROW()&gt;计算结果!B$22+1,IF(L1950&gt;OFFSET(L1950,-计算结果!B$22,0,1,1),"买",IF(L1950&lt;OFFSET(L1950,-计算结果!B$22,0,1,1),"卖",M1949)),IF(L1950&gt;OFFSET(L1950,-ROW()+1,0,1,1),"买",IF(L1950&lt;OFFSET(L1950,-ROW()+1,0,1,1),"卖",M1949)))</f>
        <v>买</v>
      </c>
      <c r="N1950" s="4" t="str">
        <f t="shared" ca="1" si="153"/>
        <v/>
      </c>
      <c r="O1950" s="3">
        <f ca="1">IF(M1949="买",E1950/E1949-1,0)-IF(N1950=1,计算结果!B$17,0)</f>
        <v>1.7576292589851494E-3</v>
      </c>
      <c r="P1950" s="2">
        <f t="shared" ca="1" si="154"/>
        <v>7.5456263033422619</v>
      </c>
      <c r="Q1950" s="3">
        <f ca="1">1-P1950/MAX(P$2:P1950)</f>
        <v>2.1372324023357647E-3</v>
      </c>
    </row>
    <row r="1951" spans="1:17" x14ac:dyDescent="0.15">
      <c r="A1951" s="1">
        <v>41285</v>
      </c>
      <c r="B1951">
        <v>2533.5</v>
      </c>
      <c r="C1951">
        <v>2539.79</v>
      </c>
      <c r="D1951" s="21">
        <v>2473.6999999999998</v>
      </c>
      <c r="E1951" s="21">
        <v>2483.23</v>
      </c>
      <c r="F1951" s="42">
        <v>727.75925759999996</v>
      </c>
      <c r="G1951" s="3">
        <f t="shared" si="150"/>
        <v>-1.8707247774216951E-2</v>
      </c>
      <c r="H1951" s="3">
        <f>1-E1951/MAX(E$2:E1951)</f>
        <v>0.57748077315728574</v>
      </c>
      <c r="I1951" s="21">
        <f t="shared" si="151"/>
        <v>47.340000000000146</v>
      </c>
      <c r="J1951" s="21">
        <f ca="1">IF(ROW()&gt;计算结果!B$18+1,ABS(E1951-OFFSET(E1951,-计算结果!B$18,0,1,1))/SUM(OFFSET(I1951,0,0,-计算结果!B$18,1)),ABS(E1951-OFFSET(E1951,-ROW()+2,0,1,1))/SUM(OFFSET(I1951,0,0,-ROW()+2,1)))</f>
        <v>0.19690202950986513</v>
      </c>
      <c r="K1951" s="21">
        <f ca="1">(计算结果!B$19+计算结果!B$20*'000300'!J1951)^计算结果!B$21</f>
        <v>1.5772118265588786</v>
      </c>
      <c r="L1951" s="21">
        <f t="shared" ca="1" si="152"/>
        <v>2370.3340692176962</v>
      </c>
      <c r="M1951" s="31" t="str">
        <f ca="1">IF(ROW()&gt;计算结果!B$22+1,IF(L1951&gt;OFFSET(L1951,-计算结果!B$22,0,1,1),"买",IF(L1951&lt;OFFSET(L1951,-计算结果!B$22,0,1,1),"卖",M1950)),IF(L1951&gt;OFFSET(L1951,-ROW()+1,0,1,1),"买",IF(L1951&lt;OFFSET(L1951,-ROW()+1,0,1,1),"卖",M1950)))</f>
        <v>买</v>
      </c>
      <c r="N1951" s="4" t="str">
        <f t="shared" ca="1" si="153"/>
        <v/>
      </c>
      <c r="O1951" s="3">
        <f ca="1">IF(M1950="买",E1951/E1950-1,0)-IF(N1951=1,计算结果!B$17,0)</f>
        <v>-1.8707247774216951E-2</v>
      </c>
      <c r="P1951" s="2">
        <f t="shared" ca="1" si="154"/>
        <v>7.4044684024739897</v>
      </c>
      <c r="Q1951" s="3">
        <f ca="1">1-P1951/MAX(P$2:P1951)</f>
        <v>2.080449844045118E-2</v>
      </c>
    </row>
    <row r="1952" spans="1:17" x14ac:dyDescent="0.15">
      <c r="A1952" s="1">
        <v>41288</v>
      </c>
      <c r="B1952">
        <v>2474.1799999999998</v>
      </c>
      <c r="C1952">
        <v>2583.63</v>
      </c>
      <c r="D1952" s="21">
        <v>2474</v>
      </c>
      <c r="E1952" s="21">
        <v>2577.73</v>
      </c>
      <c r="F1952" s="42">
        <v>968.53475328000002</v>
      </c>
      <c r="G1952" s="3">
        <f t="shared" si="150"/>
        <v>3.8055274783246107E-2</v>
      </c>
      <c r="H1952" s="3">
        <f>1-E1952/MAX(E$2:E1952)</f>
        <v>0.56140168787858169</v>
      </c>
      <c r="I1952" s="21">
        <f t="shared" si="151"/>
        <v>94.5</v>
      </c>
      <c r="J1952" s="21">
        <f ca="1">IF(ROW()&gt;计算结果!B$18+1,ABS(E1952-OFFSET(E1952,-计算结果!B$18,0,1,1))/SUM(OFFSET(I1952,0,0,-计算结果!B$18,1)),ABS(E1952-OFFSET(E1952,-ROW()+2,0,1,1))/SUM(OFFSET(I1952,0,0,-ROW()+2,1)))</f>
        <v>0.45813784948697528</v>
      </c>
      <c r="K1952" s="21">
        <f ca="1">(计算结果!B$19+计算结果!B$20*'000300'!J1952)^计算结果!B$21</f>
        <v>1.8123240645382777</v>
      </c>
      <c r="L1952" s="21">
        <f t="shared" ca="1" si="152"/>
        <v>2746.2027054617802</v>
      </c>
      <c r="M1952" s="31" t="str">
        <f ca="1">IF(ROW()&gt;计算结果!B$22+1,IF(L1952&gt;OFFSET(L1952,-计算结果!B$22,0,1,1),"买",IF(L1952&lt;OFFSET(L1952,-计算结果!B$22,0,1,1),"卖",M1951)),IF(L1952&gt;OFFSET(L1952,-ROW()+1,0,1,1),"买",IF(L1952&lt;OFFSET(L1952,-ROW()+1,0,1,1),"卖",M1951)))</f>
        <v>买</v>
      </c>
      <c r="N1952" s="4" t="str">
        <f t="shared" ca="1" si="153"/>
        <v/>
      </c>
      <c r="O1952" s="3">
        <f ca="1">IF(M1951="买",E1952/E1951-1,0)-IF(N1952=1,计算结果!B$17,0)</f>
        <v>3.8055274783246107E-2</v>
      </c>
      <c r="P1952" s="2">
        <f t="shared" ca="1" si="154"/>
        <v>7.686247482154001</v>
      </c>
      <c r="Q1952" s="3">
        <f ca="1">1-P1952/MAX(P$2:P1952)</f>
        <v>0</v>
      </c>
    </row>
    <row r="1953" spans="1:17" x14ac:dyDescent="0.15">
      <c r="A1953" s="1">
        <v>41289</v>
      </c>
      <c r="B1953">
        <v>2579.13</v>
      </c>
      <c r="C1953">
        <v>2605.41</v>
      </c>
      <c r="D1953" s="21">
        <v>2576.92</v>
      </c>
      <c r="E1953" s="21">
        <v>2595.86</v>
      </c>
      <c r="F1953" s="42">
        <v>1013.56961792</v>
      </c>
      <c r="G1953" s="3">
        <f t="shared" si="150"/>
        <v>7.0333200141210472E-3</v>
      </c>
      <c r="H1953" s="3">
        <f>1-E1953/MAX(E$2:E1953)</f>
        <v>0.55831688559177839</v>
      </c>
      <c r="I1953" s="21">
        <f t="shared" si="151"/>
        <v>18.130000000000109</v>
      </c>
      <c r="J1953" s="21">
        <f ca="1">IF(ROW()&gt;计算结果!B$18+1,ABS(E1953-OFFSET(E1953,-计算结果!B$18,0,1,1))/SUM(OFFSET(I1953,0,0,-计算结果!B$18,1)),ABS(E1953-OFFSET(E1953,-ROW()+2,0,1,1))/SUM(OFFSET(I1953,0,0,-ROW()+2,1)))</f>
        <v>0.56598196580237214</v>
      </c>
      <c r="K1953" s="21">
        <f ca="1">(计算结果!B$19+计算结果!B$20*'000300'!J1953)^计算结果!B$21</f>
        <v>1.9093837692221349</v>
      </c>
      <c r="L1953" s="21">
        <f t="shared" ca="1" si="152"/>
        <v>2459.1407838321134</v>
      </c>
      <c r="M1953" s="31" t="str">
        <f ca="1">IF(ROW()&gt;计算结果!B$22+1,IF(L1953&gt;OFFSET(L1953,-计算结果!B$22,0,1,1),"买",IF(L1953&lt;OFFSET(L1953,-计算结果!B$22,0,1,1),"卖",M1952)),IF(L1953&gt;OFFSET(L1953,-ROW()+1,0,1,1),"买",IF(L1953&lt;OFFSET(L1953,-ROW()+1,0,1,1),"卖",M1952)))</f>
        <v>买</v>
      </c>
      <c r="N1953" s="4" t="str">
        <f t="shared" ca="1" si="153"/>
        <v/>
      </c>
      <c r="O1953" s="3">
        <f ca="1">IF(M1952="买",E1953/E1952-1,0)-IF(N1953=1,计算结果!B$17,0)</f>
        <v>7.0333200141210472E-3</v>
      </c>
      <c r="P1953" s="2">
        <f t="shared" ca="1" si="154"/>
        <v>7.7403073204037218</v>
      </c>
      <c r="Q1953" s="3">
        <f ca="1">1-P1953/MAX(P$2:P1953)</f>
        <v>0</v>
      </c>
    </row>
    <row r="1954" spans="1:17" x14ac:dyDescent="0.15">
      <c r="A1954" s="1">
        <v>41290</v>
      </c>
      <c r="B1954">
        <v>2591.37</v>
      </c>
      <c r="C1954">
        <v>2600.09</v>
      </c>
      <c r="D1954" s="21">
        <v>2540.52</v>
      </c>
      <c r="E1954" s="21">
        <v>2577.09</v>
      </c>
      <c r="F1954" s="42">
        <v>955.64996608000001</v>
      </c>
      <c r="G1954" s="3">
        <f t="shared" si="150"/>
        <v>-7.2307443390630111E-3</v>
      </c>
      <c r="H1954" s="3">
        <f>1-E1954/MAX(E$2:E1954)</f>
        <v>0.56151058327094527</v>
      </c>
      <c r="I1954" s="21">
        <f t="shared" si="151"/>
        <v>18.769999999999982</v>
      </c>
      <c r="J1954" s="21">
        <f ca="1">IF(ROW()&gt;计算结果!B$18+1,ABS(E1954-OFFSET(E1954,-计算结果!B$18,0,1,1))/SUM(OFFSET(I1954,0,0,-计算结果!B$18,1)),ABS(E1954-OFFSET(E1954,-ROW()+2,0,1,1))/SUM(OFFSET(I1954,0,0,-ROW()+2,1)))</f>
        <v>0.3872615531965839</v>
      </c>
      <c r="K1954" s="21">
        <f ca="1">(计算结果!B$19+计算结果!B$20*'000300'!J1954)^计算结果!B$21</f>
        <v>1.7485353978769254</v>
      </c>
      <c r="L1954" s="21">
        <f t="shared" ca="1" si="152"/>
        <v>2665.379163453501</v>
      </c>
      <c r="M1954" s="31" t="str">
        <f ca="1">IF(ROW()&gt;计算结果!B$22+1,IF(L1954&gt;OFFSET(L1954,-计算结果!B$22,0,1,1),"买",IF(L1954&lt;OFFSET(L1954,-计算结果!B$22,0,1,1),"卖",M1953)),IF(L1954&gt;OFFSET(L1954,-ROW()+1,0,1,1),"买",IF(L1954&lt;OFFSET(L1954,-ROW()+1,0,1,1),"卖",M1953)))</f>
        <v>买</v>
      </c>
      <c r="N1954" s="4" t="str">
        <f t="shared" ca="1" si="153"/>
        <v/>
      </c>
      <c r="O1954" s="3">
        <f ca="1">IF(M1953="买",E1954/E1953-1,0)-IF(N1954=1,计算结果!B$17,0)</f>
        <v>-7.2307443390630111E-3</v>
      </c>
      <c r="P1954" s="2">
        <f t="shared" ca="1" si="154"/>
        <v>7.6843391370641045</v>
      </c>
      <c r="Q1954" s="3">
        <f ca="1">1-P1954/MAX(P$2:P1954)</f>
        <v>7.2307443390630111E-3</v>
      </c>
    </row>
    <row r="1955" spans="1:17" x14ac:dyDescent="0.15">
      <c r="A1955" s="1">
        <v>41291</v>
      </c>
      <c r="B1955">
        <v>2570.71</v>
      </c>
      <c r="C1955">
        <v>2575.06</v>
      </c>
      <c r="D1955" s="21">
        <v>2539.67</v>
      </c>
      <c r="E1955" s="21">
        <v>2552.7600000000002</v>
      </c>
      <c r="F1955" s="42">
        <v>717.16118528000004</v>
      </c>
      <c r="G1955" s="3">
        <f t="shared" si="150"/>
        <v>-9.4408809936789018E-3</v>
      </c>
      <c r="H1955" s="3">
        <f>1-E1955/MAX(E$2:E1955)</f>
        <v>0.56565030967127194</v>
      </c>
      <c r="I1955" s="21">
        <f t="shared" si="151"/>
        <v>24.329999999999927</v>
      </c>
      <c r="J1955" s="21">
        <f ca="1">IF(ROW()&gt;计算结果!B$18+1,ABS(E1955-OFFSET(E1955,-计算结果!B$18,0,1,1))/SUM(OFFSET(I1955,0,0,-计算结果!B$18,1)),ABS(E1955-OFFSET(E1955,-ROW()+2,0,1,1))/SUM(OFFSET(I1955,0,0,-ROW()+2,1)))</f>
        <v>0.12848584112753922</v>
      </c>
      <c r="K1955" s="21">
        <f ca="1">(计算结果!B$19+计算结果!B$20*'000300'!J1955)^计算结果!B$21</f>
        <v>1.5156372570147851</v>
      </c>
      <c r="L1955" s="21">
        <f t="shared" ca="1" si="152"/>
        <v>2494.6893634695371</v>
      </c>
      <c r="M1955" s="31" t="str">
        <f ca="1">IF(ROW()&gt;计算结果!B$22+1,IF(L1955&gt;OFFSET(L1955,-计算结果!B$22,0,1,1),"买",IF(L1955&lt;OFFSET(L1955,-计算结果!B$22,0,1,1),"卖",M1954)),IF(L1955&gt;OFFSET(L1955,-ROW()+1,0,1,1),"买",IF(L1955&lt;OFFSET(L1955,-ROW()+1,0,1,1),"卖",M1954)))</f>
        <v>买</v>
      </c>
      <c r="N1955" s="4" t="str">
        <f t="shared" ca="1" si="153"/>
        <v/>
      </c>
      <c r="O1955" s="3">
        <f ca="1">IF(M1954="买",E1955/E1954-1,0)-IF(N1955=1,计算结果!B$17,0)</f>
        <v>-9.4408809936789018E-3</v>
      </c>
      <c r="P1955" s="2">
        <f t="shared" ca="1" si="154"/>
        <v>7.6117922057560135</v>
      </c>
      <c r="Q1955" s="3">
        <f ca="1">1-P1955/MAX(P$2:P1955)</f>
        <v>1.6603360735941042E-2</v>
      </c>
    </row>
    <row r="1956" spans="1:17" x14ac:dyDescent="0.15">
      <c r="A1956" s="1">
        <v>41292</v>
      </c>
      <c r="B1956">
        <v>2568.69</v>
      </c>
      <c r="C1956">
        <v>2607.4499999999998</v>
      </c>
      <c r="D1956" s="21">
        <v>2553.4499999999998</v>
      </c>
      <c r="E1956" s="21">
        <v>2595.44</v>
      </c>
      <c r="F1956" s="42">
        <v>774.35166719999995</v>
      </c>
      <c r="G1956" s="3">
        <f t="shared" si="150"/>
        <v>1.6719158871182582E-2</v>
      </c>
      <c r="H1956" s="3">
        <f>1-E1956/MAX(E$2:E1956)</f>
        <v>0.55838834819301708</v>
      </c>
      <c r="I1956" s="21">
        <f t="shared" si="151"/>
        <v>42.679999999999836</v>
      </c>
      <c r="J1956" s="21">
        <f ca="1">IF(ROW()&gt;计算结果!B$18+1,ABS(E1956-OFFSET(E1956,-计算结果!B$18,0,1,1))/SUM(OFFSET(I1956,0,0,-计算结果!B$18,1)),ABS(E1956-OFFSET(E1956,-ROW()+2,0,1,1))/SUM(OFFSET(I1956,0,0,-ROW()+2,1)))</f>
        <v>0.25996413278190605</v>
      </c>
      <c r="K1956" s="21">
        <f ca="1">(计算结果!B$19+计算结果!B$20*'000300'!J1956)^计算结果!B$21</f>
        <v>1.6339677195037154</v>
      </c>
      <c r="L1956" s="21">
        <f t="shared" ca="1" si="152"/>
        <v>2659.3126512797653</v>
      </c>
      <c r="M1956" s="31" t="str">
        <f ca="1">IF(ROW()&gt;计算结果!B$22+1,IF(L1956&gt;OFFSET(L1956,-计算结果!B$22,0,1,1),"买",IF(L1956&lt;OFFSET(L1956,-计算结果!B$22,0,1,1),"卖",M1955)),IF(L1956&gt;OFFSET(L1956,-ROW()+1,0,1,1),"买",IF(L1956&lt;OFFSET(L1956,-ROW()+1,0,1,1),"卖",M1955)))</f>
        <v>买</v>
      </c>
      <c r="N1956" s="4" t="str">
        <f t="shared" ca="1" si="153"/>
        <v/>
      </c>
      <c r="O1956" s="3">
        <f ca="1">IF(M1955="买",E1956/E1955-1,0)-IF(N1956=1,计算结果!B$17,0)</f>
        <v>1.6719158871182582E-2</v>
      </c>
      <c r="P1956" s="2">
        <f t="shared" ca="1" si="154"/>
        <v>7.7390549689384773</v>
      </c>
      <c r="Q1956" s="3">
        <f ca="1">1-P1956/MAX(P$2:P1956)</f>
        <v>1.6179609069821854E-4</v>
      </c>
    </row>
    <row r="1957" spans="1:17" x14ac:dyDescent="0.15">
      <c r="A1957" s="1">
        <v>41295</v>
      </c>
      <c r="B1957">
        <v>2605.65</v>
      </c>
      <c r="C1957">
        <v>2611.1999999999998</v>
      </c>
      <c r="D1957" s="21">
        <v>2582.65</v>
      </c>
      <c r="E1957" s="21">
        <v>2610.9</v>
      </c>
      <c r="F1957" s="42">
        <v>853.5744512</v>
      </c>
      <c r="G1957" s="3">
        <f t="shared" si="150"/>
        <v>5.9566008075702115E-3</v>
      </c>
      <c r="H1957" s="3">
        <f>1-E1957/MAX(E$2:E1957)</f>
        <v>0.55575784387123117</v>
      </c>
      <c r="I1957" s="21">
        <f t="shared" si="151"/>
        <v>15.460000000000036</v>
      </c>
      <c r="J1957" s="21">
        <f ca="1">IF(ROW()&gt;计算结果!B$18+1,ABS(E1957-OFFSET(E1957,-计算结果!B$18,0,1,1))/SUM(OFFSET(I1957,0,0,-计算结果!B$18,1)),ABS(E1957-OFFSET(E1957,-ROW()+2,0,1,1))/SUM(OFFSET(I1957,0,0,-ROW()+2,1)))</f>
        <v>0.27032586337555581</v>
      </c>
      <c r="K1957" s="21">
        <f ca="1">(计算结果!B$19+计算结果!B$20*'000300'!J1957)^计算结果!B$21</f>
        <v>1.6432932770380002</v>
      </c>
      <c r="L1957" s="21">
        <f t="shared" ca="1" si="152"/>
        <v>2579.7564669081421</v>
      </c>
      <c r="M1957" s="31" t="str">
        <f ca="1">IF(ROW()&gt;计算结果!B$22+1,IF(L1957&gt;OFFSET(L1957,-计算结果!B$22,0,1,1),"买",IF(L1957&lt;OFFSET(L1957,-计算结果!B$22,0,1,1),"卖",M1956)),IF(L1957&gt;OFFSET(L1957,-ROW()+1,0,1,1),"买",IF(L1957&lt;OFFSET(L1957,-ROW()+1,0,1,1),"卖",M1956)))</f>
        <v>买</v>
      </c>
      <c r="N1957" s="4" t="str">
        <f t="shared" ca="1" si="153"/>
        <v/>
      </c>
      <c r="O1957" s="3">
        <f ca="1">IF(M1956="买",E1957/E1956-1,0)-IF(N1957=1,计算结果!B$17,0)</f>
        <v>5.9566008075702115E-3</v>
      </c>
      <c r="P1957" s="2">
        <f t="shared" ca="1" si="154"/>
        <v>7.7851534300162868</v>
      </c>
      <c r="Q1957" s="3">
        <f ca="1">1-P1957/MAX(P$2:P1957)</f>
        <v>0</v>
      </c>
    </row>
    <row r="1958" spans="1:17" x14ac:dyDescent="0.15">
      <c r="A1958" s="1">
        <v>41296</v>
      </c>
      <c r="B1958">
        <v>2610.39</v>
      </c>
      <c r="C1958">
        <v>2620.02</v>
      </c>
      <c r="D1958" s="21">
        <v>2578.1799999999998</v>
      </c>
      <c r="E1958" s="21">
        <v>2596.9</v>
      </c>
      <c r="F1958" s="42">
        <v>1022.61161984</v>
      </c>
      <c r="G1958" s="3">
        <f t="shared" si="150"/>
        <v>-5.3621356620322524E-3</v>
      </c>
      <c r="H1958" s="3">
        <f>1-E1958/MAX(E$2:E1958)</f>
        <v>0.55813993057918732</v>
      </c>
      <c r="I1958" s="21">
        <f t="shared" si="151"/>
        <v>14</v>
      </c>
      <c r="J1958" s="21">
        <f ca="1">IF(ROW()&gt;计算结果!B$18+1,ABS(E1958-OFFSET(E1958,-计算结果!B$18,0,1,1))/SUM(OFFSET(I1958,0,0,-计算结果!B$18,1)),ABS(E1958-OFFSET(E1958,-ROW()+2,0,1,1))/SUM(OFFSET(I1958,0,0,-ROW()+2,1)))</f>
        <v>0.25519700481369262</v>
      </c>
      <c r="K1958" s="21">
        <f ca="1">(计算结果!B$19+计算结果!B$20*'000300'!J1958)^计算结果!B$21</f>
        <v>1.6296773043323234</v>
      </c>
      <c r="L1958" s="21">
        <f t="shared" ca="1" si="152"/>
        <v>2607.6948937040133</v>
      </c>
      <c r="M1958" s="31" t="str">
        <f ca="1">IF(ROW()&gt;计算结果!B$22+1,IF(L1958&gt;OFFSET(L1958,-计算结果!B$22,0,1,1),"买",IF(L1958&lt;OFFSET(L1958,-计算结果!B$22,0,1,1),"卖",M1957)),IF(L1958&gt;OFFSET(L1958,-ROW()+1,0,1,1),"买",IF(L1958&lt;OFFSET(L1958,-ROW()+1,0,1,1),"卖",M1957)))</f>
        <v>买</v>
      </c>
      <c r="N1958" s="4" t="str">
        <f t="shared" ca="1" si="153"/>
        <v/>
      </c>
      <c r="O1958" s="3">
        <f ca="1">IF(M1957="买",E1958/E1957-1,0)-IF(N1958=1,计算结果!B$17,0)</f>
        <v>-5.3621356620322524E-3</v>
      </c>
      <c r="P1958" s="2">
        <f t="shared" ca="1" si="154"/>
        <v>7.7434083811748033</v>
      </c>
      <c r="Q1958" s="3">
        <f ca="1">1-P1958/MAX(P$2:P1958)</f>
        <v>5.3621356620322524E-3</v>
      </c>
    </row>
    <row r="1959" spans="1:17" x14ac:dyDescent="0.15">
      <c r="A1959" s="1">
        <v>41297</v>
      </c>
      <c r="B1959">
        <v>2588.1999999999998</v>
      </c>
      <c r="C1959">
        <v>2611.41</v>
      </c>
      <c r="D1959" s="21">
        <v>2576.36</v>
      </c>
      <c r="E1959" s="21">
        <v>2607.46</v>
      </c>
      <c r="F1959" s="42">
        <v>727.58927359999996</v>
      </c>
      <c r="G1959" s="3">
        <f t="shared" si="150"/>
        <v>4.066386845854586E-3</v>
      </c>
      <c r="H1959" s="3">
        <f>1-E1959/MAX(E$2:E1959)</f>
        <v>0.55634315660518618</v>
      </c>
      <c r="I1959" s="21">
        <f t="shared" si="151"/>
        <v>10.559999999999945</v>
      </c>
      <c r="J1959" s="21">
        <f ca="1">IF(ROW()&gt;计算结果!B$18+1,ABS(E1959-OFFSET(E1959,-计算结果!B$18,0,1,1))/SUM(OFFSET(I1959,0,0,-计算结果!B$18,1)),ABS(E1959-OFFSET(E1959,-ROW()+2,0,1,1))/SUM(OFFSET(I1959,0,0,-ROW()+2,1)))</f>
        <v>0.28024533958168196</v>
      </c>
      <c r="K1959" s="21">
        <f ca="1">(计算结果!B$19+计算结果!B$20*'000300'!J1959)^计算结果!B$21</f>
        <v>1.6522208056235137</v>
      </c>
      <c r="L1959" s="21">
        <f t="shared" ca="1" si="152"/>
        <v>2607.3067974391329</v>
      </c>
      <c r="M1959" s="31" t="str">
        <f ca="1">IF(ROW()&gt;计算结果!B$22+1,IF(L1959&gt;OFFSET(L1959,-计算结果!B$22,0,1,1),"买",IF(L1959&lt;OFFSET(L1959,-计算结果!B$22,0,1,1),"卖",M1958)),IF(L1959&gt;OFFSET(L1959,-ROW()+1,0,1,1),"买",IF(L1959&lt;OFFSET(L1959,-ROW()+1,0,1,1),"卖",M1958)))</f>
        <v>买</v>
      </c>
      <c r="N1959" s="4" t="str">
        <f t="shared" ca="1" si="153"/>
        <v/>
      </c>
      <c r="O1959" s="3">
        <f ca="1">IF(M1958="买",E1959/E1958-1,0)-IF(N1959=1,计算结果!B$17,0)</f>
        <v>4.066386845854586E-3</v>
      </c>
      <c r="P1959" s="2">
        <f t="shared" ca="1" si="154"/>
        <v>7.7748960751580931</v>
      </c>
      <c r="Q1959" s="3">
        <f ca="1">1-P1959/MAX(P$2:P1959)</f>
        <v>1.3175533340994416E-3</v>
      </c>
    </row>
    <row r="1960" spans="1:17" x14ac:dyDescent="0.15">
      <c r="A1960" s="1">
        <v>41298</v>
      </c>
      <c r="B1960">
        <v>2606.4299999999998</v>
      </c>
      <c r="C1960">
        <v>2663.4</v>
      </c>
      <c r="D1960" s="21">
        <v>2564.21</v>
      </c>
      <c r="E1960" s="21">
        <v>2582.75</v>
      </c>
      <c r="F1960" s="42">
        <v>1095.37681408</v>
      </c>
      <c r="G1960" s="3">
        <f t="shared" si="150"/>
        <v>-9.4766554424612348E-3</v>
      </c>
      <c r="H1960" s="3">
        <f>1-E1960/MAX(E$2:E1960)</f>
        <v>0.56054753964472881</v>
      </c>
      <c r="I1960" s="21">
        <f t="shared" si="151"/>
        <v>24.710000000000036</v>
      </c>
      <c r="J1960" s="21">
        <f ca="1">IF(ROW()&gt;计算结果!B$18+1,ABS(E1960-OFFSET(E1960,-计算结果!B$18,0,1,1))/SUM(OFFSET(I1960,0,0,-计算结果!B$18,1)),ABS(E1960-OFFSET(E1960,-ROW()+2,0,1,1))/SUM(OFFSET(I1960,0,0,-ROW()+2,1)))</f>
        <v>0.16806235506312753</v>
      </c>
      <c r="K1960" s="21">
        <f ca="1">(计算结果!B$19+计算结果!B$20*'000300'!J1960)^计算结果!B$21</f>
        <v>1.5512561195568146</v>
      </c>
      <c r="L1960" s="21">
        <f t="shared" ca="1" si="152"/>
        <v>2569.2129151349609</v>
      </c>
      <c r="M1960" s="31" t="str">
        <f ca="1">IF(ROW()&gt;计算结果!B$22+1,IF(L1960&gt;OFFSET(L1960,-计算结果!B$22,0,1,1),"买",IF(L1960&lt;OFFSET(L1960,-计算结果!B$22,0,1,1),"卖",M1959)),IF(L1960&gt;OFFSET(L1960,-ROW()+1,0,1,1),"买",IF(L1960&lt;OFFSET(L1960,-ROW()+1,0,1,1),"卖",M1959)))</f>
        <v>买</v>
      </c>
      <c r="N1960" s="4" t="str">
        <f t="shared" ca="1" si="153"/>
        <v/>
      </c>
      <c r="O1960" s="3">
        <f ca="1">IF(M1959="买",E1960/E1959-1,0)-IF(N1960=1,计算结果!B$17,0)</f>
        <v>-9.4766554424612348E-3</v>
      </c>
      <c r="P1960" s="2">
        <f t="shared" ca="1" si="154"/>
        <v>7.7012160639528755</v>
      </c>
      <c r="Q1960" s="3">
        <f ca="1">1-P1960/MAX(P$2:P1960)</f>
        <v>1.0781722777586378E-2</v>
      </c>
    </row>
    <row r="1961" spans="1:17" x14ac:dyDescent="0.15">
      <c r="A1961" s="1">
        <v>41299</v>
      </c>
      <c r="B1961">
        <v>2580.88</v>
      </c>
      <c r="C1961">
        <v>2591.5100000000002</v>
      </c>
      <c r="D1961" s="21">
        <v>2567.11</v>
      </c>
      <c r="E1961" s="21">
        <v>2571.67</v>
      </c>
      <c r="F1961" s="42">
        <v>606.89375231999998</v>
      </c>
      <c r="G1961" s="3">
        <f t="shared" si="150"/>
        <v>-4.2900009679605056E-3</v>
      </c>
      <c r="H1961" s="3">
        <f>1-E1961/MAX(E$2:E1961)</f>
        <v>0.56243279112502553</v>
      </c>
      <c r="I1961" s="21">
        <f t="shared" si="151"/>
        <v>11.079999999999927</v>
      </c>
      <c r="J1961" s="21">
        <f ca="1">IF(ROW()&gt;计算结果!B$18+1,ABS(E1961-OFFSET(E1961,-计算结果!B$18,0,1,1))/SUM(OFFSET(I1961,0,0,-计算结果!B$18,1)),ABS(E1961-OFFSET(E1961,-ROW()+2,0,1,1))/SUM(OFFSET(I1961,0,0,-ROW()+2,1)))</f>
        <v>0.32251476916344585</v>
      </c>
      <c r="K1961" s="21">
        <f ca="1">(计算结果!B$19+计算结果!B$20*'000300'!J1961)^计算结果!B$21</f>
        <v>1.6902632922471013</v>
      </c>
      <c r="L1961" s="21">
        <f t="shared" ca="1" si="152"/>
        <v>2573.3660354882727</v>
      </c>
      <c r="M1961" s="31" t="str">
        <f ca="1">IF(ROW()&gt;计算结果!B$22+1,IF(L1961&gt;OFFSET(L1961,-计算结果!B$22,0,1,1),"买",IF(L1961&lt;OFFSET(L1961,-计算结果!B$22,0,1,1),"卖",M1960)),IF(L1961&gt;OFFSET(L1961,-ROW()+1,0,1,1),"买",IF(L1961&lt;OFFSET(L1961,-ROW()+1,0,1,1),"卖",M1960)))</f>
        <v>买</v>
      </c>
      <c r="N1961" s="4" t="str">
        <f t="shared" ca="1" si="153"/>
        <v/>
      </c>
      <c r="O1961" s="3">
        <f ca="1">IF(M1960="买",E1961/E1960-1,0)-IF(N1961=1,计算结果!B$17,0)</f>
        <v>-4.2900009679605056E-3</v>
      </c>
      <c r="P1961" s="2">
        <f t="shared" ca="1" si="154"/>
        <v>7.668177839584045</v>
      </c>
      <c r="Q1961" s="3">
        <f ca="1">1-P1961/MAX(P$2:P1961)</f>
        <v>1.5025470144394704E-2</v>
      </c>
    </row>
    <row r="1962" spans="1:17" x14ac:dyDescent="0.15">
      <c r="A1962" s="1">
        <v>41302</v>
      </c>
      <c r="B1962">
        <v>2577.27</v>
      </c>
      <c r="C1962">
        <v>2651.97</v>
      </c>
      <c r="D1962" s="21">
        <v>2577.27</v>
      </c>
      <c r="E1962" s="21">
        <v>2651.86</v>
      </c>
      <c r="F1962" s="42">
        <v>981.73272064000003</v>
      </c>
      <c r="G1962" s="3">
        <f t="shared" si="150"/>
        <v>3.1182072349873913E-2</v>
      </c>
      <c r="H1962" s="3">
        <f>1-E1962/MAX(E$2:E1962)</f>
        <v>0.5487885387599537</v>
      </c>
      <c r="I1962" s="21">
        <f t="shared" si="151"/>
        <v>80.190000000000055</v>
      </c>
      <c r="J1962" s="21">
        <f ca="1">IF(ROW()&gt;计算结果!B$18+1,ABS(E1962-OFFSET(E1962,-计算结果!B$18,0,1,1))/SUM(OFFSET(I1962,0,0,-计算结果!B$18,1)),ABS(E1962-OFFSET(E1962,-ROW()+2,0,1,1))/SUM(OFFSET(I1962,0,0,-ROW()+2,1)))</f>
        <v>0.28521411257743123</v>
      </c>
      <c r="K1962" s="21">
        <f ca="1">(计算结果!B$19+计算结果!B$20*'000300'!J1962)^计算结果!B$21</f>
        <v>1.6566927013196882</v>
      </c>
      <c r="L1962" s="21">
        <f t="shared" ca="1" si="152"/>
        <v>2703.4064135924982</v>
      </c>
      <c r="M1962" s="31" t="str">
        <f ca="1">IF(ROW()&gt;计算结果!B$22+1,IF(L1962&gt;OFFSET(L1962,-计算结果!B$22,0,1,1),"买",IF(L1962&lt;OFFSET(L1962,-计算结果!B$22,0,1,1),"卖",M1961)),IF(L1962&gt;OFFSET(L1962,-ROW()+1,0,1,1),"买",IF(L1962&lt;OFFSET(L1962,-ROW()+1,0,1,1),"卖",M1961)))</f>
        <v>买</v>
      </c>
      <c r="N1962" s="4" t="str">
        <f t="shared" ca="1" si="153"/>
        <v/>
      </c>
      <c r="O1962" s="3">
        <f ca="1">IF(M1961="买",E1962/E1961-1,0)-IF(N1962=1,计算结果!B$17,0)</f>
        <v>3.1182072349873913E-2</v>
      </c>
      <c r="P1962" s="2">
        <f t="shared" ca="1" si="154"/>
        <v>7.9072875157696547</v>
      </c>
      <c r="Q1962" s="3">
        <f ca="1">1-P1962/MAX(P$2:P1962)</f>
        <v>0</v>
      </c>
    </row>
    <row r="1963" spans="1:17" x14ac:dyDescent="0.15">
      <c r="A1963" s="1">
        <v>41303</v>
      </c>
      <c r="B1963">
        <v>2655.38</v>
      </c>
      <c r="C1963">
        <v>2685.53</v>
      </c>
      <c r="D1963" s="21">
        <v>2646.15</v>
      </c>
      <c r="E1963" s="21">
        <v>2675.87</v>
      </c>
      <c r="F1963" s="42">
        <v>1088.2700902399999</v>
      </c>
      <c r="G1963" s="3">
        <f t="shared" si="150"/>
        <v>9.0540224597075447E-3</v>
      </c>
      <c r="H1963" s="3">
        <f>1-E1963/MAX(E$2:E1963)</f>
        <v>0.54470326005580882</v>
      </c>
      <c r="I1963" s="21">
        <f t="shared" si="151"/>
        <v>24.009999999999764</v>
      </c>
      <c r="J1963" s="21">
        <f ca="1">IF(ROW()&gt;计算结果!B$18+1,ABS(E1963-OFFSET(E1963,-计算结果!B$18,0,1,1))/SUM(OFFSET(I1963,0,0,-计算结果!B$18,1)),ABS(E1963-OFFSET(E1963,-ROW()+2,0,1,1))/SUM(OFFSET(I1963,0,0,-ROW()+2,1)))</f>
        <v>0.30102712667895676</v>
      </c>
      <c r="K1963" s="21">
        <f ca="1">(计算结果!B$19+计算结果!B$20*'000300'!J1963)^计算结果!B$21</f>
        <v>1.6709244140110611</v>
      </c>
      <c r="L1963" s="21">
        <f t="shared" ca="1" si="152"/>
        <v>2657.3951478464865</v>
      </c>
      <c r="M1963" s="31" t="str">
        <f ca="1">IF(ROW()&gt;计算结果!B$22+1,IF(L1963&gt;OFFSET(L1963,-计算结果!B$22,0,1,1),"买",IF(L1963&lt;OFFSET(L1963,-计算结果!B$22,0,1,1),"卖",M1962)),IF(L1963&gt;OFFSET(L1963,-ROW()+1,0,1,1),"买",IF(L1963&lt;OFFSET(L1963,-ROW()+1,0,1,1),"卖",M1962)))</f>
        <v>买</v>
      </c>
      <c r="N1963" s="4" t="str">
        <f t="shared" ca="1" si="153"/>
        <v/>
      </c>
      <c r="O1963" s="3">
        <f ca="1">IF(M1962="买",E1963/E1962-1,0)-IF(N1963=1,计算结果!B$17,0)</f>
        <v>9.0540224597075447E-3</v>
      </c>
      <c r="P1963" s="2">
        <f t="shared" ca="1" si="154"/>
        <v>7.9788802745327985</v>
      </c>
      <c r="Q1963" s="3">
        <f ca="1">1-P1963/MAX(P$2:P1963)</f>
        <v>0</v>
      </c>
    </row>
    <row r="1964" spans="1:17" x14ac:dyDescent="0.15">
      <c r="A1964" s="1">
        <v>41304</v>
      </c>
      <c r="B1964">
        <v>2678.43</v>
      </c>
      <c r="C1964">
        <v>2689.68</v>
      </c>
      <c r="D1964" s="21">
        <v>2662.06</v>
      </c>
      <c r="E1964" s="21">
        <v>2688.71</v>
      </c>
      <c r="F1964" s="42">
        <v>1008.56651776</v>
      </c>
      <c r="G1964" s="3">
        <f t="shared" si="150"/>
        <v>4.7984393860689423E-3</v>
      </c>
      <c r="H1964" s="3">
        <f>1-E1964/MAX(E$2:E1964)</f>
        <v>0.54251854624651186</v>
      </c>
      <c r="I1964" s="21">
        <f t="shared" si="151"/>
        <v>12.840000000000146</v>
      </c>
      <c r="J1964" s="21">
        <f ca="1">IF(ROW()&gt;计算结果!B$18+1,ABS(E1964-OFFSET(E1964,-计算结果!B$18,0,1,1))/SUM(OFFSET(I1964,0,0,-计算结果!B$18,1)),ABS(E1964-OFFSET(E1964,-ROW()+2,0,1,1))/SUM(OFFSET(I1964,0,0,-ROW()+2,1)))</f>
        <v>0.4295389825290542</v>
      </c>
      <c r="K1964" s="21">
        <f ca="1">(计算结果!B$19+计算结果!B$20*'000300'!J1964)^计算结果!B$21</f>
        <v>1.7865850842761488</v>
      </c>
      <c r="L1964" s="21">
        <f t="shared" ca="1" si="152"/>
        <v>2713.341795620267</v>
      </c>
      <c r="M1964" s="31" t="str">
        <f ca="1">IF(ROW()&gt;计算结果!B$22+1,IF(L1964&gt;OFFSET(L1964,-计算结果!B$22,0,1,1),"买",IF(L1964&lt;OFFSET(L1964,-计算结果!B$22,0,1,1),"卖",M1963)),IF(L1964&gt;OFFSET(L1964,-ROW()+1,0,1,1),"买",IF(L1964&lt;OFFSET(L1964,-ROW()+1,0,1,1),"卖",M1963)))</f>
        <v>买</v>
      </c>
      <c r="N1964" s="4" t="str">
        <f t="shared" ca="1" si="153"/>
        <v/>
      </c>
      <c r="O1964" s="3">
        <f ca="1">IF(M1963="买",E1964/E1963-1,0)-IF(N1964=1,计算结果!B$17,0)</f>
        <v>4.7984393860689423E-3</v>
      </c>
      <c r="P1964" s="2">
        <f t="shared" ca="1" si="154"/>
        <v>8.0171664478988447</v>
      </c>
      <c r="Q1964" s="3">
        <f ca="1">1-P1964/MAX(P$2:P1964)</f>
        <v>0</v>
      </c>
    </row>
    <row r="1965" spans="1:17" x14ac:dyDescent="0.15">
      <c r="A1965" s="1">
        <v>41305</v>
      </c>
      <c r="B1965">
        <v>2690.95</v>
      </c>
      <c r="C1965">
        <v>2696.88</v>
      </c>
      <c r="D1965" s="21">
        <v>2671.33</v>
      </c>
      <c r="E1965" s="21">
        <v>2686.88</v>
      </c>
      <c r="F1965" s="42">
        <v>944.76820480000003</v>
      </c>
      <c r="G1965" s="3">
        <f t="shared" si="150"/>
        <v>-6.8062379356637059E-4</v>
      </c>
      <c r="H1965" s="3">
        <f>1-E1965/MAX(E$2:E1965)</f>
        <v>0.54282991900905198</v>
      </c>
      <c r="I1965" s="21">
        <f t="shared" si="151"/>
        <v>1.8299999999999272</v>
      </c>
      <c r="J1965" s="21">
        <f ca="1">IF(ROW()&gt;计算结果!B$18+1,ABS(E1965-OFFSET(E1965,-计算结果!B$18,0,1,1))/SUM(OFFSET(I1965,0,0,-计算结果!B$18,1)),ABS(E1965-OFFSET(E1965,-ROW()+2,0,1,1))/SUM(OFFSET(I1965,0,0,-ROW()+2,1)))</f>
        <v>0.56504887091338085</v>
      </c>
      <c r="K1965" s="21">
        <f ca="1">(计算结果!B$19+计算结果!B$20*'000300'!J1965)^计算结果!B$21</f>
        <v>1.9085439838220428</v>
      </c>
      <c r="L1965" s="21">
        <f t="shared" ca="1" si="152"/>
        <v>2662.8382947880782</v>
      </c>
      <c r="M1965" s="31" t="str">
        <f ca="1">IF(ROW()&gt;计算结果!B$22+1,IF(L1965&gt;OFFSET(L1965,-计算结果!B$22,0,1,1),"买",IF(L1965&lt;OFFSET(L1965,-计算结果!B$22,0,1,1),"卖",M1964)),IF(L1965&gt;OFFSET(L1965,-ROW()+1,0,1,1),"买",IF(L1965&lt;OFFSET(L1965,-ROW()+1,0,1,1),"卖",M1964)))</f>
        <v>买</v>
      </c>
      <c r="N1965" s="4" t="str">
        <f t="shared" ca="1" si="153"/>
        <v/>
      </c>
      <c r="O1965" s="3">
        <f ca="1">IF(M1964="买",E1965/E1964-1,0)-IF(N1965=1,计算结果!B$17,0)</f>
        <v>-6.8062379356637059E-4</v>
      </c>
      <c r="P1965" s="2">
        <f t="shared" ca="1" si="154"/>
        <v>8.0117097736574223</v>
      </c>
      <c r="Q1965" s="3">
        <f ca="1">1-P1965/MAX(P$2:P1965)</f>
        <v>6.8062379356637059E-4</v>
      </c>
    </row>
    <row r="1966" spans="1:17" x14ac:dyDescent="0.15">
      <c r="A1966" s="1">
        <v>41306</v>
      </c>
      <c r="B1966">
        <v>2677.19</v>
      </c>
      <c r="C1966">
        <v>2744.32</v>
      </c>
      <c r="D1966" s="21">
        <v>2671.27</v>
      </c>
      <c r="E1966" s="21">
        <v>2743.32</v>
      </c>
      <c r="F1966" s="42">
        <v>1105.6093593600001</v>
      </c>
      <c r="G1966" s="3">
        <f t="shared" si="150"/>
        <v>2.1005776216280525E-2</v>
      </c>
      <c r="H1966" s="3">
        <f>1-E1966/MAX(E$2:E1966)</f>
        <v>0.53322670659497717</v>
      </c>
      <c r="I1966" s="21">
        <f t="shared" si="151"/>
        <v>56.440000000000055</v>
      </c>
      <c r="J1966" s="21">
        <f ca="1">IF(ROW()&gt;计算结果!B$18+1,ABS(E1966-OFFSET(E1966,-计算结果!B$18,0,1,1))/SUM(OFFSET(I1966,0,0,-计算结果!B$18,1)),ABS(E1966-OFFSET(E1966,-ROW()+2,0,1,1))/SUM(OFFSET(I1966,0,0,-ROW()+2,1)))</f>
        <v>0.58888180949346991</v>
      </c>
      <c r="K1966" s="21">
        <f ca="1">(计算结果!B$19+计算结果!B$20*'000300'!J1966)^计算结果!B$21</f>
        <v>1.9299936285441228</v>
      </c>
      <c r="L1966" s="21">
        <f t="shared" ca="1" si="152"/>
        <v>2818.1674730614536</v>
      </c>
      <c r="M1966" s="31" t="str">
        <f ca="1">IF(ROW()&gt;计算结果!B$22+1,IF(L1966&gt;OFFSET(L1966,-计算结果!B$22,0,1,1),"买",IF(L1966&lt;OFFSET(L1966,-计算结果!B$22,0,1,1),"卖",M1965)),IF(L1966&gt;OFFSET(L1966,-ROW()+1,0,1,1),"买",IF(L1966&lt;OFFSET(L1966,-ROW()+1,0,1,1),"卖",M1965)))</f>
        <v>买</v>
      </c>
      <c r="N1966" s="4" t="str">
        <f t="shared" ca="1" si="153"/>
        <v/>
      </c>
      <c r="O1966" s="3">
        <f ca="1">IF(M1965="买",E1966/E1965-1,0)-IF(N1966=1,计算结果!B$17,0)</f>
        <v>2.1005776216280525E-2</v>
      </c>
      <c r="P1966" s="2">
        <f t="shared" ca="1" si="154"/>
        <v>8.1800019562726582</v>
      </c>
      <c r="Q1966" s="3">
        <f ca="1">1-P1966/MAX(P$2:P1966)</f>
        <v>0</v>
      </c>
    </row>
    <row r="1967" spans="1:17" x14ac:dyDescent="0.15">
      <c r="A1967" s="1">
        <v>41309</v>
      </c>
      <c r="B1967">
        <v>2753.69</v>
      </c>
      <c r="C1967">
        <v>2768.5</v>
      </c>
      <c r="D1967" s="21">
        <v>2731.08</v>
      </c>
      <c r="E1967" s="21">
        <v>2748.03</v>
      </c>
      <c r="F1967" s="42">
        <v>1361.1959091199999</v>
      </c>
      <c r="G1967" s="3">
        <f t="shared" si="150"/>
        <v>1.7168977735007029E-3</v>
      </c>
      <c r="H1967" s="3">
        <f>1-E1967/MAX(E$2:E1967)</f>
        <v>0.53242530456680048</v>
      </c>
      <c r="I1967" s="21">
        <f t="shared" si="151"/>
        <v>4.7100000000000364</v>
      </c>
      <c r="J1967" s="21">
        <f ca="1">IF(ROW()&gt;计算结果!B$18+1,ABS(E1967-OFFSET(E1967,-计算结果!B$18,0,1,1))/SUM(OFFSET(I1967,0,0,-计算结果!B$18,1)),ABS(E1967-OFFSET(E1967,-ROW()+2,0,1,1))/SUM(OFFSET(I1967,0,0,-ROW()+2,1)))</f>
        <v>0.57049548612555712</v>
      </c>
      <c r="K1967" s="21">
        <f ca="1">(计算结果!B$19+计算结果!B$20*'000300'!J1967)^计算结果!B$21</f>
        <v>1.9134459375130013</v>
      </c>
      <c r="L1967" s="21">
        <f t="shared" ca="1" si="152"/>
        <v>2683.963210164588</v>
      </c>
      <c r="M1967" s="31" t="str">
        <f ca="1">IF(ROW()&gt;计算结果!B$22+1,IF(L1967&gt;OFFSET(L1967,-计算结果!B$22,0,1,1),"买",IF(L1967&lt;OFFSET(L1967,-计算结果!B$22,0,1,1),"卖",M1966)),IF(L1967&gt;OFFSET(L1967,-ROW()+1,0,1,1),"买",IF(L1967&lt;OFFSET(L1967,-ROW()+1,0,1,1),"卖",M1966)))</f>
        <v>买</v>
      </c>
      <c r="N1967" s="4" t="str">
        <f t="shared" ca="1" si="153"/>
        <v/>
      </c>
      <c r="O1967" s="3">
        <f ca="1">IF(M1966="买",E1967/E1966-1,0)-IF(N1967=1,计算结果!B$17,0)</f>
        <v>1.7168977735007029E-3</v>
      </c>
      <c r="P1967" s="2">
        <f t="shared" ca="1" si="154"/>
        <v>8.1940461834186138</v>
      </c>
      <c r="Q1967" s="3">
        <f ca="1">1-P1967/MAX(P$2:P1967)</f>
        <v>0</v>
      </c>
    </row>
    <row r="1968" spans="1:17" x14ac:dyDescent="0.15">
      <c r="A1968" s="1">
        <v>41310</v>
      </c>
      <c r="B1968">
        <v>2727.93</v>
      </c>
      <c r="C1968">
        <v>2779.95</v>
      </c>
      <c r="D1968" s="21">
        <v>2725.36</v>
      </c>
      <c r="E1968" s="21">
        <v>2771.68</v>
      </c>
      <c r="F1968" s="42">
        <v>1127.0116966400001</v>
      </c>
      <c r="G1968" s="3">
        <f t="shared" si="150"/>
        <v>8.6061651437574493E-3</v>
      </c>
      <c r="H1968" s="3">
        <f>1-E1968/MAX(E$2:E1968)</f>
        <v>0.52840127952086036</v>
      </c>
      <c r="I1968" s="21">
        <f t="shared" si="151"/>
        <v>23.649999999999636</v>
      </c>
      <c r="J1968" s="21">
        <f ca="1">IF(ROW()&gt;计算结果!B$18+1,ABS(E1968-OFFSET(E1968,-计算结果!B$18,0,1,1))/SUM(OFFSET(I1968,0,0,-计算结果!B$18,1)),ABS(E1968-OFFSET(E1968,-ROW()+2,0,1,1))/SUM(OFFSET(I1968,0,0,-ROW()+2,1)))</f>
        <v>0.69906407487401034</v>
      </c>
      <c r="K1968" s="21">
        <f ca="1">(计算结果!B$19+计算结果!B$20*'000300'!J1968)^计算结果!B$21</f>
        <v>2.0291576673866092</v>
      </c>
      <c r="L1968" s="21">
        <f t="shared" ca="1" si="152"/>
        <v>2861.9544068176538</v>
      </c>
      <c r="M1968" s="31" t="str">
        <f ca="1">IF(ROW()&gt;计算结果!B$22+1,IF(L1968&gt;OFFSET(L1968,-计算结果!B$22,0,1,1),"买",IF(L1968&lt;OFFSET(L1968,-计算结果!B$22,0,1,1),"卖",M1967)),IF(L1968&gt;OFFSET(L1968,-ROW()+1,0,1,1),"买",IF(L1968&lt;OFFSET(L1968,-ROW()+1,0,1,1),"卖",M1967)))</f>
        <v>买</v>
      </c>
      <c r="N1968" s="4" t="str">
        <f t="shared" ca="1" si="153"/>
        <v/>
      </c>
      <c r="O1968" s="3">
        <f ca="1">IF(M1967="买",E1968/E1967-1,0)-IF(N1968=1,计算结果!B$17,0)</f>
        <v>8.6061651437574493E-3</v>
      </c>
      <c r="P1968" s="2">
        <f t="shared" ca="1" si="154"/>
        <v>8.2645654980686896</v>
      </c>
      <c r="Q1968" s="3">
        <f ca="1">1-P1968/MAX(P$2:P1968)</f>
        <v>0</v>
      </c>
    </row>
    <row r="1969" spans="1:17" x14ac:dyDescent="0.15">
      <c r="A1969" s="1">
        <v>41311</v>
      </c>
      <c r="B1969">
        <v>2771.91</v>
      </c>
      <c r="C1969">
        <v>2787.46</v>
      </c>
      <c r="D1969" s="21">
        <v>2765.74</v>
      </c>
      <c r="E1969" s="21">
        <v>2775.84</v>
      </c>
      <c r="F1969" s="42">
        <v>889.89581311999996</v>
      </c>
      <c r="G1969" s="3">
        <f t="shared" si="150"/>
        <v>1.5008947641863557E-3</v>
      </c>
      <c r="H1969" s="3">
        <f>1-E1969/MAX(E$2:E1969)</f>
        <v>0.52769345947049606</v>
      </c>
      <c r="I1969" s="21">
        <f t="shared" si="151"/>
        <v>4.1600000000003092</v>
      </c>
      <c r="J1969" s="21">
        <f ca="1">IF(ROW()&gt;计算结果!B$18+1,ABS(E1969-OFFSET(E1969,-计算结果!B$18,0,1,1))/SUM(OFFSET(I1969,0,0,-计算结果!B$18,1)),ABS(E1969-OFFSET(E1969,-ROW()+2,0,1,1))/SUM(OFFSET(I1969,0,0,-ROW()+2,1)))</f>
        <v>0.69115836138248166</v>
      </c>
      <c r="K1969" s="21">
        <f ca="1">(计算结果!B$19+计算结果!B$20*'000300'!J1969)^计算结果!B$21</f>
        <v>2.0220425252442333</v>
      </c>
      <c r="L1969" s="21">
        <f t="shared" ca="1" si="152"/>
        <v>2687.8274141961765</v>
      </c>
      <c r="M1969" s="31" t="str">
        <f ca="1">IF(ROW()&gt;计算结果!B$22+1,IF(L1969&gt;OFFSET(L1969,-计算结果!B$22,0,1,1),"买",IF(L1969&lt;OFFSET(L1969,-计算结果!B$22,0,1,1),"卖",M1968)),IF(L1969&gt;OFFSET(L1969,-ROW()+1,0,1,1),"买",IF(L1969&lt;OFFSET(L1969,-ROW()+1,0,1,1),"卖",M1968)))</f>
        <v>买</v>
      </c>
      <c r="N1969" s="4" t="str">
        <f t="shared" ca="1" si="153"/>
        <v/>
      </c>
      <c r="O1969" s="3">
        <f ca="1">IF(M1968="买",E1969/E1968-1,0)-IF(N1969=1,计算结果!B$17,0)</f>
        <v>1.5008947641863557E-3</v>
      </c>
      <c r="P1969" s="2">
        <f t="shared" ca="1" si="154"/>
        <v>8.2769697411530156</v>
      </c>
      <c r="Q1969" s="3">
        <f ca="1">1-P1969/MAX(P$2:P1969)</f>
        <v>0</v>
      </c>
    </row>
    <row r="1970" spans="1:17" x14ac:dyDescent="0.15">
      <c r="A1970" s="1">
        <v>41312</v>
      </c>
      <c r="B1970">
        <v>2771.53</v>
      </c>
      <c r="C1970">
        <v>2775.97</v>
      </c>
      <c r="D1970" s="21">
        <v>2722.87</v>
      </c>
      <c r="E1970" s="21">
        <v>2759.87</v>
      </c>
      <c r="F1970" s="42">
        <v>959.78594304000001</v>
      </c>
      <c r="G1970" s="3">
        <f t="shared" si="150"/>
        <v>-5.7532134416969916E-3</v>
      </c>
      <c r="H1970" s="3">
        <f>1-E1970/MAX(E$2:E1970)</f>
        <v>0.53041073980807185</v>
      </c>
      <c r="I1970" s="21">
        <f t="shared" si="151"/>
        <v>15.970000000000255</v>
      </c>
      <c r="J1970" s="21">
        <f ca="1">IF(ROW()&gt;计算结果!B$18+1,ABS(E1970-OFFSET(E1970,-计算结果!B$18,0,1,1))/SUM(OFFSET(I1970,0,0,-计算结果!B$18,1)),ABS(E1970-OFFSET(E1970,-ROW()+2,0,1,1))/SUM(OFFSET(I1970,0,0,-ROW()+2,1)))</f>
        <v>0.75408719346048969</v>
      </c>
      <c r="K1970" s="21">
        <f ca="1">(计算结果!B$19+计算结果!B$20*'000300'!J1970)^计算结果!B$21</f>
        <v>2.0786784741144406</v>
      </c>
      <c r="L1970" s="21">
        <f t="shared" ca="1" si="152"/>
        <v>2837.5807865261272</v>
      </c>
      <c r="M1970" s="31" t="str">
        <f ca="1">IF(ROW()&gt;计算结果!B$22+1,IF(L1970&gt;OFFSET(L1970,-计算结果!B$22,0,1,1),"买",IF(L1970&lt;OFFSET(L1970,-计算结果!B$22,0,1,1),"卖",M1969)),IF(L1970&gt;OFFSET(L1970,-ROW()+1,0,1,1),"买",IF(L1970&lt;OFFSET(L1970,-ROW()+1,0,1,1),"卖",M1969)))</f>
        <v>买</v>
      </c>
      <c r="N1970" s="4" t="str">
        <f t="shared" ca="1" si="153"/>
        <v/>
      </c>
      <c r="O1970" s="3">
        <f ca="1">IF(M1969="买",E1970/E1969-1,0)-IF(N1970=1,计算结果!B$17,0)</f>
        <v>-5.7532134416969916E-3</v>
      </c>
      <c r="P1970" s="2">
        <f t="shared" ca="1" si="154"/>
        <v>8.2293505675816956</v>
      </c>
      <c r="Q1970" s="3">
        <f ca="1">1-P1970/MAX(P$2:P1970)</f>
        <v>5.7532134416968805E-3</v>
      </c>
    </row>
    <row r="1971" spans="1:17" x14ac:dyDescent="0.15">
      <c r="A1971" s="1">
        <v>41313</v>
      </c>
      <c r="B1971">
        <v>2755.65</v>
      </c>
      <c r="C1971">
        <v>2791.3</v>
      </c>
      <c r="D1971" s="21">
        <v>2747.95</v>
      </c>
      <c r="E1971" s="21">
        <v>2771.73</v>
      </c>
      <c r="F1971" s="42">
        <v>829.03629823999995</v>
      </c>
      <c r="G1971" s="3">
        <f t="shared" si="150"/>
        <v>4.2973038585150114E-3</v>
      </c>
      <c r="H1971" s="3">
        <f>1-E1971/MAX(E$2:E1971)</f>
        <v>0.52839277206833191</v>
      </c>
      <c r="I1971" s="21">
        <f t="shared" si="151"/>
        <v>11.860000000000127</v>
      </c>
      <c r="J1971" s="21">
        <f ca="1">IF(ROW()&gt;计算结果!B$18+1,ABS(E1971-OFFSET(E1971,-计算结果!B$18,0,1,1))/SUM(OFFSET(I1971,0,0,-计算结果!B$18,1)),ABS(E1971-OFFSET(E1971,-ROW()+2,0,1,1))/SUM(OFFSET(I1971,0,0,-ROW()+2,1)))</f>
        <v>0.84893490622082524</v>
      </c>
      <c r="K1971" s="21">
        <f ca="1">(计算结果!B$19+计算结果!B$20*'000300'!J1971)^计算结果!B$21</f>
        <v>2.1640414155987426</v>
      </c>
      <c r="L1971" s="21">
        <f t="shared" ca="1" si="152"/>
        <v>2695.0769572338363</v>
      </c>
      <c r="M1971" s="31" t="str">
        <f ca="1">IF(ROW()&gt;计算结果!B$22+1,IF(L1971&gt;OFFSET(L1971,-计算结果!B$22,0,1,1),"买",IF(L1971&lt;OFFSET(L1971,-计算结果!B$22,0,1,1),"卖",M1970)),IF(L1971&gt;OFFSET(L1971,-ROW()+1,0,1,1),"买",IF(L1971&lt;OFFSET(L1971,-ROW()+1,0,1,1),"卖",M1970)))</f>
        <v>买</v>
      </c>
      <c r="N1971" s="4" t="str">
        <f t="shared" ca="1" si="153"/>
        <v/>
      </c>
      <c r="O1971" s="3">
        <f ca="1">IF(M1970="买",E1971/E1970-1,0)-IF(N1971=1,计算结果!B$17,0)</f>
        <v>4.2973038585150114E-3</v>
      </c>
      <c r="P1971" s="2">
        <f t="shared" ca="1" si="154"/>
        <v>8.2647145875288377</v>
      </c>
      <c r="Q1971" s="3">
        <f ca="1">1-P1971/MAX(P$2:P1971)</f>
        <v>1.4806328895037302E-3</v>
      </c>
    </row>
    <row r="1972" spans="1:17" x14ac:dyDescent="0.15">
      <c r="A1972" s="1">
        <v>41323</v>
      </c>
      <c r="B1972">
        <v>2784.06</v>
      </c>
      <c r="C1972">
        <v>2787.74</v>
      </c>
      <c r="D1972" s="21">
        <v>2731.51</v>
      </c>
      <c r="E1972" s="21">
        <v>2737.47</v>
      </c>
      <c r="F1972" s="42">
        <v>810.01365504</v>
      </c>
      <c r="G1972" s="3">
        <f t="shared" si="150"/>
        <v>-1.2360511305213762E-2</v>
      </c>
      <c r="H1972" s="3">
        <f>1-E1972/MAX(E$2:E1972)</f>
        <v>0.53422207854080184</v>
      </c>
      <c r="I1972" s="21">
        <f t="shared" si="151"/>
        <v>34.260000000000218</v>
      </c>
      <c r="J1972" s="21">
        <f ca="1">IF(ROW()&gt;计算结果!B$18+1,ABS(E1972-OFFSET(E1972,-计算结果!B$18,0,1,1))/SUM(OFFSET(I1972,0,0,-计算结果!B$18,1)),ABS(E1972-OFFSET(E1972,-ROW()+2,0,1,1))/SUM(OFFSET(I1972,0,0,-ROW()+2,1)))</f>
        <v>0.45122015495704137</v>
      </c>
      <c r="K1972" s="21">
        <f ca="1">(计算结果!B$19+计算结果!B$20*'000300'!J1972)^计算结果!B$21</f>
        <v>1.8060981394613371</v>
      </c>
      <c r="L1972" s="21">
        <f t="shared" ca="1" si="152"/>
        <v>2771.6429528999092</v>
      </c>
      <c r="M1972" s="31" t="str">
        <f ca="1">IF(ROW()&gt;计算结果!B$22+1,IF(L1972&gt;OFFSET(L1972,-计算结果!B$22,0,1,1),"买",IF(L1972&lt;OFFSET(L1972,-计算结果!B$22,0,1,1),"卖",M1971)),IF(L1972&gt;OFFSET(L1972,-ROW()+1,0,1,1),"买",IF(L1972&lt;OFFSET(L1972,-ROW()+1,0,1,1),"卖",M1971)))</f>
        <v>买</v>
      </c>
      <c r="N1972" s="4" t="str">
        <f t="shared" ca="1" si="153"/>
        <v/>
      </c>
      <c r="O1972" s="3">
        <f ca="1">IF(M1971="买",E1972/E1971-1,0)-IF(N1972=1,计算结果!B$17,0)</f>
        <v>-1.2360511305213762E-2</v>
      </c>
      <c r="P1972" s="2">
        <f t="shared" ca="1" si="154"/>
        <v>8.1625584894353231</v>
      </c>
      <c r="Q1972" s="3">
        <f ca="1">1-P1972/MAX(P$2:P1972)</f>
        <v>1.3822842815147784E-2</v>
      </c>
    </row>
    <row r="1973" spans="1:17" x14ac:dyDescent="0.15">
      <c r="A1973" s="1">
        <v>41324</v>
      </c>
      <c r="B1973">
        <v>2735.04</v>
      </c>
      <c r="C1973">
        <v>2740.74</v>
      </c>
      <c r="D1973" s="21">
        <v>2674.34</v>
      </c>
      <c r="E1973" s="21">
        <v>2685.61</v>
      </c>
      <c r="F1973" s="42">
        <v>824.60811263999994</v>
      </c>
      <c r="G1973" s="3">
        <f t="shared" si="150"/>
        <v>-1.8944499848400076E-2</v>
      </c>
      <c r="H1973" s="3">
        <f>1-E1973/MAX(E$2:E1973)</f>
        <v>0.54304600830327365</v>
      </c>
      <c r="I1973" s="21">
        <f t="shared" si="151"/>
        <v>51.859999999999673</v>
      </c>
      <c r="J1973" s="21">
        <f ca="1">IF(ROW()&gt;计算结果!B$18+1,ABS(E1973-OFFSET(E1973,-计算结果!B$18,0,1,1))/SUM(OFFSET(I1973,0,0,-计算结果!B$18,1)),ABS(E1973-OFFSET(E1973,-ROW()+2,0,1,1))/SUM(OFFSET(I1973,0,0,-ROW()+2,1)))</f>
        <v>4.4765143855134755E-2</v>
      </c>
      <c r="K1973" s="21">
        <f ca="1">(计算结果!B$19+计算结果!B$20*'000300'!J1973)^计算结果!B$21</f>
        <v>1.4402886294696211</v>
      </c>
      <c r="L1973" s="21">
        <f t="shared" ca="1" si="152"/>
        <v>2647.7306690784749</v>
      </c>
      <c r="M1973" s="31" t="str">
        <f ca="1">IF(ROW()&gt;计算结果!B$22+1,IF(L1973&gt;OFFSET(L1973,-计算结果!B$22,0,1,1),"买",IF(L1973&lt;OFFSET(L1973,-计算结果!B$22,0,1,1),"卖",M1972)),IF(L1973&gt;OFFSET(L1973,-ROW()+1,0,1,1),"买",IF(L1973&lt;OFFSET(L1973,-ROW()+1,0,1,1),"卖",M1972)))</f>
        <v>买</v>
      </c>
      <c r="N1973" s="4" t="str">
        <f t="shared" ca="1" si="153"/>
        <v/>
      </c>
      <c r="O1973" s="3">
        <f ca="1">IF(M1972="买",E1973/E1972-1,0)-IF(N1973=1,计算结果!B$17,0)</f>
        <v>-1.8944499848400076E-2</v>
      </c>
      <c r="P1973" s="2">
        <f t="shared" ca="1" si="154"/>
        <v>8.0079229013696587</v>
      </c>
      <c r="Q1973" s="3">
        <f ca="1">1-P1973/MAX(P$2:P1973)</f>
        <v>3.2505475819931906E-2</v>
      </c>
    </row>
    <row r="1974" spans="1:17" x14ac:dyDescent="0.15">
      <c r="A1974" s="1">
        <v>41325</v>
      </c>
      <c r="B1974">
        <v>2686.09</v>
      </c>
      <c r="C1974">
        <v>2703.1</v>
      </c>
      <c r="D1974" s="21">
        <v>2665.23</v>
      </c>
      <c r="E1974" s="21">
        <v>2702.64</v>
      </c>
      <c r="F1974" s="42">
        <v>736.36364288000004</v>
      </c>
      <c r="G1974" s="3">
        <f t="shared" si="150"/>
        <v>6.3412036743979439E-3</v>
      </c>
      <c r="H1974" s="3">
        <f>1-E1974/MAX(E$2:E1974)</f>
        <v>0.54014836997209559</v>
      </c>
      <c r="I1974" s="21">
        <f t="shared" si="151"/>
        <v>17.029999999999745</v>
      </c>
      <c r="J1974" s="21">
        <f ca="1">IF(ROW()&gt;计算结果!B$18+1,ABS(E1974-OFFSET(E1974,-计算结果!B$18,0,1,1))/SUM(OFFSET(I1974,0,0,-计算结果!B$18,1)),ABS(E1974-OFFSET(E1974,-ROW()+2,0,1,1))/SUM(OFFSET(I1974,0,0,-ROW()+2,1)))</f>
        <v>6.2812824097036743E-2</v>
      </c>
      <c r="K1974" s="21">
        <f ca="1">(计算结果!B$19+计算结果!B$20*'000300'!J1974)^计算结果!B$21</f>
        <v>1.456531541687333</v>
      </c>
      <c r="L1974" s="21">
        <f t="shared" ca="1" si="152"/>
        <v>2727.7078414986236</v>
      </c>
      <c r="M1974" s="31" t="str">
        <f ca="1">IF(ROW()&gt;计算结果!B$22+1,IF(L1974&gt;OFFSET(L1974,-计算结果!B$22,0,1,1),"买",IF(L1974&lt;OFFSET(L1974,-计算结果!B$22,0,1,1),"卖",M1973)),IF(L1974&gt;OFFSET(L1974,-ROW()+1,0,1,1),"买",IF(L1974&lt;OFFSET(L1974,-ROW()+1,0,1,1),"卖",M1973)))</f>
        <v>买</v>
      </c>
      <c r="N1974" s="4" t="str">
        <f t="shared" ca="1" si="153"/>
        <v/>
      </c>
      <c r="O1974" s="3">
        <f ca="1">IF(M1973="买",E1974/E1973-1,0)-IF(N1974=1,计算结果!B$17,0)</f>
        <v>6.3412036743979439E-3</v>
      </c>
      <c r="P1974" s="2">
        <f t="shared" ca="1" si="154"/>
        <v>8.0587027714961188</v>
      </c>
      <c r="Q1974" s="3">
        <f ca="1">1-P1974/MAX(P$2:P1974)</f>
        <v>2.6370395988241424E-2</v>
      </c>
    </row>
    <row r="1975" spans="1:17" x14ac:dyDescent="0.15">
      <c r="A1975" s="1">
        <v>41326</v>
      </c>
      <c r="B1975">
        <v>2675.74</v>
      </c>
      <c r="C1975">
        <v>2675.74</v>
      </c>
      <c r="D1975" s="21">
        <v>2584.7600000000002</v>
      </c>
      <c r="E1975" s="21">
        <v>2610.5500000000002</v>
      </c>
      <c r="F1975" s="42">
        <v>1036.1950208000001</v>
      </c>
      <c r="G1975" s="3">
        <f t="shared" si="150"/>
        <v>-3.407409051889998E-2</v>
      </c>
      <c r="H1975" s="3">
        <f>1-E1975/MAX(E$2:E1975)</f>
        <v>0.5558173960389301</v>
      </c>
      <c r="I1975" s="21">
        <f t="shared" si="151"/>
        <v>92.089999999999691</v>
      </c>
      <c r="J1975" s="21">
        <f ca="1">IF(ROW()&gt;计算结果!B$18+1,ABS(E1975-OFFSET(E1975,-计算结果!B$18,0,1,1))/SUM(OFFSET(I1975,0,0,-计算结果!B$18,1)),ABS(E1975-OFFSET(E1975,-ROW()+2,0,1,1))/SUM(OFFSET(I1975,0,0,-ROW()+2,1)))</f>
        <v>0.24462391436720823</v>
      </c>
      <c r="K1975" s="21">
        <f ca="1">(计算结果!B$19+计算结果!B$20*'000300'!J1975)^计算结果!B$21</f>
        <v>1.6201615229304873</v>
      </c>
      <c r="L1975" s="21">
        <f t="shared" ca="1" si="152"/>
        <v>2537.8932145929657</v>
      </c>
      <c r="M1975" s="31" t="str">
        <f ca="1">IF(ROW()&gt;计算结果!B$22+1,IF(L1975&gt;OFFSET(L1975,-计算结果!B$22,0,1,1),"买",IF(L1975&lt;OFFSET(L1975,-计算结果!B$22,0,1,1),"卖",M1974)),IF(L1975&gt;OFFSET(L1975,-ROW()+1,0,1,1),"买",IF(L1975&lt;OFFSET(L1975,-ROW()+1,0,1,1),"卖",M1974)))</f>
        <v>买</v>
      </c>
      <c r="N1975" s="4" t="str">
        <f t="shared" ca="1" si="153"/>
        <v/>
      </c>
      <c r="O1975" s="3">
        <f ca="1">IF(M1974="买",E1975/E1974-1,0)-IF(N1975=1,计算结果!B$17,0)</f>
        <v>-3.407409051889998E-2</v>
      </c>
      <c r="P1975" s="2">
        <f t="shared" ca="1" si="154"/>
        <v>7.7841098037952499</v>
      </c>
      <c r="Q1975" s="3">
        <f ca="1">1-P1975/MAX(P$2:P1975)</f>
        <v>5.9545939247218849E-2</v>
      </c>
    </row>
    <row r="1976" spans="1:17" x14ac:dyDescent="0.15">
      <c r="A1976" s="1">
        <v>41327</v>
      </c>
      <c r="B1976">
        <v>2607.65</v>
      </c>
      <c r="C1976">
        <v>2618.48</v>
      </c>
      <c r="D1976" s="21">
        <v>2591.15</v>
      </c>
      <c r="E1976" s="21">
        <v>2596.6</v>
      </c>
      <c r="F1976" s="42">
        <v>658.99102207999999</v>
      </c>
      <c r="G1976" s="3">
        <f t="shared" si="150"/>
        <v>-5.3437015188371184E-3</v>
      </c>
      <c r="H1976" s="3">
        <f>1-E1976/MAX(E$2:E1976)</f>
        <v>0.55819097529435791</v>
      </c>
      <c r="I1976" s="21">
        <f t="shared" si="151"/>
        <v>13.950000000000273</v>
      </c>
      <c r="J1976" s="21">
        <f ca="1">IF(ROW()&gt;计算结果!B$18+1,ABS(E1976-OFFSET(E1976,-计算结果!B$18,0,1,1))/SUM(OFFSET(I1976,0,0,-计算结果!B$18,1)),ABS(E1976-OFFSET(E1976,-ROW()+2,0,1,1))/SUM(OFFSET(I1976,0,0,-ROW()+2,1)))</f>
        <v>0.54433479260963225</v>
      </c>
      <c r="K1976" s="21">
        <f ca="1">(计算结果!B$19+计算结果!B$20*'000300'!J1976)^计算结果!B$21</f>
        <v>1.8899013133486688</v>
      </c>
      <c r="L1976" s="21">
        <f t="shared" ca="1" si="152"/>
        <v>2648.8432454361982</v>
      </c>
      <c r="M1976" s="31" t="str">
        <f ca="1">IF(ROW()&gt;计算结果!B$22+1,IF(L1976&gt;OFFSET(L1976,-计算结果!B$22,0,1,1),"买",IF(L1976&lt;OFFSET(L1976,-计算结果!B$22,0,1,1),"卖",M1975)),IF(L1976&gt;OFFSET(L1976,-ROW()+1,0,1,1),"买",IF(L1976&lt;OFFSET(L1976,-ROW()+1,0,1,1),"卖",M1975)))</f>
        <v>卖</v>
      </c>
      <c r="N1976" s="4">
        <f t="shared" ca="1" si="153"/>
        <v>1</v>
      </c>
      <c r="O1976" s="3">
        <f ca="1">IF(M1975="买",E1976/E1975-1,0)-IF(N1976=1,计算结果!B$17,0)</f>
        <v>-5.3437015188371184E-3</v>
      </c>
      <c r="P1976" s="2">
        <f t="shared" ca="1" si="154"/>
        <v>7.7425138444139145</v>
      </c>
      <c r="Q1976" s="3">
        <f ca="1">1-P1976/MAX(P$2:P1976)</f>
        <v>6.457144504005996E-2</v>
      </c>
    </row>
    <row r="1977" spans="1:17" x14ac:dyDescent="0.15">
      <c r="A1977" s="1">
        <v>41330</v>
      </c>
      <c r="B1977">
        <v>2607.15</v>
      </c>
      <c r="C1977">
        <v>2628.7</v>
      </c>
      <c r="D1977" s="21">
        <v>2590.79</v>
      </c>
      <c r="E1977" s="21">
        <v>2604.96</v>
      </c>
      <c r="F1977" s="42">
        <v>556.14492671999994</v>
      </c>
      <c r="G1977" s="3">
        <f t="shared" si="150"/>
        <v>3.2195948548101594E-3</v>
      </c>
      <c r="H1977" s="3">
        <f>1-E1977/MAX(E$2:E1977)</f>
        <v>0.55676852923160691</v>
      </c>
      <c r="I1977" s="21">
        <f t="shared" si="151"/>
        <v>8.3600000000001273</v>
      </c>
      <c r="J1977" s="21">
        <f ca="1">IF(ROW()&gt;计算结果!B$18+1,ABS(E1977-OFFSET(E1977,-计算结果!B$18,0,1,1))/SUM(OFFSET(I1977,0,0,-计算结果!B$18,1)),ABS(E1977-OFFSET(E1977,-ROW()+2,0,1,1))/SUM(OFFSET(I1977,0,0,-ROW()+2,1)))</f>
        <v>0.52370145320106931</v>
      </c>
      <c r="K1977" s="21">
        <f ca="1">(计算结果!B$19+计算结果!B$20*'000300'!J1977)^计算结果!B$21</f>
        <v>1.8713313078809624</v>
      </c>
      <c r="L1977" s="21">
        <f t="shared" ca="1" si="152"/>
        <v>2566.723154360016</v>
      </c>
      <c r="M1977" s="31" t="str">
        <f ca="1">IF(ROW()&gt;计算结果!B$22+1,IF(L1977&gt;OFFSET(L1977,-计算结果!B$22,0,1,1),"买",IF(L1977&lt;OFFSET(L1977,-计算结果!B$22,0,1,1),"卖",M1976)),IF(L1977&gt;OFFSET(L1977,-ROW()+1,0,1,1),"买",IF(L1977&lt;OFFSET(L1977,-ROW()+1,0,1,1),"卖",M1976)))</f>
        <v>卖</v>
      </c>
      <c r="N1977" s="4" t="str">
        <f t="shared" ca="1" si="153"/>
        <v/>
      </c>
      <c r="O1977" s="3">
        <f ca="1">IF(M1976="买",E1977/E1976-1,0)-IF(N1977=1,计算结果!B$17,0)</f>
        <v>0</v>
      </c>
      <c r="P1977" s="2">
        <f t="shared" ca="1" si="154"/>
        <v>7.7425138444139145</v>
      </c>
      <c r="Q1977" s="3">
        <f ca="1">1-P1977/MAX(P$2:P1977)</f>
        <v>6.457144504005996E-2</v>
      </c>
    </row>
    <row r="1978" spans="1:17" x14ac:dyDescent="0.15">
      <c r="A1978" s="1">
        <v>41331</v>
      </c>
      <c r="B1978">
        <v>2587.38</v>
      </c>
      <c r="C1978">
        <v>2631.09</v>
      </c>
      <c r="D1978" s="21">
        <v>2564.67</v>
      </c>
      <c r="E1978" s="21">
        <v>2567.6</v>
      </c>
      <c r="F1978" s="42">
        <v>833.7395712</v>
      </c>
      <c r="G1978" s="3">
        <f t="shared" si="150"/>
        <v>-1.4341870892451425E-2</v>
      </c>
      <c r="H1978" s="3">
        <f>1-E1978/MAX(E$2:E1978)</f>
        <v>0.56312529776083853</v>
      </c>
      <c r="I1978" s="21">
        <f t="shared" si="151"/>
        <v>37.360000000000127</v>
      </c>
      <c r="J1978" s="21">
        <f ca="1">IF(ROW()&gt;计算结果!B$18+1,ABS(E1978-OFFSET(E1978,-计算结果!B$18,0,1,1))/SUM(OFFSET(I1978,0,0,-计算结果!B$18,1)),ABS(E1978-OFFSET(E1978,-ROW()+2,0,1,1))/SUM(OFFSET(I1978,0,0,-ROW()+2,1)))</f>
        <v>0.71132798884628634</v>
      </c>
      <c r="K1978" s="21">
        <f ca="1">(计算结果!B$19+计算结果!B$20*'000300'!J1978)^计算结果!B$21</f>
        <v>2.0401951899616577</v>
      </c>
      <c r="L1978" s="21">
        <f t="shared" ca="1" si="152"/>
        <v>2568.5120906170505</v>
      </c>
      <c r="M1978" s="31" t="str">
        <f ca="1">IF(ROW()&gt;计算结果!B$22+1,IF(L1978&gt;OFFSET(L1978,-计算结果!B$22,0,1,1),"买",IF(L1978&lt;OFFSET(L1978,-计算结果!B$22,0,1,1),"卖",M1977)),IF(L1978&gt;OFFSET(L1978,-ROW()+1,0,1,1),"买",IF(L1978&lt;OFFSET(L1978,-ROW()+1,0,1,1),"卖",M1977)))</f>
        <v>卖</v>
      </c>
      <c r="N1978" s="4" t="str">
        <f t="shared" ca="1" si="153"/>
        <v/>
      </c>
      <c r="O1978" s="3">
        <f ca="1">IF(M1977="买",E1978/E1977-1,0)-IF(N1978=1,计算结果!B$17,0)</f>
        <v>0</v>
      </c>
      <c r="P1978" s="2">
        <f t="shared" ca="1" si="154"/>
        <v>7.7425138444139145</v>
      </c>
      <c r="Q1978" s="3">
        <f ca="1">1-P1978/MAX(P$2:P1978)</f>
        <v>6.457144504005996E-2</v>
      </c>
    </row>
    <row r="1979" spans="1:17" x14ac:dyDescent="0.15">
      <c r="A1979" s="1">
        <v>41332</v>
      </c>
      <c r="B1979">
        <v>2576.0500000000002</v>
      </c>
      <c r="C1979">
        <v>2615.25</v>
      </c>
      <c r="D1979" s="21">
        <v>2569.38</v>
      </c>
      <c r="E1979" s="21">
        <v>2594.6799999999998</v>
      </c>
      <c r="F1979" s="42">
        <v>646.12274176000005</v>
      </c>
      <c r="G1979" s="3">
        <f t="shared" si="150"/>
        <v>1.0546814145505401E-2</v>
      </c>
      <c r="H1979" s="3">
        <f>1-E1979/MAX(E$2:E1979)</f>
        <v>0.55851766147144899</v>
      </c>
      <c r="I1979" s="21">
        <f t="shared" si="151"/>
        <v>27.079999999999927</v>
      </c>
      <c r="J1979" s="21">
        <f ca="1">IF(ROW()&gt;计算结果!B$18+1,ABS(E1979-OFFSET(E1979,-计算结果!B$18,0,1,1))/SUM(OFFSET(I1979,0,0,-计算结果!B$18,1)),ABS(E1979-OFFSET(E1979,-ROW()+2,0,1,1))/SUM(OFFSET(I1979,0,0,-ROW()+2,1)))</f>
        <v>0.5847266154541354</v>
      </c>
      <c r="K1979" s="21">
        <f ca="1">(计算结果!B$19+计算结果!B$20*'000300'!J1979)^计算结果!B$21</f>
        <v>1.9262539539087218</v>
      </c>
      <c r="L1979" s="21">
        <f t="shared" ca="1" si="152"/>
        <v>2618.9181295314816</v>
      </c>
      <c r="M1979" s="31" t="str">
        <f ca="1">IF(ROW()&gt;计算结果!B$22+1,IF(L1979&gt;OFFSET(L1979,-计算结果!B$22,0,1,1),"买",IF(L1979&lt;OFFSET(L1979,-计算结果!B$22,0,1,1),"卖",M1978)),IF(L1979&gt;OFFSET(L1979,-ROW()+1,0,1,1),"买",IF(L1979&lt;OFFSET(L1979,-ROW()+1,0,1,1),"卖",M1978)))</f>
        <v>买</v>
      </c>
      <c r="N1979" s="4">
        <f t="shared" ca="1" si="153"/>
        <v>1</v>
      </c>
      <c r="O1979" s="3">
        <f ca="1">IF(M1978="买",E1979/E1978-1,0)-IF(N1979=1,计算结果!B$17,0)</f>
        <v>0</v>
      </c>
      <c r="P1979" s="2">
        <f t="shared" ca="1" si="154"/>
        <v>7.7425138444139145</v>
      </c>
      <c r="Q1979" s="3">
        <f ca="1">1-P1979/MAX(P$2:P1979)</f>
        <v>6.457144504005996E-2</v>
      </c>
    </row>
    <row r="1980" spans="1:17" x14ac:dyDescent="0.15">
      <c r="A1980" s="1">
        <v>41333</v>
      </c>
      <c r="B1980">
        <v>2611.94</v>
      </c>
      <c r="C1980">
        <v>2673.71</v>
      </c>
      <c r="D1980" s="21">
        <v>2594</v>
      </c>
      <c r="E1980" s="21">
        <v>2673.33</v>
      </c>
      <c r="F1980" s="42">
        <v>922.35374592000005</v>
      </c>
      <c r="G1980" s="3">
        <f t="shared" si="150"/>
        <v>3.0312023062574189E-2</v>
      </c>
      <c r="H1980" s="3">
        <f>1-E1980/MAX(E$2:E1980)</f>
        <v>0.5451354386442524</v>
      </c>
      <c r="I1980" s="21">
        <f t="shared" si="151"/>
        <v>78.650000000000091</v>
      </c>
      <c r="J1980" s="21">
        <f ca="1">IF(ROW()&gt;计算结果!B$18+1,ABS(E1980-OFFSET(E1980,-计算结果!B$18,0,1,1))/SUM(OFFSET(I1980,0,0,-计算结果!B$18,1)),ABS(E1980-OFFSET(E1980,-ROW()+2,0,1,1))/SUM(OFFSET(I1980,0,0,-ROW()+2,1)))</f>
        <v>0.23232214765100662</v>
      </c>
      <c r="K1980" s="21">
        <f ca="1">(计算结果!B$19+计算结果!B$20*'000300'!J1980)^计算结果!B$21</f>
        <v>1.6090899328859058</v>
      </c>
      <c r="L1980" s="21">
        <f t="shared" ca="1" si="152"/>
        <v>2706.4717225318664</v>
      </c>
      <c r="M1980" s="31" t="str">
        <f ca="1">IF(ROW()&gt;计算结果!B$22+1,IF(L1980&gt;OFFSET(L1980,-计算结果!B$22,0,1,1),"买",IF(L1980&lt;OFFSET(L1980,-计算结果!B$22,0,1,1),"卖",M1979)),IF(L1980&gt;OFFSET(L1980,-ROW()+1,0,1,1),"买",IF(L1980&lt;OFFSET(L1980,-ROW()+1,0,1,1),"卖",M1979)))</f>
        <v>买</v>
      </c>
      <c r="N1980" s="4" t="str">
        <f t="shared" ca="1" si="153"/>
        <v/>
      </c>
      <c r="O1980" s="3">
        <f ca="1">IF(M1979="买",E1980/E1979-1,0)-IF(N1980=1,计算结果!B$17,0)</f>
        <v>3.0312023062574189E-2</v>
      </c>
      <c r="P1980" s="2">
        <f t="shared" ca="1" si="154"/>
        <v>7.9772051026280888</v>
      </c>
      <c r="Q1980" s="3">
        <f ca="1">1-P1980/MAX(P$2:P1980)</f>
        <v>3.6216713108723875E-2</v>
      </c>
    </row>
    <row r="1981" spans="1:17" x14ac:dyDescent="0.15">
      <c r="A1981" s="1">
        <v>41334</v>
      </c>
      <c r="B1981">
        <v>2671.84</v>
      </c>
      <c r="C1981">
        <v>2680.85</v>
      </c>
      <c r="D1981" s="21">
        <v>2627</v>
      </c>
      <c r="E1981" s="21">
        <v>2668.84</v>
      </c>
      <c r="F1981" s="42">
        <v>803.42745088000004</v>
      </c>
      <c r="G1981" s="3">
        <f t="shared" si="150"/>
        <v>-1.6795532164004534E-3</v>
      </c>
      <c r="H1981" s="3">
        <f>1-E1981/MAX(E$2:E1981)</f>
        <v>0.54589940788130398</v>
      </c>
      <c r="I1981" s="21">
        <f t="shared" si="151"/>
        <v>4.4899999999997817</v>
      </c>
      <c r="J1981" s="21">
        <f ca="1">IF(ROW()&gt;计算结果!B$18+1,ABS(E1981-OFFSET(E1981,-计算结果!B$18,0,1,1))/SUM(OFFSET(I1981,0,0,-计算结果!B$18,1)),ABS(E1981-OFFSET(E1981,-ROW()+2,0,1,1))/SUM(OFFSET(I1981,0,0,-ROW()+2,1)))</f>
        <v>0.28179004738038499</v>
      </c>
      <c r="K1981" s="21">
        <f ca="1">(计算结果!B$19+计算结果!B$20*'000300'!J1981)^计算结果!B$21</f>
        <v>1.6536110426423465</v>
      </c>
      <c r="L1981" s="21">
        <f t="shared" ca="1" si="152"/>
        <v>2644.2434905995196</v>
      </c>
      <c r="M1981" s="31" t="str">
        <f ca="1">IF(ROW()&gt;计算结果!B$22+1,IF(L1981&gt;OFFSET(L1981,-计算结果!B$22,0,1,1),"买",IF(L1981&lt;OFFSET(L1981,-计算结果!B$22,0,1,1),"卖",M1980)),IF(L1981&gt;OFFSET(L1981,-ROW()+1,0,1,1),"买",IF(L1981&lt;OFFSET(L1981,-ROW()+1,0,1,1),"卖",M1980)))</f>
        <v>买</v>
      </c>
      <c r="N1981" s="4" t="str">
        <f t="shared" ca="1" si="153"/>
        <v/>
      </c>
      <c r="O1981" s="3">
        <f ca="1">IF(M1980="买",E1981/E1980-1,0)-IF(N1981=1,计算结果!B$17,0)</f>
        <v>-1.6795532164004534E-3</v>
      </c>
      <c r="P1981" s="2">
        <f t="shared" ca="1" si="154"/>
        <v>7.963806962140084</v>
      </c>
      <c r="Q1981" s="3">
        <f ca="1">1-P1981/MAX(P$2:P1981)</f>
        <v>3.7835438428135082E-2</v>
      </c>
    </row>
    <row r="1982" spans="1:17" x14ac:dyDescent="0.15">
      <c r="A1982" s="1">
        <v>41337</v>
      </c>
      <c r="B1982">
        <v>2619.42</v>
      </c>
      <c r="C1982">
        <v>2619.5700000000002</v>
      </c>
      <c r="D1982" s="21">
        <v>2528.69</v>
      </c>
      <c r="E1982" s="21">
        <v>2545.7199999999998</v>
      </c>
      <c r="F1982" s="42">
        <v>1125.8503987199999</v>
      </c>
      <c r="G1982" s="3">
        <f t="shared" si="150"/>
        <v>-4.6132402092294855E-2</v>
      </c>
      <c r="H1982" s="3">
        <f>1-E1982/MAX(E$2:E1982)</f>
        <v>0.56684815898727292</v>
      </c>
      <c r="I1982" s="21">
        <f t="shared" si="151"/>
        <v>123.12000000000035</v>
      </c>
      <c r="J1982" s="21">
        <f ca="1">IF(ROW()&gt;计算结果!B$18+1,ABS(E1982-OFFSET(E1982,-计算结果!B$18,0,1,1))/SUM(OFFSET(I1982,0,0,-计算结果!B$18,1)),ABS(E1982-OFFSET(E1982,-ROW()+2,0,1,1))/SUM(OFFSET(I1982,0,0,-ROW()+2,1)))</f>
        <v>0.42236613141258639</v>
      </c>
      <c r="K1982" s="21">
        <f ca="1">(计算结果!B$19+计算结果!B$20*'000300'!J1982)^计算结果!B$21</f>
        <v>1.7801295182713277</v>
      </c>
      <c r="L1982" s="21">
        <f t="shared" ca="1" si="152"/>
        <v>2468.8589167401865</v>
      </c>
      <c r="M1982" s="31" t="str">
        <f ca="1">IF(ROW()&gt;计算结果!B$22+1,IF(L1982&gt;OFFSET(L1982,-计算结果!B$22,0,1,1),"买",IF(L1982&lt;OFFSET(L1982,-计算结果!B$22,0,1,1),"卖",M1981)),IF(L1982&gt;OFFSET(L1982,-ROW()+1,0,1,1),"买",IF(L1982&lt;OFFSET(L1982,-ROW()+1,0,1,1),"卖",M1981)))</f>
        <v>卖</v>
      </c>
      <c r="N1982" s="4">
        <f t="shared" ca="1" si="153"/>
        <v>1</v>
      </c>
      <c r="O1982" s="3">
        <f ca="1">IF(M1981="买",E1982/E1981-1,0)-IF(N1982=1,计算结果!B$17,0)</f>
        <v>-4.6132402092294855E-2</v>
      </c>
      <c r="P1982" s="2">
        <f t="shared" ca="1" si="154"/>
        <v>7.5964174171772205</v>
      </c>
      <c r="Q1982" s="3">
        <f ca="1">1-P1982/MAX(P$2:P1982)</f>
        <v>8.222240086152488E-2</v>
      </c>
    </row>
    <row r="1983" spans="1:17" x14ac:dyDescent="0.15">
      <c r="A1983" s="1">
        <v>41338</v>
      </c>
      <c r="B1983">
        <v>2547.89</v>
      </c>
      <c r="C1983">
        <v>2623.17</v>
      </c>
      <c r="D1983" s="21">
        <v>2541.77</v>
      </c>
      <c r="E1983" s="21">
        <v>2622.81</v>
      </c>
      <c r="F1983" s="42">
        <v>923.57132288000003</v>
      </c>
      <c r="G1983" s="3">
        <f t="shared" si="150"/>
        <v>3.0282199142089627E-2</v>
      </c>
      <c r="H1983" s="3">
        <f>1-E1983/MAX(E$2:E1983)</f>
        <v>0.55373136867896278</v>
      </c>
      <c r="I1983" s="21">
        <f t="shared" si="151"/>
        <v>77.090000000000146</v>
      </c>
      <c r="J1983" s="21">
        <f ca="1">IF(ROW()&gt;计算结果!B$18+1,ABS(E1983-OFFSET(E1983,-计算结果!B$18,0,1,1))/SUM(OFFSET(I1983,0,0,-计算结果!B$18,1)),ABS(E1983-OFFSET(E1983,-ROW()+2,0,1,1))/SUM(OFFSET(I1983,0,0,-ROW()+2,1)))</f>
        <v>0.13104628354409278</v>
      </c>
      <c r="K1983" s="21">
        <f ca="1">(计算结果!B$19+计算结果!B$20*'000300'!J1983)^计算结果!B$21</f>
        <v>1.5179416551896834</v>
      </c>
      <c r="L1983" s="21">
        <f t="shared" ca="1" si="152"/>
        <v>2702.5476788818323</v>
      </c>
      <c r="M1983" s="31" t="str">
        <f ca="1">IF(ROW()&gt;计算结果!B$22+1,IF(L1983&gt;OFFSET(L1983,-计算结果!B$22,0,1,1),"买",IF(L1983&lt;OFFSET(L1983,-计算结果!B$22,0,1,1),"卖",M1982)),IF(L1983&gt;OFFSET(L1983,-ROW()+1,0,1,1),"买",IF(L1983&lt;OFFSET(L1983,-ROW()+1,0,1,1),"卖",M1982)))</f>
        <v>买</v>
      </c>
      <c r="N1983" s="4">
        <f t="shared" ca="1" si="153"/>
        <v>1</v>
      </c>
      <c r="O1983" s="3">
        <f ca="1">IF(M1982="买",E1983/E1982-1,0)-IF(N1983=1,计算结果!B$17,0)</f>
        <v>0</v>
      </c>
      <c r="P1983" s="2">
        <f t="shared" ca="1" si="154"/>
        <v>7.5964174171772205</v>
      </c>
      <c r="Q1983" s="3">
        <f ca="1">1-P1983/MAX(P$2:P1983)</f>
        <v>8.222240086152488E-2</v>
      </c>
    </row>
    <row r="1984" spans="1:17" x14ac:dyDescent="0.15">
      <c r="A1984" s="1">
        <v>41339</v>
      </c>
      <c r="B1984">
        <v>2634.87</v>
      </c>
      <c r="C1984">
        <v>2658.14</v>
      </c>
      <c r="D1984" s="21">
        <v>2620.4299999999998</v>
      </c>
      <c r="E1984" s="21">
        <v>2650.2</v>
      </c>
      <c r="F1984" s="42">
        <v>950.48892416000001</v>
      </c>
      <c r="G1984" s="3">
        <f t="shared" si="150"/>
        <v>1.0442998158463501E-2</v>
      </c>
      <c r="H1984" s="3">
        <f>1-E1984/MAX(E$2:E1984)</f>
        <v>0.54907098618389716</v>
      </c>
      <c r="I1984" s="21">
        <f t="shared" si="151"/>
        <v>27.389999999999873</v>
      </c>
      <c r="J1984" s="21">
        <f ca="1">IF(ROW()&gt;计算结果!B$18+1,ABS(E1984-OFFSET(E1984,-计算结果!B$18,0,1,1))/SUM(OFFSET(I1984,0,0,-计算结果!B$18,1)),ABS(E1984-OFFSET(E1984,-ROW()+2,0,1,1))/SUM(OFFSET(I1984,0,0,-ROW()+2,1)))</f>
        <v>0.10711221863638223</v>
      </c>
      <c r="K1984" s="21">
        <f ca="1">(计算结果!B$19+计算结果!B$20*'000300'!J1984)^计算结果!B$21</f>
        <v>1.4964009967727439</v>
      </c>
      <c r="L1984" s="21">
        <f t="shared" ca="1" si="152"/>
        <v>2624.2145600243184</v>
      </c>
      <c r="M1984" s="31" t="str">
        <f ca="1">IF(ROW()&gt;计算结果!B$22+1,IF(L1984&gt;OFFSET(L1984,-计算结果!B$22,0,1,1),"买",IF(L1984&lt;OFFSET(L1984,-计算结果!B$22,0,1,1),"卖",M1983)),IF(L1984&gt;OFFSET(L1984,-ROW()+1,0,1,1),"买",IF(L1984&lt;OFFSET(L1984,-ROW()+1,0,1,1),"卖",M1983)))</f>
        <v>卖</v>
      </c>
      <c r="N1984" s="4">
        <f t="shared" ca="1" si="153"/>
        <v>1</v>
      </c>
      <c r="O1984" s="3">
        <f ca="1">IF(M1983="买",E1984/E1983-1,0)-IF(N1984=1,计算结果!B$17,0)</f>
        <v>1.0442998158463501E-2</v>
      </c>
      <c r="P1984" s="2">
        <f t="shared" ca="1" si="154"/>
        <v>7.6757467902757224</v>
      </c>
      <c r="Q1984" s="3">
        <f ca="1">1-P1984/MAX(P$2:P1984)</f>
        <v>7.2638051083842692E-2</v>
      </c>
    </row>
    <row r="1985" spans="1:17" x14ac:dyDescent="0.15">
      <c r="A1985" s="1">
        <v>41340</v>
      </c>
      <c r="B1985">
        <v>2639.78</v>
      </c>
      <c r="C1985">
        <v>2658.97</v>
      </c>
      <c r="D1985" s="21">
        <v>2592.87</v>
      </c>
      <c r="E1985" s="21">
        <v>2619.48</v>
      </c>
      <c r="F1985" s="42">
        <v>964.98098175999996</v>
      </c>
      <c r="G1985" s="3">
        <f t="shared" si="150"/>
        <v>-1.1591577994113589E-2</v>
      </c>
      <c r="H1985" s="3">
        <f>1-E1985/MAX(E$2:E1985)</f>
        <v>0.55429796501735518</v>
      </c>
      <c r="I1985" s="21">
        <f t="shared" si="151"/>
        <v>30.7199999999998</v>
      </c>
      <c r="J1985" s="21">
        <f ca="1">IF(ROW()&gt;计算结果!B$18+1,ABS(E1985-OFFSET(E1985,-计算结果!B$18,0,1,1))/SUM(OFFSET(I1985,0,0,-计算结果!B$18,1)),ABS(E1985-OFFSET(E1985,-ROW()+2,0,1,1))/SUM(OFFSET(I1985,0,0,-ROW()+2,1)))</f>
        <v>2.0854253753998801E-2</v>
      </c>
      <c r="K1985" s="21">
        <f ca="1">(计算结果!B$19+计算结果!B$20*'000300'!J1985)^计算结果!B$21</f>
        <v>1.4187688283785989</v>
      </c>
      <c r="L1985" s="21">
        <f t="shared" ca="1" si="152"/>
        <v>2617.4973138457281</v>
      </c>
      <c r="M1985" s="31" t="str">
        <f ca="1">IF(ROW()&gt;计算结果!B$22+1,IF(L1985&gt;OFFSET(L1985,-计算结果!B$22,0,1,1),"买",IF(L1985&lt;OFFSET(L1985,-计算结果!B$22,0,1,1),"卖",M1984)),IF(L1985&gt;OFFSET(L1985,-ROW()+1,0,1,1),"买",IF(L1985&lt;OFFSET(L1985,-ROW()+1,0,1,1),"卖",M1984)))</f>
        <v>卖</v>
      </c>
      <c r="N1985" s="4" t="str">
        <f t="shared" ca="1" si="153"/>
        <v/>
      </c>
      <c r="O1985" s="3">
        <f ca="1">IF(M1984="买",E1985/E1984-1,0)-IF(N1985=1,计算结果!B$17,0)</f>
        <v>0</v>
      </c>
      <c r="P1985" s="2">
        <f t="shared" ca="1" si="154"/>
        <v>7.6757467902757224</v>
      </c>
      <c r="Q1985" s="3">
        <f ca="1">1-P1985/MAX(P$2:P1985)</f>
        <v>7.2638051083842692E-2</v>
      </c>
    </row>
    <row r="1986" spans="1:17" x14ac:dyDescent="0.15">
      <c r="A1986" s="1">
        <v>41341</v>
      </c>
      <c r="B1986">
        <v>2622.68</v>
      </c>
      <c r="C1986">
        <v>2632.62</v>
      </c>
      <c r="D1986" s="21">
        <v>2601.96</v>
      </c>
      <c r="E1986" s="21">
        <v>2606.9299999999998</v>
      </c>
      <c r="F1986" s="42">
        <v>630.54594048000001</v>
      </c>
      <c r="G1986" s="3">
        <f t="shared" si="150"/>
        <v>-4.791027226777933E-3</v>
      </c>
      <c r="H1986" s="3">
        <f>1-E1986/MAX(E$2:E1986)</f>
        <v>0.55643333560198738</v>
      </c>
      <c r="I1986" s="21">
        <f t="shared" si="151"/>
        <v>12.550000000000182</v>
      </c>
      <c r="J1986" s="21">
        <f ca="1">IF(ROW()&gt;计算结果!B$18+1,ABS(E1986-OFFSET(E1986,-计算结果!B$18,0,1,1))/SUM(OFFSET(I1986,0,0,-计算结果!B$18,1)),ABS(E1986-OFFSET(E1986,-ROW()+2,0,1,1))/SUM(OFFSET(I1986,0,0,-ROW()+2,1)))</f>
        <v>2.4202806869567061E-2</v>
      </c>
      <c r="K1986" s="21">
        <f ca="1">(计算结果!B$19+计算结果!B$20*'000300'!J1986)^计算结果!B$21</f>
        <v>1.4217825261826103</v>
      </c>
      <c r="L1986" s="21">
        <f t="shared" ca="1" si="152"/>
        <v>2602.4728916711838</v>
      </c>
      <c r="M1986" s="31" t="str">
        <f ca="1">IF(ROW()&gt;计算结果!B$22+1,IF(L1986&gt;OFFSET(L1986,-计算结果!B$22,0,1,1),"买",IF(L1986&lt;OFFSET(L1986,-计算结果!B$22,0,1,1),"卖",M1985)),IF(L1986&gt;OFFSET(L1986,-ROW()+1,0,1,1),"买",IF(L1986&lt;OFFSET(L1986,-ROW()+1,0,1,1),"卖",M1985)))</f>
        <v>卖</v>
      </c>
      <c r="N1986" s="4" t="str">
        <f t="shared" ca="1" si="153"/>
        <v/>
      </c>
      <c r="O1986" s="3">
        <f ca="1">IF(M1985="买",E1986/E1985-1,0)-IF(N1986=1,计算结果!B$17,0)</f>
        <v>0</v>
      </c>
      <c r="P1986" s="2">
        <f t="shared" ca="1" si="154"/>
        <v>7.6757467902757224</v>
      </c>
      <c r="Q1986" s="3">
        <f ca="1">1-P1986/MAX(P$2:P1986)</f>
        <v>7.2638051083842692E-2</v>
      </c>
    </row>
    <row r="1987" spans="1:17" x14ac:dyDescent="0.15">
      <c r="A1987" s="1">
        <v>41344</v>
      </c>
      <c r="B1987">
        <v>2600.2800000000002</v>
      </c>
      <c r="C1987">
        <v>2611.65</v>
      </c>
      <c r="D1987" s="21">
        <v>2574.17</v>
      </c>
      <c r="E1987" s="21">
        <v>2592.37</v>
      </c>
      <c r="F1987" s="42">
        <v>524.60900351999999</v>
      </c>
      <c r="G1987" s="3">
        <f t="shared" ref="G1987:G2050" si="155">E1987/E1986-1</f>
        <v>-5.5851135243369932E-3</v>
      </c>
      <c r="H1987" s="3">
        <f>1-E1987/MAX(E$2:E1987)</f>
        <v>0.55891070577826174</v>
      </c>
      <c r="I1987" s="21">
        <f t="shared" si="151"/>
        <v>14.559999999999945</v>
      </c>
      <c r="J1987" s="21">
        <f ca="1">IF(ROW()&gt;计算结果!B$18+1,ABS(E1987-OFFSET(E1987,-计算结果!B$18,0,1,1))/SUM(OFFSET(I1987,0,0,-计算结果!B$18,1)),ABS(E1987-OFFSET(E1987,-ROW()+2,0,1,1))/SUM(OFFSET(I1987,0,0,-ROW()+2,1)))</f>
        <v>2.9075540980578136E-2</v>
      </c>
      <c r="K1987" s="21">
        <f ca="1">(计算结果!B$19+计算结果!B$20*'000300'!J1987)^计算结果!B$21</f>
        <v>1.4261679868825203</v>
      </c>
      <c r="L1987" s="21">
        <f t="shared" ca="1" si="152"/>
        <v>2588.0644709947992</v>
      </c>
      <c r="M1987" s="31" t="str">
        <f ca="1">IF(ROW()&gt;计算结果!B$22+1,IF(L1987&gt;OFFSET(L1987,-计算结果!B$22,0,1,1),"买",IF(L1987&lt;OFFSET(L1987,-计算结果!B$22,0,1,1),"卖",M1986)),IF(L1987&gt;OFFSET(L1987,-ROW()+1,0,1,1),"买",IF(L1987&lt;OFFSET(L1987,-ROW()+1,0,1,1),"卖",M1986)))</f>
        <v>卖</v>
      </c>
      <c r="N1987" s="4" t="str">
        <f t="shared" ca="1" si="153"/>
        <v/>
      </c>
      <c r="O1987" s="3">
        <f ca="1">IF(M1986="买",E1987/E1986-1,0)-IF(N1987=1,计算结果!B$17,0)</f>
        <v>0</v>
      </c>
      <c r="P1987" s="2">
        <f t="shared" ca="1" si="154"/>
        <v>7.6757467902757224</v>
      </c>
      <c r="Q1987" s="3">
        <f ca="1">1-P1987/MAX(P$2:P1987)</f>
        <v>7.2638051083842692E-2</v>
      </c>
    </row>
    <row r="1988" spans="1:17" x14ac:dyDescent="0.15">
      <c r="A1988" s="1">
        <v>41345</v>
      </c>
      <c r="B1988">
        <v>2590.39</v>
      </c>
      <c r="C1988">
        <v>2619.5100000000002</v>
      </c>
      <c r="D1988" s="21">
        <v>2530.25</v>
      </c>
      <c r="E1988" s="21">
        <v>2555.62</v>
      </c>
      <c r="F1988" s="42">
        <v>716.75125760000003</v>
      </c>
      <c r="G1988" s="3">
        <f t="shared" si="155"/>
        <v>-1.4176217129499236E-2</v>
      </c>
      <c r="H1988" s="3">
        <f>1-E1988/MAX(E$2:E1988)</f>
        <v>0.56516368338664669</v>
      </c>
      <c r="I1988" s="21">
        <f t="shared" ref="I1988:I2051" si="156">ABS(E1988-E1987)</f>
        <v>36.75</v>
      </c>
      <c r="J1988" s="21">
        <f ca="1">IF(ROW()&gt;计算结果!B$18+1,ABS(E1988-OFFSET(E1988,-计算结果!B$18,0,1,1))/SUM(OFFSET(I1988,0,0,-计算结果!B$18,1)),ABS(E1988-OFFSET(E1988,-ROW()+2,0,1,1))/SUM(OFFSET(I1988,0,0,-ROW()+2,1)))</f>
        <v>2.7705827937095317E-2</v>
      </c>
      <c r="K1988" s="21">
        <f ca="1">(计算结果!B$19+计算结果!B$20*'000300'!J1988)^计算结果!B$21</f>
        <v>1.4249352451433857</v>
      </c>
      <c r="L1988" s="21">
        <f t="shared" ref="L1988:L2051" ca="1" si="157">K1988*E1988+(1-K1988)*L1987</f>
        <v>2541.8332007642775</v>
      </c>
      <c r="M1988" s="31" t="str">
        <f ca="1">IF(ROW()&gt;计算结果!B$22+1,IF(L1988&gt;OFFSET(L1988,-计算结果!B$22,0,1,1),"买",IF(L1988&lt;OFFSET(L1988,-计算结果!B$22,0,1,1),"卖",M1987)),IF(L1988&gt;OFFSET(L1988,-ROW()+1,0,1,1),"买",IF(L1988&lt;OFFSET(L1988,-ROW()+1,0,1,1),"卖",M1987)))</f>
        <v>卖</v>
      </c>
      <c r="N1988" s="4" t="str">
        <f t="shared" ref="N1988:N2051" ca="1" si="158">IF(M1987&lt;&gt;M1988,1,"")</f>
        <v/>
      </c>
      <c r="O1988" s="3">
        <f ca="1">IF(M1987="买",E1988/E1987-1,0)-IF(N1988=1,计算结果!B$17,0)</f>
        <v>0</v>
      </c>
      <c r="P1988" s="2">
        <f t="shared" ref="P1988:P2051" ca="1" si="159">IFERROR(P1987*(1+O1988),P1987)</f>
        <v>7.6757467902757224</v>
      </c>
      <c r="Q1988" s="3">
        <f ca="1">1-P1988/MAX(P$2:P1988)</f>
        <v>7.2638051083842692E-2</v>
      </c>
    </row>
    <row r="1989" spans="1:17" x14ac:dyDescent="0.15">
      <c r="A1989" s="1">
        <v>41346</v>
      </c>
      <c r="B1989">
        <v>2551.73</v>
      </c>
      <c r="C1989">
        <v>2556.77</v>
      </c>
      <c r="D1989" s="21">
        <v>2515.06</v>
      </c>
      <c r="E1989" s="21">
        <v>2527.4899999999998</v>
      </c>
      <c r="F1989" s="42">
        <v>560.03723263999996</v>
      </c>
      <c r="G1989" s="3">
        <f t="shared" si="155"/>
        <v>-1.1007113733653706E-2</v>
      </c>
      <c r="H1989" s="3">
        <f>1-E1989/MAX(E$2:E1989)</f>
        <v>0.5699499761791329</v>
      </c>
      <c r="I1989" s="21">
        <f t="shared" si="156"/>
        <v>28.130000000000109</v>
      </c>
      <c r="J1989" s="21">
        <f ca="1">IF(ROW()&gt;计算结果!B$18+1,ABS(E1989-OFFSET(E1989,-计算结果!B$18,0,1,1))/SUM(OFFSET(I1989,0,0,-计算结果!B$18,1)),ABS(E1989-OFFSET(E1989,-ROW()+2,0,1,1))/SUM(OFFSET(I1989,0,0,-ROW()+2,1)))</f>
        <v>0.15501211212365903</v>
      </c>
      <c r="K1989" s="21">
        <f ca="1">(计算结果!B$19+计算结果!B$20*'000300'!J1989)^计算结果!B$21</f>
        <v>1.5395109009112931</v>
      </c>
      <c r="L1989" s="21">
        <f t="shared" ca="1" si="157"/>
        <v>2519.7516868337129</v>
      </c>
      <c r="M1989" s="31" t="str">
        <f ca="1">IF(ROW()&gt;计算结果!B$22+1,IF(L1989&gt;OFFSET(L1989,-计算结果!B$22,0,1,1),"买",IF(L1989&lt;OFFSET(L1989,-计算结果!B$22,0,1,1),"卖",M1988)),IF(L1989&gt;OFFSET(L1989,-ROW()+1,0,1,1),"买",IF(L1989&lt;OFFSET(L1989,-ROW()+1,0,1,1),"卖",M1988)))</f>
        <v>卖</v>
      </c>
      <c r="N1989" s="4" t="str">
        <f t="shared" ca="1" si="158"/>
        <v/>
      </c>
      <c r="O1989" s="3">
        <f ca="1">IF(M1988="买",E1989/E1988-1,0)-IF(N1989=1,计算结果!B$17,0)</f>
        <v>0</v>
      </c>
      <c r="P1989" s="2">
        <f t="shared" ca="1" si="159"/>
        <v>7.6757467902757224</v>
      </c>
      <c r="Q1989" s="3">
        <f ca="1">1-P1989/MAX(P$2:P1989)</f>
        <v>7.2638051083842692E-2</v>
      </c>
    </row>
    <row r="1990" spans="1:17" x14ac:dyDescent="0.15">
      <c r="A1990" s="1">
        <v>41347</v>
      </c>
      <c r="B1990">
        <v>2517.75</v>
      </c>
      <c r="C1990">
        <v>2546.6999999999998</v>
      </c>
      <c r="D1990" s="21">
        <v>2514.46</v>
      </c>
      <c r="E1990" s="21">
        <v>2534.27</v>
      </c>
      <c r="F1990" s="42">
        <v>499.29777152000003</v>
      </c>
      <c r="G1990" s="3">
        <f t="shared" si="155"/>
        <v>2.6825031948694011E-3</v>
      </c>
      <c r="H1990" s="3">
        <f>1-E1990/MAX(E$2:E1990)</f>
        <v>0.56879636561627978</v>
      </c>
      <c r="I1990" s="21">
        <f t="shared" si="156"/>
        <v>6.7800000000002001</v>
      </c>
      <c r="J1990" s="21">
        <f ca="1">IF(ROW()&gt;计算结果!B$18+1,ABS(E1990-OFFSET(E1990,-计算结果!B$18,0,1,1))/SUM(OFFSET(I1990,0,0,-计算结果!B$18,1)),ABS(E1990-OFFSET(E1990,-ROW()+2,0,1,1))/SUM(OFFSET(I1990,0,0,-ROW()+2,1)))</f>
        <v>0.38458985563360748</v>
      </c>
      <c r="K1990" s="21">
        <f ca="1">(计算结果!B$19+计算结果!B$20*'000300'!J1990)^计算结果!B$21</f>
        <v>1.7461308700702467</v>
      </c>
      <c r="L1990" s="21">
        <f t="shared" ca="1" si="157"/>
        <v>2545.1025616347142</v>
      </c>
      <c r="M1990" s="31" t="str">
        <f ca="1">IF(ROW()&gt;计算结果!B$22+1,IF(L1990&gt;OFFSET(L1990,-计算结果!B$22,0,1,1),"买",IF(L1990&lt;OFFSET(L1990,-计算结果!B$22,0,1,1),"卖",M1989)),IF(L1990&gt;OFFSET(L1990,-ROW()+1,0,1,1),"买",IF(L1990&lt;OFFSET(L1990,-ROW()+1,0,1,1),"卖",M1989)))</f>
        <v>卖</v>
      </c>
      <c r="N1990" s="4" t="str">
        <f t="shared" ca="1" si="158"/>
        <v/>
      </c>
      <c r="O1990" s="3">
        <f ca="1">IF(M1989="买",E1990/E1989-1,0)-IF(N1990=1,计算结果!B$17,0)</f>
        <v>0</v>
      </c>
      <c r="P1990" s="2">
        <f t="shared" ca="1" si="159"/>
        <v>7.6757467902757224</v>
      </c>
      <c r="Q1990" s="3">
        <f ca="1">1-P1990/MAX(P$2:P1990)</f>
        <v>7.2638051083842692E-2</v>
      </c>
    </row>
    <row r="1991" spans="1:17" x14ac:dyDescent="0.15">
      <c r="A1991" s="1">
        <v>41348</v>
      </c>
      <c r="B1991">
        <v>2533.7199999999998</v>
      </c>
      <c r="C1991">
        <v>2600.09</v>
      </c>
      <c r="D1991" s="21">
        <v>2504.46</v>
      </c>
      <c r="E1991" s="21">
        <v>2539.87</v>
      </c>
      <c r="F1991" s="42">
        <v>827.49874176000003</v>
      </c>
      <c r="G1991" s="3">
        <f t="shared" si="155"/>
        <v>2.2097093048489835E-3</v>
      </c>
      <c r="H1991" s="3">
        <f>1-E1991/MAX(E$2:E1991)</f>
        <v>0.56784353093309736</v>
      </c>
      <c r="I1991" s="21">
        <f t="shared" si="156"/>
        <v>5.5999999999999091</v>
      </c>
      <c r="J1991" s="21">
        <f ca="1">IF(ROW()&gt;计算结果!B$18+1,ABS(E1991-OFFSET(E1991,-计算结果!B$18,0,1,1))/SUM(OFFSET(I1991,0,0,-计算结果!B$18,1)),ABS(E1991-OFFSET(E1991,-ROW()+2,0,1,1))/SUM(OFFSET(I1991,0,0,-ROW()+2,1)))</f>
        <v>0.35559293060189162</v>
      </c>
      <c r="K1991" s="21">
        <f ca="1">(计算结果!B$19+计算结果!B$20*'000300'!J1991)^计算结果!B$21</f>
        <v>1.7200336375417025</v>
      </c>
      <c r="L1991" s="21">
        <f t="shared" ca="1" si="157"/>
        <v>2536.102379612495</v>
      </c>
      <c r="M1991" s="31" t="str">
        <f ca="1">IF(ROW()&gt;计算结果!B$22+1,IF(L1991&gt;OFFSET(L1991,-计算结果!B$22,0,1,1),"买",IF(L1991&lt;OFFSET(L1991,-计算结果!B$22,0,1,1),"卖",M1990)),IF(L1991&gt;OFFSET(L1991,-ROW()+1,0,1,1),"买",IF(L1991&lt;OFFSET(L1991,-ROW()+1,0,1,1),"卖",M1990)))</f>
        <v>卖</v>
      </c>
      <c r="N1991" s="4" t="str">
        <f t="shared" ca="1" si="158"/>
        <v/>
      </c>
      <c r="O1991" s="3">
        <f ca="1">IF(M1990="买",E1991/E1990-1,0)-IF(N1991=1,计算结果!B$17,0)</f>
        <v>0</v>
      </c>
      <c r="P1991" s="2">
        <f t="shared" ca="1" si="159"/>
        <v>7.6757467902757224</v>
      </c>
      <c r="Q1991" s="3">
        <f ca="1">1-P1991/MAX(P$2:P1991)</f>
        <v>7.2638051083842692E-2</v>
      </c>
    </row>
    <row r="1992" spans="1:17" x14ac:dyDescent="0.15">
      <c r="A1992" s="1">
        <v>41351</v>
      </c>
      <c r="B1992">
        <v>2526.08</v>
      </c>
      <c r="C1992">
        <v>2544.62</v>
      </c>
      <c r="D1992" s="21">
        <v>2499.83</v>
      </c>
      <c r="E1992" s="21">
        <v>2502.4899999999998</v>
      </c>
      <c r="F1992" s="42">
        <v>630.93555200000003</v>
      </c>
      <c r="G1992" s="3">
        <f t="shared" si="155"/>
        <v>-1.4717288680129337E-2</v>
      </c>
      <c r="H1992" s="3">
        <f>1-E1992/MAX(E$2:E1992)</f>
        <v>0.5742037024433404</v>
      </c>
      <c r="I1992" s="21">
        <f t="shared" si="156"/>
        <v>37.380000000000109</v>
      </c>
      <c r="J1992" s="21">
        <f ca="1">IF(ROW()&gt;计算结果!B$18+1,ABS(E1992-OFFSET(E1992,-计算结果!B$18,0,1,1))/SUM(OFFSET(I1992,0,0,-计算结果!B$18,1)),ABS(E1992-OFFSET(E1992,-ROW()+2,0,1,1))/SUM(OFFSET(I1992,0,0,-ROW()+2,1)))</f>
        <v>0.15609315760967674</v>
      </c>
      <c r="K1992" s="21">
        <f ca="1">(计算结果!B$19+计算结果!B$20*'000300'!J1992)^计算结果!B$21</f>
        <v>1.540483841848709</v>
      </c>
      <c r="L1992" s="21">
        <f t="shared" ca="1" si="157"/>
        <v>2484.3230519333611</v>
      </c>
      <c r="M1992" s="31" t="str">
        <f ca="1">IF(ROW()&gt;计算结果!B$22+1,IF(L1992&gt;OFFSET(L1992,-计算结果!B$22,0,1,1),"买",IF(L1992&lt;OFFSET(L1992,-计算结果!B$22,0,1,1),"卖",M1991)),IF(L1992&gt;OFFSET(L1992,-ROW()+1,0,1,1),"买",IF(L1992&lt;OFFSET(L1992,-ROW()+1,0,1,1),"卖",M1991)))</f>
        <v>卖</v>
      </c>
      <c r="N1992" s="4" t="str">
        <f t="shared" ca="1" si="158"/>
        <v/>
      </c>
      <c r="O1992" s="3">
        <f ca="1">IF(M1991="买",E1992/E1991-1,0)-IF(N1992=1,计算结果!B$17,0)</f>
        <v>0</v>
      </c>
      <c r="P1992" s="2">
        <f t="shared" ca="1" si="159"/>
        <v>7.6757467902757224</v>
      </c>
      <c r="Q1992" s="3">
        <f ca="1">1-P1992/MAX(P$2:P1992)</f>
        <v>7.2638051083842692E-2</v>
      </c>
    </row>
    <row r="1993" spans="1:17" x14ac:dyDescent="0.15">
      <c r="A1993" s="1">
        <v>41352</v>
      </c>
      <c r="B1993">
        <v>2507.4</v>
      </c>
      <c r="C1993">
        <v>2532.0700000000002</v>
      </c>
      <c r="D1993" s="21">
        <v>2491.85</v>
      </c>
      <c r="E1993" s="21">
        <v>2525.1</v>
      </c>
      <c r="F1993" s="42">
        <v>556.01012735999996</v>
      </c>
      <c r="G1993" s="3">
        <f t="shared" si="155"/>
        <v>9.0350011388657947E-3</v>
      </c>
      <c r="H1993" s="3">
        <f>1-E1993/MAX(E$2:E1993)</f>
        <v>0.57035663240999113</v>
      </c>
      <c r="I1993" s="21">
        <f t="shared" si="156"/>
        <v>22.610000000000127</v>
      </c>
      <c r="J1993" s="21">
        <f ca="1">IF(ROW()&gt;计算结果!B$18+1,ABS(E1993-OFFSET(E1993,-计算结果!B$18,0,1,1))/SUM(OFFSET(I1993,0,0,-计算结果!B$18,1)),ABS(E1993-OFFSET(E1993,-ROW()+2,0,1,1))/SUM(OFFSET(I1993,0,0,-ROW()+2,1)))</f>
        <v>0.43920528610599147</v>
      </c>
      <c r="K1993" s="21">
        <f ca="1">(计算结果!B$19+计算结果!B$20*'000300'!J1993)^计算结果!B$21</f>
        <v>1.7952847574953923</v>
      </c>
      <c r="L1993" s="21">
        <f t="shared" ca="1" si="157"/>
        <v>2557.529285254579</v>
      </c>
      <c r="M1993" s="31" t="str">
        <f ca="1">IF(ROW()&gt;计算结果!B$22+1,IF(L1993&gt;OFFSET(L1993,-计算结果!B$22,0,1,1),"买",IF(L1993&lt;OFFSET(L1993,-计算结果!B$22,0,1,1),"卖",M1992)),IF(L1993&gt;OFFSET(L1993,-ROW()+1,0,1,1),"买",IF(L1993&lt;OFFSET(L1993,-ROW()+1,0,1,1),"卖",M1992)))</f>
        <v>卖</v>
      </c>
      <c r="N1993" s="4" t="str">
        <f t="shared" ca="1" si="158"/>
        <v/>
      </c>
      <c r="O1993" s="3">
        <f ca="1">IF(M1992="买",E1993/E1992-1,0)-IF(N1993=1,计算结果!B$17,0)</f>
        <v>0</v>
      </c>
      <c r="P1993" s="2">
        <f t="shared" ca="1" si="159"/>
        <v>7.6757467902757224</v>
      </c>
      <c r="Q1993" s="3">
        <f ca="1">1-P1993/MAX(P$2:P1993)</f>
        <v>7.2638051083842692E-2</v>
      </c>
    </row>
    <row r="1994" spans="1:17" x14ac:dyDescent="0.15">
      <c r="A1994" s="1">
        <v>41353</v>
      </c>
      <c r="B1994">
        <v>2526.9699999999998</v>
      </c>
      <c r="C1994">
        <v>2610.17</v>
      </c>
      <c r="D1994" s="21">
        <v>2526.83</v>
      </c>
      <c r="E1994" s="21">
        <v>2610.17</v>
      </c>
      <c r="F1994" s="42">
        <v>912.71020543999998</v>
      </c>
      <c r="G1994" s="3">
        <f t="shared" si="155"/>
        <v>3.3689754861193633E-2</v>
      </c>
      <c r="H1994" s="3">
        <f>1-E1994/MAX(E$2:E1994)</f>
        <v>0.55588205267814605</v>
      </c>
      <c r="I1994" s="21">
        <f t="shared" si="156"/>
        <v>85.070000000000164</v>
      </c>
      <c r="J1994" s="21">
        <f ca="1">IF(ROW()&gt;计算结果!B$18+1,ABS(E1994-OFFSET(E1994,-计算结果!B$18,0,1,1))/SUM(OFFSET(I1994,0,0,-计算结果!B$18,1)),ABS(E1994-OFFSET(E1994,-ROW()+2,0,1,1))/SUM(OFFSET(I1994,0,0,-ROW()+2,1)))</f>
        <v>0.14288773871140342</v>
      </c>
      <c r="K1994" s="21">
        <f ca="1">(计算结果!B$19+计算结果!B$20*'000300'!J1994)^计算结果!B$21</f>
        <v>1.5285989648402629</v>
      </c>
      <c r="L1994" s="21">
        <f t="shared" ca="1" si="157"/>
        <v>2637.9958273228813</v>
      </c>
      <c r="M1994" s="31" t="str">
        <f ca="1">IF(ROW()&gt;计算结果!B$22+1,IF(L1994&gt;OFFSET(L1994,-计算结果!B$22,0,1,1),"买",IF(L1994&lt;OFFSET(L1994,-计算结果!B$22,0,1,1),"卖",M1993)),IF(L1994&gt;OFFSET(L1994,-ROW()+1,0,1,1),"买",IF(L1994&lt;OFFSET(L1994,-ROW()+1,0,1,1),"卖",M1993)))</f>
        <v>卖</v>
      </c>
      <c r="N1994" s="4" t="str">
        <f t="shared" ca="1" si="158"/>
        <v/>
      </c>
      <c r="O1994" s="3">
        <f ca="1">IF(M1993="买",E1994/E1993-1,0)-IF(N1994=1,计算结果!B$17,0)</f>
        <v>0</v>
      </c>
      <c r="P1994" s="2">
        <f t="shared" ca="1" si="159"/>
        <v>7.6757467902757224</v>
      </c>
      <c r="Q1994" s="3">
        <f ca="1">1-P1994/MAX(P$2:P1994)</f>
        <v>7.2638051083842692E-2</v>
      </c>
    </row>
    <row r="1995" spans="1:17" x14ac:dyDescent="0.15">
      <c r="A1995" s="1">
        <v>41354</v>
      </c>
      <c r="B1995">
        <v>2611.58</v>
      </c>
      <c r="C1995">
        <v>2626.54</v>
      </c>
      <c r="D1995" s="21">
        <v>2598.5100000000002</v>
      </c>
      <c r="E1995" s="21">
        <v>2614.9899999999998</v>
      </c>
      <c r="F1995" s="42">
        <v>716.42669056</v>
      </c>
      <c r="G1995" s="3">
        <f t="shared" si="155"/>
        <v>1.8466230168914244E-3</v>
      </c>
      <c r="H1995" s="3">
        <f>1-E1995/MAX(E$2:E1995)</f>
        <v>0.55506193425440686</v>
      </c>
      <c r="I1995" s="21">
        <f t="shared" si="156"/>
        <v>4.819999999999709</v>
      </c>
      <c r="J1995" s="21">
        <f ca="1">IF(ROW()&gt;计算结果!B$18+1,ABS(E1995-OFFSET(E1995,-计算结果!B$18,0,1,1))/SUM(OFFSET(I1995,0,0,-计算结果!B$18,1)),ABS(E1995-OFFSET(E1995,-ROW()+2,0,1,1))/SUM(OFFSET(I1995,0,0,-ROW()+2,1)))</f>
        <v>1.7659783677483692E-2</v>
      </c>
      <c r="K1995" s="21">
        <f ca="1">(计算结果!B$19+计算结果!B$20*'000300'!J1995)^计算结果!B$21</f>
        <v>1.4158938053097352</v>
      </c>
      <c r="L1995" s="21">
        <f t="shared" ca="1" si="157"/>
        <v>2605.4220189303878</v>
      </c>
      <c r="M1995" s="31" t="str">
        <f ca="1">IF(ROW()&gt;计算结果!B$22+1,IF(L1995&gt;OFFSET(L1995,-计算结果!B$22,0,1,1),"买",IF(L1995&lt;OFFSET(L1995,-计算结果!B$22,0,1,1),"卖",M1994)),IF(L1995&gt;OFFSET(L1995,-ROW()+1,0,1,1),"买",IF(L1995&lt;OFFSET(L1995,-ROW()+1,0,1,1),"卖",M1994)))</f>
        <v>买</v>
      </c>
      <c r="N1995" s="4">
        <f t="shared" ca="1" si="158"/>
        <v>1</v>
      </c>
      <c r="O1995" s="3">
        <f ca="1">IF(M1994="买",E1995/E1994-1,0)-IF(N1995=1,计算结果!B$17,0)</f>
        <v>0</v>
      </c>
      <c r="P1995" s="2">
        <f t="shared" ca="1" si="159"/>
        <v>7.6757467902757224</v>
      </c>
      <c r="Q1995" s="3">
        <f ca="1">1-P1995/MAX(P$2:P1995)</f>
        <v>7.2638051083842692E-2</v>
      </c>
    </row>
    <row r="1996" spans="1:17" x14ac:dyDescent="0.15">
      <c r="A1996" s="1">
        <v>41355</v>
      </c>
      <c r="B1996">
        <v>2612.2600000000002</v>
      </c>
      <c r="C1996">
        <v>2625.53</v>
      </c>
      <c r="D1996" s="21">
        <v>2603.34</v>
      </c>
      <c r="E1996" s="21">
        <v>2618.31</v>
      </c>
      <c r="F1996" s="42">
        <v>558.82141695999997</v>
      </c>
      <c r="G1996" s="3">
        <f t="shared" si="155"/>
        <v>1.2696033254429029E-3</v>
      </c>
      <c r="H1996" s="3">
        <f>1-E1996/MAX(E$2:E1996)</f>
        <v>0.55449703940652006</v>
      </c>
      <c r="I1996" s="21">
        <f t="shared" si="156"/>
        <v>3.3200000000001637</v>
      </c>
      <c r="J1996" s="21">
        <f ca="1">IF(ROW()&gt;计算结果!B$18+1,ABS(E1996-OFFSET(E1996,-计算结果!B$18,0,1,1))/SUM(OFFSET(I1996,0,0,-计算结果!B$18,1)),ABS(E1996-OFFSET(E1996,-ROW()+2,0,1,1))/SUM(OFFSET(I1996,0,0,-ROW()+2,1)))</f>
        <v>4.6445188147906658E-2</v>
      </c>
      <c r="K1996" s="21">
        <f ca="1">(计算结果!B$19+计算结果!B$20*'000300'!J1996)^计算结果!B$21</f>
        <v>1.4418006693331158</v>
      </c>
      <c r="L1996" s="21">
        <f t="shared" ca="1" si="157"/>
        <v>2624.0039186629074</v>
      </c>
      <c r="M1996" s="31" t="str">
        <f ca="1">IF(ROW()&gt;计算结果!B$22+1,IF(L1996&gt;OFFSET(L1996,-计算结果!B$22,0,1,1),"买",IF(L1996&lt;OFFSET(L1996,-计算结果!B$22,0,1,1),"卖",M1995)),IF(L1996&gt;OFFSET(L1996,-ROW()+1,0,1,1),"买",IF(L1996&lt;OFFSET(L1996,-ROW()+1,0,1,1),"卖",M1995)))</f>
        <v>卖</v>
      </c>
      <c r="N1996" s="4">
        <f t="shared" ca="1" si="158"/>
        <v>1</v>
      </c>
      <c r="O1996" s="3">
        <f ca="1">IF(M1995="买",E1996/E1995-1,0)-IF(N1996=1,计算结果!B$17,0)</f>
        <v>1.2696033254429029E-3</v>
      </c>
      <c r="P1996" s="2">
        <f t="shared" ca="1" si="159"/>
        <v>7.6854919439259142</v>
      </c>
      <c r="Q1996" s="3">
        <f ca="1">1-P1996/MAX(P$2:P1996)</f>
        <v>7.1460669269609589E-2</v>
      </c>
    </row>
    <row r="1997" spans="1:17" x14ac:dyDescent="0.15">
      <c r="A1997" s="1">
        <v>41358</v>
      </c>
      <c r="B1997">
        <v>2628.41</v>
      </c>
      <c r="C1997">
        <v>2641.61</v>
      </c>
      <c r="D1997" s="21">
        <v>2607.61</v>
      </c>
      <c r="E1997" s="21">
        <v>2613.1</v>
      </c>
      <c r="F1997" s="42">
        <v>580.04930560000003</v>
      </c>
      <c r="G1997" s="3">
        <f t="shared" si="155"/>
        <v>-1.9898331366415833E-3</v>
      </c>
      <c r="H1997" s="3">
        <f>1-E1997/MAX(E$2:E1997)</f>
        <v>0.55538351595998092</v>
      </c>
      <c r="I1997" s="21">
        <f t="shared" si="156"/>
        <v>5.2100000000000364</v>
      </c>
      <c r="J1997" s="21">
        <f ca="1">IF(ROW()&gt;计算结果!B$18+1,ABS(E1997-OFFSET(E1997,-计算结果!B$18,0,1,1))/SUM(OFFSET(I1997,0,0,-计算结果!B$18,1)),ABS(E1997-OFFSET(E1997,-ROW()+2,0,1,1))/SUM(OFFSET(I1997,0,0,-ROW()+2,1)))</f>
        <v>8.7961980735774478E-2</v>
      </c>
      <c r="K1997" s="21">
        <f ca="1">(计算结果!B$19+计算结果!B$20*'000300'!J1997)^计算结果!B$21</f>
        <v>1.4791657826621969</v>
      </c>
      <c r="L1997" s="21">
        <f t="shared" ca="1" si="157"/>
        <v>2607.8752152798024</v>
      </c>
      <c r="M1997" s="31" t="str">
        <f ca="1">IF(ROW()&gt;计算结果!B$22+1,IF(L1997&gt;OFFSET(L1997,-计算结果!B$22,0,1,1),"买",IF(L1997&lt;OFFSET(L1997,-计算结果!B$22,0,1,1),"卖",M1996)),IF(L1997&gt;OFFSET(L1997,-ROW()+1,0,1,1),"买",IF(L1997&lt;OFFSET(L1997,-ROW()+1,0,1,1),"卖",M1996)))</f>
        <v>买</v>
      </c>
      <c r="N1997" s="4">
        <f t="shared" ca="1" si="158"/>
        <v>1</v>
      </c>
      <c r="O1997" s="3">
        <f ca="1">IF(M1996="买",E1997/E1996-1,0)-IF(N1997=1,计算结果!B$17,0)</f>
        <v>0</v>
      </c>
      <c r="P1997" s="2">
        <f t="shared" ca="1" si="159"/>
        <v>7.6854919439259142</v>
      </c>
      <c r="Q1997" s="3">
        <f ca="1">1-P1997/MAX(P$2:P1997)</f>
        <v>7.1460669269609589E-2</v>
      </c>
    </row>
    <row r="1998" spans="1:17" x14ac:dyDescent="0.15">
      <c r="A1998" s="1">
        <v>41359</v>
      </c>
      <c r="B1998">
        <v>2601.96</v>
      </c>
      <c r="C1998">
        <v>2607.36</v>
      </c>
      <c r="D1998" s="21">
        <v>2554.9699999999998</v>
      </c>
      <c r="E1998" s="21">
        <v>2575.0500000000002</v>
      </c>
      <c r="F1998" s="42">
        <v>653.06570752000005</v>
      </c>
      <c r="G1998" s="3">
        <f t="shared" si="155"/>
        <v>-1.4561249091117778E-2</v>
      </c>
      <c r="H1998" s="3">
        <f>1-E1998/MAX(E$2:E1998)</f>
        <v>0.56185768733410457</v>
      </c>
      <c r="I1998" s="21">
        <f t="shared" si="156"/>
        <v>38.049999999999727</v>
      </c>
      <c r="J1998" s="21">
        <f ca="1">IF(ROW()&gt;计算结果!B$18+1,ABS(E1998-OFFSET(E1998,-计算结果!B$18,0,1,1))/SUM(OFFSET(I1998,0,0,-计算结果!B$18,1)),ABS(E1998-OFFSET(E1998,-ROW()+2,0,1,1))/SUM(OFFSET(I1998,0,0,-ROW()+2,1)))</f>
        <v>8.1993501287083895E-2</v>
      </c>
      <c r="K1998" s="21">
        <f ca="1">(计算结果!B$19+计算结果!B$20*'000300'!J1998)^计算结果!B$21</f>
        <v>1.4737941511583754</v>
      </c>
      <c r="L1998" s="21">
        <f t="shared" ca="1" si="157"/>
        <v>2559.4976049899151</v>
      </c>
      <c r="M1998" s="31" t="str">
        <f ca="1">IF(ROW()&gt;计算结果!B$22+1,IF(L1998&gt;OFFSET(L1998,-计算结果!B$22,0,1,1),"买",IF(L1998&lt;OFFSET(L1998,-计算结果!B$22,0,1,1),"卖",M1997)),IF(L1998&gt;OFFSET(L1998,-ROW()+1,0,1,1),"买",IF(L1998&lt;OFFSET(L1998,-ROW()+1,0,1,1),"卖",M1997)))</f>
        <v>卖</v>
      </c>
      <c r="N1998" s="4">
        <f t="shared" ca="1" si="158"/>
        <v>1</v>
      </c>
      <c r="O1998" s="3">
        <f ca="1">IF(M1997="买",E1998/E1997-1,0)-IF(N1998=1,计算结果!B$17,0)</f>
        <v>-1.4561249091117778E-2</v>
      </c>
      <c r="P1998" s="2">
        <f t="shared" ca="1" si="159"/>
        <v>7.5735815813426299</v>
      </c>
      <c r="Q1998" s="3">
        <f ca="1">1-P1998/MAX(P$2:P1998)</f>
        <v>8.4981361755274598E-2</v>
      </c>
    </row>
    <row r="1999" spans="1:17" x14ac:dyDescent="0.15">
      <c r="A1999" s="1">
        <v>41360</v>
      </c>
      <c r="B1999">
        <v>2575.73</v>
      </c>
      <c r="C1999">
        <v>2611.94</v>
      </c>
      <c r="D1999" s="21">
        <v>2566.35</v>
      </c>
      <c r="E1999" s="21">
        <v>2583.5300000000002</v>
      </c>
      <c r="F1999" s="42">
        <v>586.52246016000004</v>
      </c>
      <c r="G1999" s="3">
        <f t="shared" si="155"/>
        <v>3.293139939030354E-3</v>
      </c>
      <c r="H1999" s="3">
        <f>1-E1999/MAX(E$2:E1999)</f>
        <v>0.56041482338528548</v>
      </c>
      <c r="I1999" s="21">
        <f t="shared" si="156"/>
        <v>8.4800000000000182</v>
      </c>
      <c r="J1999" s="21">
        <f ca="1">IF(ROW()&gt;计算结果!B$18+1,ABS(E1999-OFFSET(E1999,-计算结果!B$18,0,1,1))/SUM(OFFSET(I1999,0,0,-计算结果!B$18,1)),ABS(E1999-OFFSET(E1999,-ROW()+2,0,1,1))/SUM(OFFSET(I1999,0,0,-ROW()+2,1)))</f>
        <v>0.25786858089453513</v>
      </c>
      <c r="K1999" s="21">
        <f ca="1">(计算结果!B$19+计算结果!B$20*'000300'!J1999)^计算结果!B$21</f>
        <v>1.6320817228050815</v>
      </c>
      <c r="L1999" s="21">
        <f t="shared" ca="1" si="157"/>
        <v>2598.7204376411069</v>
      </c>
      <c r="M1999" s="31" t="str">
        <f ca="1">IF(ROW()&gt;计算结果!B$22+1,IF(L1999&gt;OFFSET(L1999,-计算结果!B$22,0,1,1),"买",IF(L1999&lt;OFFSET(L1999,-计算结果!B$22,0,1,1),"卖",M1998)),IF(L1999&gt;OFFSET(L1999,-ROW()+1,0,1,1),"买",IF(L1999&lt;OFFSET(L1999,-ROW()+1,0,1,1),"卖",M1998)))</f>
        <v>卖</v>
      </c>
      <c r="N1999" s="4" t="str">
        <f t="shared" ca="1" si="158"/>
        <v/>
      </c>
      <c r="O1999" s="3">
        <f ca="1">IF(M1998="买",E1999/E1998-1,0)-IF(N1999=1,计算结果!B$17,0)</f>
        <v>0</v>
      </c>
      <c r="P1999" s="2">
        <f t="shared" ca="1" si="159"/>
        <v>7.5735815813426299</v>
      </c>
      <c r="Q1999" s="3">
        <f ca="1">1-P1999/MAX(P$2:P1999)</f>
        <v>8.4981361755274598E-2</v>
      </c>
    </row>
    <row r="2000" spans="1:17" x14ac:dyDescent="0.15">
      <c r="A2000" s="1">
        <v>41361</v>
      </c>
      <c r="B2000">
        <v>2535.9899999999998</v>
      </c>
      <c r="C2000">
        <v>2535.9899999999998</v>
      </c>
      <c r="D2000" s="21">
        <v>2495.08</v>
      </c>
      <c r="E2000" s="21">
        <v>2499.3000000000002</v>
      </c>
      <c r="F2000" s="42">
        <v>847.25899263999997</v>
      </c>
      <c r="G2000" s="3">
        <f t="shared" si="155"/>
        <v>-3.2602679279900015E-2</v>
      </c>
      <c r="H2000" s="3">
        <f>1-E2000/MAX(E$2:E2000)</f>
        <v>0.57474647791465316</v>
      </c>
      <c r="I2000" s="21">
        <f t="shared" si="156"/>
        <v>84.230000000000018</v>
      </c>
      <c r="J2000" s="21">
        <f ca="1">IF(ROW()&gt;计算结果!B$18+1,ABS(E2000-OFFSET(E2000,-计算结果!B$18,0,1,1))/SUM(OFFSET(I2000,0,0,-计算结果!B$18,1)),ABS(E2000-OFFSET(E2000,-ROW()+2,0,1,1))/SUM(OFFSET(I2000,0,0,-ROW()+2,1)))</f>
        <v>0.11863486786307902</v>
      </c>
      <c r="K2000" s="21">
        <f ca="1">(计算结果!B$19+计算结果!B$20*'000300'!J2000)^计算结果!B$21</f>
        <v>1.5067713810767711</v>
      </c>
      <c r="L2000" s="21">
        <f t="shared" ca="1" si="157"/>
        <v>2448.9165675093595</v>
      </c>
      <c r="M2000" s="31" t="str">
        <f ca="1">IF(ROW()&gt;计算结果!B$22+1,IF(L2000&gt;OFFSET(L2000,-计算结果!B$22,0,1,1),"买",IF(L2000&lt;OFFSET(L2000,-计算结果!B$22,0,1,1),"卖",M1999)),IF(L2000&gt;OFFSET(L2000,-ROW()+1,0,1,1),"买",IF(L2000&lt;OFFSET(L2000,-ROW()+1,0,1,1),"卖",M1999)))</f>
        <v>卖</v>
      </c>
      <c r="N2000" s="4" t="str">
        <f t="shared" ca="1" si="158"/>
        <v/>
      </c>
      <c r="O2000" s="3">
        <f ca="1">IF(M1999="买",E2000/E1999-1,0)-IF(N2000=1,计算结果!B$17,0)</f>
        <v>0</v>
      </c>
      <c r="P2000" s="2">
        <f t="shared" ca="1" si="159"/>
        <v>7.5735815813426299</v>
      </c>
      <c r="Q2000" s="3">
        <f ca="1">1-P2000/MAX(P$2:P2000)</f>
        <v>8.4981361755274598E-2</v>
      </c>
    </row>
    <row r="2001" spans="1:17" x14ac:dyDescent="0.15">
      <c r="A2001" s="1">
        <v>41362</v>
      </c>
      <c r="B2001">
        <v>2502.7800000000002</v>
      </c>
      <c r="C2001">
        <v>2509.11</v>
      </c>
      <c r="D2001" s="21">
        <v>2482.4899999999998</v>
      </c>
      <c r="E2001" s="21">
        <v>2495.08</v>
      </c>
      <c r="F2001" s="42">
        <v>520.55539711999995</v>
      </c>
      <c r="G2001" s="3">
        <f t="shared" si="155"/>
        <v>-1.6884727723763815E-3</v>
      </c>
      <c r="H2001" s="3">
        <f>1-E2001/MAX(E$2:E2001)</f>
        <v>0.57546450690805151</v>
      </c>
      <c r="I2001" s="21">
        <f t="shared" si="156"/>
        <v>4.2200000000002547</v>
      </c>
      <c r="J2001" s="21">
        <f ca="1">IF(ROW()&gt;计算结果!B$18+1,ABS(E2001-OFFSET(E2001,-计算结果!B$18,0,1,1))/SUM(OFFSET(I2001,0,0,-计算结果!B$18,1)),ABS(E2001-OFFSET(E2001,-ROW()+2,0,1,1))/SUM(OFFSET(I2001,0,0,-ROW()+2,1)))</f>
        <v>0.15266368996898297</v>
      </c>
      <c r="K2001" s="21">
        <f ca="1">(计算结果!B$19+计算结果!B$20*'000300'!J2001)^计算结果!B$21</f>
        <v>1.5373973209720846</v>
      </c>
      <c r="L2001" s="21">
        <f t="shared" ca="1" si="157"/>
        <v>2519.8881049473457</v>
      </c>
      <c r="M2001" s="31" t="str">
        <f ca="1">IF(ROW()&gt;计算结果!B$22+1,IF(L2001&gt;OFFSET(L2001,-计算结果!B$22,0,1,1),"买",IF(L2001&lt;OFFSET(L2001,-计算结果!B$22,0,1,1),"卖",M2000)),IF(L2001&gt;OFFSET(L2001,-ROW()+1,0,1,1),"买",IF(L2001&lt;OFFSET(L2001,-ROW()+1,0,1,1),"卖",M2000)))</f>
        <v>卖</v>
      </c>
      <c r="N2001" s="4" t="str">
        <f t="shared" ca="1" si="158"/>
        <v/>
      </c>
      <c r="O2001" s="3">
        <f ca="1">IF(M2000="买",E2001/E2000-1,0)-IF(N2001=1,计算结果!B$17,0)</f>
        <v>0</v>
      </c>
      <c r="P2001" s="2">
        <f t="shared" ca="1" si="159"/>
        <v>7.5735815813426299</v>
      </c>
      <c r="Q2001" s="3">
        <f ca="1">1-P2001/MAX(P$2:P2001)</f>
        <v>8.4981361755274598E-2</v>
      </c>
    </row>
    <row r="2002" spans="1:17" x14ac:dyDescent="0.15">
      <c r="A2002" s="1">
        <v>41365</v>
      </c>
      <c r="B2002">
        <v>2486.4299999999998</v>
      </c>
      <c r="C2002">
        <v>2507.8200000000002</v>
      </c>
      <c r="D2002" s="21">
        <v>2483.73</v>
      </c>
      <c r="E2002" s="21">
        <v>2493.19</v>
      </c>
      <c r="F2002" s="42">
        <v>471.59820287999997</v>
      </c>
      <c r="G2002" s="3">
        <f t="shared" si="155"/>
        <v>-7.5749074177977604E-4</v>
      </c>
      <c r="H2002" s="3">
        <f>1-E2002/MAX(E$2:E2002)</f>
        <v>0.57578608861362546</v>
      </c>
      <c r="I2002" s="21">
        <f t="shared" si="156"/>
        <v>1.8899999999998727</v>
      </c>
      <c r="J2002" s="21">
        <f ca="1">IF(ROW()&gt;计算结果!B$18+1,ABS(E2002-OFFSET(E2002,-计算结果!B$18,0,1,1))/SUM(OFFSET(I2002,0,0,-计算结果!B$18,1)),ABS(E2002-OFFSET(E2002,-ROW()+2,0,1,1))/SUM(OFFSET(I2002,0,0,-ROW()+2,1)))</f>
        <v>3.6060488561456862E-2</v>
      </c>
      <c r="K2002" s="21">
        <f ca="1">(计算结果!B$19+计算结果!B$20*'000300'!J2002)^计算结果!B$21</f>
        <v>1.4324544397053112</v>
      </c>
      <c r="L2002" s="21">
        <f t="shared" ca="1" si="157"/>
        <v>2481.6442859838021</v>
      </c>
      <c r="M2002" s="31" t="str">
        <f ca="1">IF(ROW()&gt;计算结果!B$22+1,IF(L2002&gt;OFFSET(L2002,-计算结果!B$22,0,1,1),"买",IF(L2002&lt;OFFSET(L2002,-计算结果!B$22,0,1,1),"卖",M2001)),IF(L2002&gt;OFFSET(L2002,-ROW()+1,0,1,1),"买",IF(L2002&lt;OFFSET(L2002,-ROW()+1,0,1,1),"卖",M2001)))</f>
        <v>买</v>
      </c>
      <c r="N2002" s="4">
        <f t="shared" ca="1" si="158"/>
        <v>1</v>
      </c>
      <c r="O2002" s="3">
        <f ca="1">IF(M2001="买",E2002/E2001-1,0)-IF(N2002=1,计算结果!B$17,0)</f>
        <v>0</v>
      </c>
      <c r="P2002" s="2">
        <f t="shared" ca="1" si="159"/>
        <v>7.5735815813426299</v>
      </c>
      <c r="Q2002" s="3">
        <f ca="1">1-P2002/MAX(P$2:P2002)</f>
        <v>8.4981361755274598E-2</v>
      </c>
    </row>
    <row r="2003" spans="1:17" x14ac:dyDescent="0.15">
      <c r="A2003" s="1">
        <v>41366</v>
      </c>
      <c r="B2003">
        <v>2495.84</v>
      </c>
      <c r="C2003">
        <v>2524.46</v>
      </c>
      <c r="D2003" s="21">
        <v>2475</v>
      </c>
      <c r="E2003" s="21">
        <v>2486.39</v>
      </c>
      <c r="F2003" s="42">
        <v>556.37393408000003</v>
      </c>
      <c r="G2003" s="3">
        <f t="shared" si="155"/>
        <v>-2.7274295180070851E-3</v>
      </c>
      <c r="H2003" s="3">
        <f>1-E2003/MAX(E$2:E2003)</f>
        <v>0.57694310215749001</v>
      </c>
      <c r="I2003" s="21">
        <f t="shared" si="156"/>
        <v>6.8000000000001819</v>
      </c>
      <c r="J2003" s="21">
        <f ca="1">IF(ROW()&gt;计算结果!B$18+1,ABS(E2003-OFFSET(E2003,-计算结果!B$18,0,1,1))/SUM(OFFSET(I2003,0,0,-计算结果!B$18,1)),ABS(E2003-OFFSET(E2003,-ROW()+2,0,1,1))/SUM(OFFSET(I2003,0,0,-ROW()+2,1)))</f>
        <v>0.15989921103721763</v>
      </c>
      <c r="K2003" s="21">
        <f ca="1">(计算结果!B$19+计算结果!B$20*'000300'!J2003)^计算结果!B$21</f>
        <v>1.5439092899334959</v>
      </c>
      <c r="L2003" s="21">
        <f t="shared" ca="1" si="157"/>
        <v>2488.9712379407774</v>
      </c>
      <c r="M2003" s="31" t="str">
        <f ca="1">IF(ROW()&gt;计算结果!B$22+1,IF(L2003&gt;OFFSET(L2003,-计算结果!B$22,0,1,1),"买",IF(L2003&lt;OFFSET(L2003,-计算结果!B$22,0,1,1),"卖",M2002)),IF(L2003&gt;OFFSET(L2003,-ROW()+1,0,1,1),"买",IF(L2003&lt;OFFSET(L2003,-ROW()+1,0,1,1),"卖",M2002)))</f>
        <v>卖</v>
      </c>
      <c r="N2003" s="4">
        <f t="shared" ca="1" si="158"/>
        <v>1</v>
      </c>
      <c r="O2003" s="3">
        <f ca="1">IF(M2002="买",E2003/E2002-1,0)-IF(N2003=1,计算结果!B$17,0)</f>
        <v>-2.7274295180070851E-3</v>
      </c>
      <c r="P2003" s="2">
        <f t="shared" ca="1" si="159"/>
        <v>7.5529251713806413</v>
      </c>
      <c r="Q2003" s="3">
        <f ca="1">1-P2003/MAX(P$2:P2003)</f>
        <v>8.7477010598749905E-2</v>
      </c>
    </row>
    <row r="2004" spans="1:17" x14ac:dyDescent="0.15">
      <c r="A2004" s="1">
        <v>41367</v>
      </c>
      <c r="B2004">
        <v>2493.88</v>
      </c>
      <c r="C2004">
        <v>2507.14</v>
      </c>
      <c r="D2004" s="21">
        <v>2474.9299999999998</v>
      </c>
      <c r="E2004" s="21">
        <v>2483.5500000000002</v>
      </c>
      <c r="F2004" s="42">
        <v>451.56720639999998</v>
      </c>
      <c r="G2004" s="3">
        <f t="shared" si="155"/>
        <v>-1.142218236077075E-3</v>
      </c>
      <c r="H2004" s="3">
        <f>1-E2004/MAX(E$2:E2004)</f>
        <v>0.57742632546110384</v>
      </c>
      <c r="I2004" s="21">
        <f t="shared" si="156"/>
        <v>2.8399999999996908</v>
      </c>
      <c r="J2004" s="21">
        <f ca="1">IF(ROW()&gt;计算结果!B$18+1,ABS(E2004-OFFSET(E2004,-计算结果!B$18,0,1,1))/SUM(OFFSET(I2004,0,0,-计算结果!B$18,1)),ABS(E2004-OFFSET(E2004,-ROW()+2,0,1,1))/SUM(OFFSET(I2004,0,0,-ROW()+2,1)))</f>
        <v>0.79206805955210902</v>
      </c>
      <c r="K2004" s="21">
        <f ca="1">(计算结果!B$19+计算结果!B$20*'000300'!J2004)^计算结果!B$21</f>
        <v>2.1128612535968978</v>
      </c>
      <c r="L2004" s="21">
        <f t="shared" ca="1" si="157"/>
        <v>2477.5169143491794</v>
      </c>
      <c r="M2004" s="31" t="str">
        <f ca="1">IF(ROW()&gt;计算结果!B$22+1,IF(L2004&gt;OFFSET(L2004,-计算结果!B$22,0,1,1),"买",IF(L2004&lt;OFFSET(L2004,-计算结果!B$22,0,1,1),"卖",M2003)),IF(L2004&gt;OFFSET(L2004,-ROW()+1,0,1,1),"买",IF(L2004&lt;OFFSET(L2004,-ROW()+1,0,1,1),"卖",M2003)))</f>
        <v>卖</v>
      </c>
      <c r="N2004" s="4" t="str">
        <f t="shared" ca="1" si="158"/>
        <v/>
      </c>
      <c r="O2004" s="3">
        <f ca="1">IF(M2003="买",E2004/E2003-1,0)-IF(N2004=1,计算结果!B$17,0)</f>
        <v>0</v>
      </c>
      <c r="P2004" s="2">
        <f t="shared" ca="1" si="159"/>
        <v>7.5529251713806413</v>
      </c>
      <c r="Q2004" s="3">
        <f ca="1">1-P2004/MAX(P$2:P2004)</f>
        <v>8.7477010598749905E-2</v>
      </c>
    </row>
    <row r="2005" spans="1:17" x14ac:dyDescent="0.15">
      <c r="A2005" s="1">
        <v>41372</v>
      </c>
      <c r="B2005">
        <v>2443.2399999999998</v>
      </c>
      <c r="C2005">
        <v>2473.31</v>
      </c>
      <c r="D2005" s="21">
        <v>2429.5</v>
      </c>
      <c r="E2005" s="21">
        <v>2472.3000000000002</v>
      </c>
      <c r="F2005" s="42">
        <v>552.49297407999995</v>
      </c>
      <c r="G2005" s="3">
        <f t="shared" si="155"/>
        <v>-4.5298061242978749E-3</v>
      </c>
      <c r="H2005" s="3">
        <f>1-E2005/MAX(E$2:E2005)</f>
        <v>0.57934050227999723</v>
      </c>
      <c r="I2005" s="21">
        <f t="shared" si="156"/>
        <v>11.25</v>
      </c>
      <c r="J2005" s="21">
        <f ca="1">IF(ROW()&gt;计算结果!B$18+1,ABS(E2005-OFFSET(E2005,-计算结果!B$18,0,1,1))/SUM(OFFSET(I2005,0,0,-计算结果!B$18,1)),ABS(E2005-OFFSET(E2005,-ROW()+2,0,1,1))/SUM(OFFSET(I2005,0,0,-ROW()+2,1)))</f>
        <v>0.85807925912562166</v>
      </c>
      <c r="K2005" s="21">
        <f ca="1">(计算结果!B$19+计算结果!B$20*'000300'!J2005)^计算结果!B$21</f>
        <v>2.1722713332130592</v>
      </c>
      <c r="L2005" s="21">
        <f t="shared" ca="1" si="157"/>
        <v>2466.18436086063</v>
      </c>
      <c r="M2005" s="31" t="str">
        <f ca="1">IF(ROW()&gt;计算结果!B$22+1,IF(L2005&gt;OFFSET(L2005,-计算结果!B$22,0,1,1),"买",IF(L2005&lt;OFFSET(L2005,-计算结果!B$22,0,1,1),"卖",M2004)),IF(L2005&gt;OFFSET(L2005,-ROW()+1,0,1,1),"买",IF(L2005&lt;OFFSET(L2005,-ROW()+1,0,1,1),"卖",M2004)))</f>
        <v>卖</v>
      </c>
      <c r="N2005" s="4" t="str">
        <f t="shared" ca="1" si="158"/>
        <v/>
      </c>
      <c r="O2005" s="3">
        <f ca="1">IF(M2004="买",E2005/E2004-1,0)-IF(N2005=1,计算结果!B$17,0)</f>
        <v>0</v>
      </c>
      <c r="P2005" s="2">
        <f t="shared" ca="1" si="159"/>
        <v>7.5529251713806413</v>
      </c>
      <c r="Q2005" s="3">
        <f ca="1">1-P2005/MAX(P$2:P2005)</f>
        <v>8.7477010598749905E-2</v>
      </c>
    </row>
    <row r="2006" spans="1:17" x14ac:dyDescent="0.15">
      <c r="A2006" s="1">
        <v>41373</v>
      </c>
      <c r="B2006">
        <v>2477.29</v>
      </c>
      <c r="C2006">
        <v>2505.29</v>
      </c>
      <c r="D2006" s="21">
        <v>2477.29</v>
      </c>
      <c r="E2006" s="21">
        <v>2489.4299999999998</v>
      </c>
      <c r="F2006" s="42">
        <v>549.47037183999998</v>
      </c>
      <c r="G2006" s="3">
        <f t="shared" si="155"/>
        <v>6.9287707802450083E-3</v>
      </c>
      <c r="H2006" s="3">
        <f>1-E2006/MAX(E$2:E2006)</f>
        <v>0.57642584904376237</v>
      </c>
      <c r="I2006" s="21">
        <f t="shared" si="156"/>
        <v>17.129999999999654</v>
      </c>
      <c r="J2006" s="21">
        <f ca="1">IF(ROW()&gt;计算结果!B$18+1,ABS(E2006-OFFSET(E2006,-计算结果!B$18,0,1,1))/SUM(OFFSET(I2006,0,0,-计算结果!B$18,1)),ABS(E2006-OFFSET(E2006,-ROW()+2,0,1,1))/SUM(OFFSET(I2006,0,0,-ROW()+2,1)))</f>
        <v>0.71560244308717658</v>
      </c>
      <c r="K2006" s="21">
        <f ca="1">(计算结果!B$19+计算结果!B$20*'000300'!J2006)^计算结果!B$21</f>
        <v>2.0440421987784587</v>
      </c>
      <c r="L2006" s="21">
        <f t="shared" ca="1" si="157"/>
        <v>2513.6994281990778</v>
      </c>
      <c r="M2006" s="31" t="str">
        <f ca="1">IF(ROW()&gt;计算结果!B$22+1,IF(L2006&gt;OFFSET(L2006,-计算结果!B$22,0,1,1),"买",IF(L2006&lt;OFFSET(L2006,-计算结果!B$22,0,1,1),"卖",M2005)),IF(L2006&gt;OFFSET(L2006,-ROW()+1,0,1,1),"买",IF(L2006&lt;OFFSET(L2006,-ROW()+1,0,1,1),"卖",M2005)))</f>
        <v>卖</v>
      </c>
      <c r="N2006" s="4" t="str">
        <f t="shared" ca="1" si="158"/>
        <v/>
      </c>
      <c r="O2006" s="3">
        <f ca="1">IF(M2005="买",E2006/E2005-1,0)-IF(N2006=1,计算结果!B$17,0)</f>
        <v>0</v>
      </c>
      <c r="P2006" s="2">
        <f t="shared" ca="1" si="159"/>
        <v>7.5529251713806413</v>
      </c>
      <c r="Q2006" s="3">
        <f ca="1">1-P2006/MAX(P$2:P2006)</f>
        <v>8.7477010598749905E-2</v>
      </c>
    </row>
    <row r="2007" spans="1:17" x14ac:dyDescent="0.15">
      <c r="A2007" s="1">
        <v>41374</v>
      </c>
      <c r="B2007">
        <v>2487.98</v>
      </c>
      <c r="C2007">
        <v>2495.5700000000002</v>
      </c>
      <c r="D2007" s="21">
        <v>2466.19</v>
      </c>
      <c r="E2007" s="21">
        <v>2485.31</v>
      </c>
      <c r="F2007" s="42">
        <v>519.6382208</v>
      </c>
      <c r="G2007" s="3">
        <f t="shared" si="155"/>
        <v>-1.6549973287057762E-3</v>
      </c>
      <c r="H2007" s="3">
        <f>1-E2007/MAX(E$2:E2007)</f>
        <v>0.57712686313210371</v>
      </c>
      <c r="I2007" s="21">
        <f t="shared" si="156"/>
        <v>4.1199999999998909</v>
      </c>
      <c r="J2007" s="21">
        <f ca="1">IF(ROW()&gt;计算结果!B$18+1,ABS(E2007-OFFSET(E2007,-计算结果!B$18,0,1,1))/SUM(OFFSET(I2007,0,0,-计算结果!B$18,1)),ABS(E2007-OFFSET(E2007,-ROW()+2,0,1,1))/SUM(OFFSET(I2007,0,0,-ROW()+2,1)))</f>
        <v>0.71387073347857921</v>
      </c>
      <c r="K2007" s="21">
        <f ca="1">(计算结果!B$19+计算结果!B$20*'000300'!J2007)^计算结果!B$21</f>
        <v>2.0424836601307215</v>
      </c>
      <c r="L2007" s="21">
        <f t="shared" ca="1" si="157"/>
        <v>2455.714484982007</v>
      </c>
      <c r="M2007" s="31" t="str">
        <f ca="1">IF(ROW()&gt;计算结果!B$22+1,IF(L2007&gt;OFFSET(L2007,-计算结果!B$22,0,1,1),"买",IF(L2007&lt;OFFSET(L2007,-计算结果!B$22,0,1,1),"卖",M2006)),IF(L2007&gt;OFFSET(L2007,-ROW()+1,0,1,1),"买",IF(L2007&lt;OFFSET(L2007,-ROW()+1,0,1,1),"卖",M2006)))</f>
        <v>卖</v>
      </c>
      <c r="N2007" s="4" t="str">
        <f t="shared" ca="1" si="158"/>
        <v/>
      </c>
      <c r="O2007" s="3">
        <f ca="1">IF(M2006="买",E2007/E2006-1,0)-IF(N2007=1,计算结果!B$17,0)</f>
        <v>0</v>
      </c>
      <c r="P2007" s="2">
        <f t="shared" ca="1" si="159"/>
        <v>7.5529251713806413</v>
      </c>
      <c r="Q2007" s="3">
        <f ca="1">1-P2007/MAX(P$2:P2007)</f>
        <v>8.7477010598749905E-2</v>
      </c>
    </row>
    <row r="2008" spans="1:17" x14ac:dyDescent="0.15">
      <c r="A2008" s="1">
        <v>41375</v>
      </c>
      <c r="B2008">
        <v>2502.5</v>
      </c>
      <c r="C2008">
        <v>2508.59</v>
      </c>
      <c r="D2008" s="21">
        <v>2476.4</v>
      </c>
      <c r="E2008" s="21">
        <v>2477.88</v>
      </c>
      <c r="F2008" s="42">
        <v>430.39948800000002</v>
      </c>
      <c r="G2008" s="3">
        <f t="shared" si="155"/>
        <v>-2.9895666938932752E-3</v>
      </c>
      <c r="H2008" s="3">
        <f>1-E2008/MAX(E$2:E2008)</f>
        <v>0.57839107057782613</v>
      </c>
      <c r="I2008" s="21">
        <f t="shared" si="156"/>
        <v>7.4299999999998363</v>
      </c>
      <c r="J2008" s="21">
        <f ca="1">IF(ROW()&gt;计算结果!B$18+1,ABS(E2008-OFFSET(E2008,-计算结果!B$18,0,1,1))/SUM(OFFSET(I2008,0,0,-计算结果!B$18,1)),ABS(E2008-OFFSET(E2008,-ROW()+2,0,1,1))/SUM(OFFSET(I2008,0,0,-ROW()+2,1)))</f>
        <v>0.6548284924860196</v>
      </c>
      <c r="K2008" s="21">
        <f ca="1">(计算结果!B$19+计算结果!B$20*'000300'!J2008)^计算结果!B$21</f>
        <v>1.9893456432374177</v>
      </c>
      <c r="L2008" s="21">
        <f t="shared" ca="1" si="157"/>
        <v>2499.8093557131647</v>
      </c>
      <c r="M2008" s="31" t="str">
        <f ca="1">IF(ROW()&gt;计算结果!B$22+1,IF(L2008&gt;OFFSET(L2008,-计算结果!B$22,0,1,1),"买",IF(L2008&lt;OFFSET(L2008,-计算结果!B$22,0,1,1),"卖",M2007)),IF(L2008&gt;OFFSET(L2008,-ROW()+1,0,1,1),"买",IF(L2008&lt;OFFSET(L2008,-ROW()+1,0,1,1),"卖",M2007)))</f>
        <v>卖</v>
      </c>
      <c r="N2008" s="4" t="str">
        <f t="shared" ca="1" si="158"/>
        <v/>
      </c>
      <c r="O2008" s="3">
        <f ca="1">IF(M2007="买",E2008/E2007-1,0)-IF(N2008=1,计算结果!B$17,0)</f>
        <v>0</v>
      </c>
      <c r="P2008" s="2">
        <f t="shared" ca="1" si="159"/>
        <v>7.5529251713806413</v>
      </c>
      <c r="Q2008" s="3">
        <f ca="1">1-P2008/MAX(P$2:P2008)</f>
        <v>8.7477010598749905E-2</v>
      </c>
    </row>
    <row r="2009" spans="1:17" x14ac:dyDescent="0.15">
      <c r="A2009" s="1">
        <v>41376</v>
      </c>
      <c r="B2009">
        <v>2476.3200000000002</v>
      </c>
      <c r="C2009">
        <v>2489.12</v>
      </c>
      <c r="D2009" s="21">
        <v>2460.1799999999998</v>
      </c>
      <c r="E2009" s="21">
        <v>2462.11</v>
      </c>
      <c r="F2009" s="42">
        <v>404.28048383999999</v>
      </c>
      <c r="G2009" s="3">
        <f t="shared" si="155"/>
        <v>-6.3643114275105939E-3</v>
      </c>
      <c r="H2009" s="3">
        <f>1-E2009/MAX(E$2:E2009)</f>
        <v>0.58107432110528823</v>
      </c>
      <c r="I2009" s="21">
        <f t="shared" si="156"/>
        <v>15.769999999999982</v>
      </c>
      <c r="J2009" s="21">
        <f ca="1">IF(ROW()&gt;计算结果!B$18+1,ABS(E2009-OFFSET(E2009,-计算结果!B$18,0,1,1))/SUM(OFFSET(I2009,0,0,-计算结果!B$18,1)),ABS(E2009-OFFSET(E2009,-ROW()+2,0,1,1))/SUM(OFFSET(I2009,0,0,-ROW()+2,1)))</f>
        <v>0.77993319630010638</v>
      </c>
      <c r="K2009" s="21">
        <f ca="1">(计算结果!B$19+计算结果!B$20*'000300'!J2009)^计算结果!B$21</f>
        <v>2.1019398766700954</v>
      </c>
      <c r="L2009" s="21">
        <f t="shared" ca="1" si="157"/>
        <v>2420.5675766148938</v>
      </c>
      <c r="M2009" s="31" t="str">
        <f ca="1">IF(ROW()&gt;计算结果!B$22+1,IF(L2009&gt;OFFSET(L2009,-计算结果!B$22,0,1,1),"买",IF(L2009&lt;OFFSET(L2009,-计算结果!B$22,0,1,1),"卖",M2008)),IF(L2009&gt;OFFSET(L2009,-ROW()+1,0,1,1),"买",IF(L2009&lt;OFFSET(L2009,-ROW()+1,0,1,1),"卖",M2008)))</f>
        <v>卖</v>
      </c>
      <c r="N2009" s="4" t="str">
        <f t="shared" ca="1" si="158"/>
        <v/>
      </c>
      <c r="O2009" s="3">
        <f ca="1">IF(M2008="买",E2009/E2008-1,0)-IF(N2009=1,计算结果!B$17,0)</f>
        <v>0</v>
      </c>
      <c r="P2009" s="2">
        <f t="shared" ca="1" si="159"/>
        <v>7.5529251713806413</v>
      </c>
      <c r="Q2009" s="3">
        <f ca="1">1-P2009/MAX(P$2:P2009)</f>
        <v>8.7477010598749905E-2</v>
      </c>
    </row>
    <row r="2010" spans="1:17" x14ac:dyDescent="0.15">
      <c r="A2010" s="1">
        <v>41379</v>
      </c>
      <c r="B2010">
        <v>2453.9699999999998</v>
      </c>
      <c r="C2010">
        <v>2461.67</v>
      </c>
      <c r="D2010" s="21">
        <v>2430.15</v>
      </c>
      <c r="E2010" s="21">
        <v>2436.8200000000002</v>
      </c>
      <c r="F2010" s="42">
        <v>440.84842495999999</v>
      </c>
      <c r="G2010" s="3">
        <f t="shared" si="155"/>
        <v>-1.0271677544870017E-2</v>
      </c>
      <c r="H2010" s="3">
        <f>1-E2010/MAX(E$2:E2010)</f>
        <v>0.58537739059416039</v>
      </c>
      <c r="I2010" s="21">
        <f t="shared" si="156"/>
        <v>25.289999999999964</v>
      </c>
      <c r="J2010" s="21">
        <f ca="1">IF(ROW()&gt;计算结果!B$18+1,ABS(E2010-OFFSET(E2010,-计算结果!B$18,0,1,1))/SUM(OFFSET(I2010,0,0,-计算结果!B$18,1)),ABS(E2010-OFFSET(E2010,-ROW()+2,0,1,1))/SUM(OFFSET(I2010,0,0,-ROW()+2,1)))</f>
        <v>0.64585486872028586</v>
      </c>
      <c r="K2010" s="21">
        <f ca="1">(计算结果!B$19+计算结果!B$20*'000300'!J2010)^计算结果!B$21</f>
        <v>1.9812693818482572</v>
      </c>
      <c r="L2010" s="21">
        <f t="shared" ca="1" si="157"/>
        <v>2452.7680054486395</v>
      </c>
      <c r="M2010" s="31" t="str">
        <f ca="1">IF(ROW()&gt;计算结果!B$22+1,IF(L2010&gt;OFFSET(L2010,-计算结果!B$22,0,1,1),"买",IF(L2010&lt;OFFSET(L2010,-计算结果!B$22,0,1,1),"卖",M2009)),IF(L2010&gt;OFFSET(L2010,-ROW()+1,0,1,1),"买",IF(L2010&lt;OFFSET(L2010,-ROW()+1,0,1,1),"卖",M2009)))</f>
        <v>卖</v>
      </c>
      <c r="N2010" s="4" t="str">
        <f t="shared" ca="1" si="158"/>
        <v/>
      </c>
      <c r="O2010" s="3">
        <f ca="1">IF(M2009="买",E2010/E2009-1,0)-IF(N2010=1,计算结果!B$17,0)</f>
        <v>0</v>
      </c>
      <c r="P2010" s="2">
        <f t="shared" ca="1" si="159"/>
        <v>7.5529251713806413</v>
      </c>
      <c r="Q2010" s="3">
        <f ca="1">1-P2010/MAX(P$2:P2010)</f>
        <v>8.7477010598749905E-2</v>
      </c>
    </row>
    <row r="2011" spans="1:17" x14ac:dyDescent="0.15">
      <c r="A2011" s="1">
        <v>41380</v>
      </c>
      <c r="B2011">
        <v>2419.5100000000002</v>
      </c>
      <c r="C2011">
        <v>2461.0500000000002</v>
      </c>
      <c r="D2011" s="21">
        <v>2416.62</v>
      </c>
      <c r="E2011" s="21">
        <v>2459.59</v>
      </c>
      <c r="F2011" s="42">
        <v>537.83257088000005</v>
      </c>
      <c r="G2011" s="3">
        <f t="shared" si="155"/>
        <v>9.3441452384666057E-3</v>
      </c>
      <c r="H2011" s="3">
        <f>1-E2011/MAX(E$2:E2011)</f>
        <v>0.58150309671272038</v>
      </c>
      <c r="I2011" s="21">
        <f t="shared" si="156"/>
        <v>22.769999999999982</v>
      </c>
      <c r="J2011" s="21">
        <f ca="1">IF(ROW()&gt;计算结果!B$18+1,ABS(E2011-OFFSET(E2011,-计算结果!B$18,0,1,1))/SUM(OFFSET(I2011,0,0,-计算结果!B$18,1)),ABS(E2011-OFFSET(E2011,-ROW()+2,0,1,1))/SUM(OFFSET(I2011,0,0,-ROW()+2,1)))</f>
        <v>0.3078324225865216</v>
      </c>
      <c r="K2011" s="21">
        <f ca="1">(计算结果!B$19+计算结果!B$20*'000300'!J2011)^计算结果!B$21</f>
        <v>1.6770491803278693</v>
      </c>
      <c r="L2011" s="21">
        <f t="shared" ca="1" si="157"/>
        <v>2464.2088258191998</v>
      </c>
      <c r="M2011" s="31" t="str">
        <f ca="1">IF(ROW()&gt;计算结果!B$22+1,IF(L2011&gt;OFFSET(L2011,-计算结果!B$22,0,1,1),"买",IF(L2011&lt;OFFSET(L2011,-计算结果!B$22,0,1,1),"卖",M2010)),IF(L2011&gt;OFFSET(L2011,-ROW()+1,0,1,1),"买",IF(L2011&lt;OFFSET(L2011,-ROW()+1,0,1,1),"卖",M2010)))</f>
        <v>卖</v>
      </c>
      <c r="N2011" s="4" t="str">
        <f t="shared" ca="1" si="158"/>
        <v/>
      </c>
      <c r="O2011" s="3">
        <f ca="1">IF(M2010="买",E2011/E2010-1,0)-IF(N2011=1,计算结果!B$17,0)</f>
        <v>0</v>
      </c>
      <c r="P2011" s="2">
        <f t="shared" ca="1" si="159"/>
        <v>7.5529251713806413</v>
      </c>
      <c r="Q2011" s="3">
        <f ca="1">1-P2011/MAX(P$2:P2011)</f>
        <v>8.7477010598749905E-2</v>
      </c>
    </row>
    <row r="2012" spans="1:17" x14ac:dyDescent="0.15">
      <c r="A2012" s="1">
        <v>41381</v>
      </c>
      <c r="B2012">
        <v>2457.88</v>
      </c>
      <c r="C2012">
        <v>2465.1999999999998</v>
      </c>
      <c r="D2012" s="21">
        <v>2437.35</v>
      </c>
      <c r="E2012" s="21">
        <v>2458.4699999999998</v>
      </c>
      <c r="F2012" s="42">
        <v>468.00830464000001</v>
      </c>
      <c r="G2012" s="3">
        <f t="shared" si="155"/>
        <v>-4.5536044625338334E-4</v>
      </c>
      <c r="H2012" s="3">
        <f>1-E2012/MAX(E$2:E2012)</f>
        <v>0.58169366364935682</v>
      </c>
      <c r="I2012" s="21">
        <f t="shared" si="156"/>
        <v>1.1200000000003456</v>
      </c>
      <c r="J2012" s="21">
        <f ca="1">IF(ROW()&gt;计算结果!B$18+1,ABS(E2012-OFFSET(E2012,-计算结果!B$18,0,1,1))/SUM(OFFSET(I2012,0,0,-计算结果!B$18,1)),ABS(E2012-OFFSET(E2012,-ROW()+2,0,1,1))/SUM(OFFSET(I2012,0,0,-ROW()+2,1)))</f>
        <v>0.30317848410758291</v>
      </c>
      <c r="K2012" s="21">
        <f ca="1">(计算结果!B$19+计算结果!B$20*'000300'!J2012)^计算结果!B$21</f>
        <v>1.6728606356968245</v>
      </c>
      <c r="L2012" s="21">
        <f t="shared" ca="1" si="157"/>
        <v>2454.6085700111389</v>
      </c>
      <c r="M2012" s="31" t="str">
        <f ca="1">IF(ROW()&gt;计算结果!B$22+1,IF(L2012&gt;OFFSET(L2012,-计算结果!B$22,0,1,1),"买",IF(L2012&lt;OFFSET(L2012,-计算结果!B$22,0,1,1),"卖",M2011)),IF(L2012&gt;OFFSET(L2012,-ROW()+1,0,1,1),"买",IF(L2012&lt;OFFSET(L2012,-ROW()+1,0,1,1),"卖",M2011)))</f>
        <v>卖</v>
      </c>
      <c r="N2012" s="4" t="str">
        <f t="shared" ca="1" si="158"/>
        <v/>
      </c>
      <c r="O2012" s="3">
        <f ca="1">IF(M2011="买",E2012/E2011-1,0)-IF(N2012=1,计算结果!B$17,0)</f>
        <v>0</v>
      </c>
      <c r="P2012" s="2">
        <f t="shared" ca="1" si="159"/>
        <v>7.5529251713806413</v>
      </c>
      <c r="Q2012" s="3">
        <f ca="1">1-P2012/MAX(P$2:P2012)</f>
        <v>8.7477010598749905E-2</v>
      </c>
    </row>
    <row r="2013" spans="1:17" x14ac:dyDescent="0.15">
      <c r="A2013" s="1">
        <v>41382</v>
      </c>
      <c r="B2013">
        <v>2440.71</v>
      </c>
      <c r="C2013">
        <v>2478.41</v>
      </c>
      <c r="D2013" s="21">
        <v>2434.73</v>
      </c>
      <c r="E2013" s="21">
        <v>2464.85</v>
      </c>
      <c r="F2013" s="42">
        <v>462.7013632</v>
      </c>
      <c r="G2013" s="3">
        <f t="shared" si="155"/>
        <v>2.5951099667680388E-3</v>
      </c>
      <c r="H2013" s="3">
        <f>1-E2013/MAX(E$2:E2013)</f>
        <v>0.58060811270673107</v>
      </c>
      <c r="I2013" s="21">
        <f t="shared" si="156"/>
        <v>6.3800000000001091</v>
      </c>
      <c r="J2013" s="21">
        <f ca="1">IF(ROW()&gt;计算结果!B$18+1,ABS(E2013-OFFSET(E2013,-计算结果!B$18,0,1,1))/SUM(OFFSET(I2013,0,0,-计算结果!B$18,1)),ABS(E2013-OFFSET(E2013,-ROW()+2,0,1,1))/SUM(OFFSET(I2013,0,0,-ROW()+2,1)))</f>
        <v>0.18878177037686297</v>
      </c>
      <c r="K2013" s="21">
        <f ca="1">(计算结果!B$19+计算结果!B$20*'000300'!J2013)^计算结果!B$21</f>
        <v>1.5699035933391765</v>
      </c>
      <c r="L2013" s="21">
        <f t="shared" ca="1" si="157"/>
        <v>2470.6866277515837</v>
      </c>
      <c r="M2013" s="31" t="str">
        <f ca="1">IF(ROW()&gt;计算结果!B$22+1,IF(L2013&gt;OFFSET(L2013,-计算结果!B$22,0,1,1),"买",IF(L2013&lt;OFFSET(L2013,-计算结果!B$22,0,1,1),"卖",M2012)),IF(L2013&gt;OFFSET(L2013,-ROW()+1,0,1,1),"买",IF(L2013&lt;OFFSET(L2013,-ROW()+1,0,1,1),"卖",M2012)))</f>
        <v>卖</v>
      </c>
      <c r="N2013" s="4" t="str">
        <f t="shared" ca="1" si="158"/>
        <v/>
      </c>
      <c r="O2013" s="3">
        <f ca="1">IF(M2012="买",E2013/E2012-1,0)-IF(N2013=1,计算结果!B$17,0)</f>
        <v>0</v>
      </c>
      <c r="P2013" s="2">
        <f t="shared" ca="1" si="159"/>
        <v>7.5529251713806413</v>
      </c>
      <c r="Q2013" s="3">
        <f ca="1">1-P2013/MAX(P$2:P2013)</f>
        <v>8.7477010598749905E-2</v>
      </c>
    </row>
    <row r="2014" spans="1:17" x14ac:dyDescent="0.15">
      <c r="A2014" s="1">
        <v>41383</v>
      </c>
      <c r="B2014">
        <v>2469.9499999999998</v>
      </c>
      <c r="C2014">
        <v>2542.4499999999998</v>
      </c>
      <c r="D2014" s="21">
        <v>2469.3200000000002</v>
      </c>
      <c r="E2014" s="21">
        <v>2533.83</v>
      </c>
      <c r="F2014" s="42">
        <v>767.23675135999997</v>
      </c>
      <c r="G2014" s="3">
        <f t="shared" si="155"/>
        <v>2.7985475789601866E-2</v>
      </c>
      <c r="H2014" s="3">
        <f>1-E2014/MAX(E$2:E2014)</f>
        <v>0.56887123119852989</v>
      </c>
      <c r="I2014" s="21">
        <f t="shared" si="156"/>
        <v>68.980000000000018</v>
      </c>
      <c r="J2014" s="21">
        <f ca="1">IF(ROW()&gt;计算结果!B$18+1,ABS(E2014-OFFSET(E2014,-计算结果!B$18,0,1,1))/SUM(OFFSET(I2014,0,0,-计算结果!B$18,1)),ABS(E2014-OFFSET(E2014,-ROW()+2,0,1,1))/SUM(OFFSET(I2014,0,0,-ROW()+2,1)))</f>
        <v>0.27896138482023858</v>
      </c>
      <c r="K2014" s="21">
        <f ca="1">(计算结果!B$19+计算结果!B$20*'000300'!J2014)^计算结果!B$21</f>
        <v>1.6510652463382147</v>
      </c>
      <c r="L2014" s="21">
        <f t="shared" ca="1" si="157"/>
        <v>2574.9404552075403</v>
      </c>
      <c r="M2014" s="31" t="str">
        <f ca="1">IF(ROW()&gt;计算结果!B$22+1,IF(L2014&gt;OFFSET(L2014,-计算结果!B$22,0,1,1),"买",IF(L2014&lt;OFFSET(L2014,-计算结果!B$22,0,1,1),"卖",M2013)),IF(L2014&gt;OFFSET(L2014,-ROW()+1,0,1,1),"买",IF(L2014&lt;OFFSET(L2014,-ROW()+1,0,1,1),"卖",M2013)))</f>
        <v>卖</v>
      </c>
      <c r="N2014" s="4" t="str">
        <f t="shared" ca="1" si="158"/>
        <v/>
      </c>
      <c r="O2014" s="3">
        <f ca="1">IF(M2013="买",E2014/E2013-1,0)-IF(N2014=1,计算结果!B$17,0)</f>
        <v>0</v>
      </c>
      <c r="P2014" s="2">
        <f t="shared" ca="1" si="159"/>
        <v>7.5529251713806413</v>
      </c>
      <c r="Q2014" s="3">
        <f ca="1">1-P2014/MAX(P$2:P2014)</f>
        <v>8.7477010598749905E-2</v>
      </c>
    </row>
    <row r="2015" spans="1:17" x14ac:dyDescent="0.15">
      <c r="A2015" s="1">
        <v>41386</v>
      </c>
      <c r="B2015">
        <v>2525.11</v>
      </c>
      <c r="C2015">
        <v>2539.0500000000002</v>
      </c>
      <c r="D2015" s="21">
        <v>2518.2600000000002</v>
      </c>
      <c r="E2015" s="21">
        <v>2530.67</v>
      </c>
      <c r="F2015" s="42">
        <v>630.27023871999995</v>
      </c>
      <c r="G2015" s="3">
        <f t="shared" si="155"/>
        <v>-1.2471239191262917E-3</v>
      </c>
      <c r="H2015" s="3">
        <f>1-E2015/MAX(E$2:E2015)</f>
        <v>0.56940890219832574</v>
      </c>
      <c r="I2015" s="21">
        <f t="shared" si="156"/>
        <v>3.1599999999998545</v>
      </c>
      <c r="J2015" s="21">
        <f ca="1">IF(ROW()&gt;计算结果!B$18+1,ABS(E2015-OFFSET(E2015,-计算结果!B$18,0,1,1))/SUM(OFFSET(I2015,0,0,-计算结果!B$18,1)),ABS(E2015-OFFSET(E2015,-ROW()+2,0,1,1))/SUM(OFFSET(I2015,0,0,-ROW()+2,1)))</f>
        <v>0.33906476909671807</v>
      </c>
      <c r="K2015" s="21">
        <f ca="1">(计算结果!B$19+计算结果!B$20*'000300'!J2015)^计算结果!B$21</f>
        <v>1.7051582921870461</v>
      </c>
      <c r="L2015" s="21">
        <f t="shared" ca="1" si="157"/>
        <v>2499.4523214115079</v>
      </c>
      <c r="M2015" s="31" t="str">
        <f ca="1">IF(ROW()&gt;计算结果!B$22+1,IF(L2015&gt;OFFSET(L2015,-计算结果!B$22,0,1,1),"买",IF(L2015&lt;OFFSET(L2015,-计算结果!B$22,0,1,1),"卖",M2014)),IF(L2015&gt;OFFSET(L2015,-ROW()+1,0,1,1),"买",IF(L2015&lt;OFFSET(L2015,-ROW()+1,0,1,1),"卖",M2014)))</f>
        <v>卖</v>
      </c>
      <c r="N2015" s="4" t="str">
        <f t="shared" ca="1" si="158"/>
        <v/>
      </c>
      <c r="O2015" s="3">
        <f ca="1">IF(M2014="买",E2015/E2014-1,0)-IF(N2015=1,计算结果!B$17,0)</f>
        <v>0</v>
      </c>
      <c r="P2015" s="2">
        <f t="shared" ca="1" si="159"/>
        <v>7.5529251713806413</v>
      </c>
      <c r="Q2015" s="3">
        <f ca="1">1-P2015/MAX(P$2:P2015)</f>
        <v>8.7477010598749905E-2</v>
      </c>
    </row>
    <row r="2016" spans="1:17" x14ac:dyDescent="0.15">
      <c r="A2016" s="1">
        <v>41387</v>
      </c>
      <c r="B2016">
        <v>2532.1999999999998</v>
      </c>
      <c r="C2016">
        <v>2532.1999999999998</v>
      </c>
      <c r="D2016" s="21">
        <v>2448.1999999999998</v>
      </c>
      <c r="E2016" s="21">
        <v>2449.4699999999998</v>
      </c>
      <c r="F2016" s="42">
        <v>615.76159231999998</v>
      </c>
      <c r="G2016" s="3">
        <f t="shared" si="155"/>
        <v>-3.2086364480552687E-2</v>
      </c>
      <c r="H2016" s="3">
        <f>1-E2016/MAX(E$2:E2016)</f>
        <v>0.58322500510447162</v>
      </c>
      <c r="I2016" s="21">
        <f t="shared" si="156"/>
        <v>81.200000000000273</v>
      </c>
      <c r="J2016" s="21">
        <f ca="1">IF(ROW()&gt;计算结果!B$18+1,ABS(E2016-OFFSET(E2016,-计算结果!B$18,0,1,1))/SUM(OFFSET(I2016,0,0,-计算结果!B$18,1)),ABS(E2016-OFFSET(E2016,-ROW()+2,0,1,1))/SUM(OFFSET(I2016,0,0,-ROW()+2,1)))</f>
        <v>0.16916433832867664</v>
      </c>
      <c r="K2016" s="21">
        <f ca="1">(计算结果!B$19+计算结果!B$20*'000300'!J2016)^计算结果!B$21</f>
        <v>1.5522479044958089</v>
      </c>
      <c r="L2016" s="21">
        <f t="shared" ca="1" si="157"/>
        <v>2421.8673677386587</v>
      </c>
      <c r="M2016" s="31" t="str">
        <f ca="1">IF(ROW()&gt;计算结果!B$22+1,IF(L2016&gt;OFFSET(L2016,-计算结果!B$22,0,1,1),"买",IF(L2016&lt;OFFSET(L2016,-计算结果!B$22,0,1,1),"卖",M2015)),IF(L2016&gt;OFFSET(L2016,-ROW()+1,0,1,1),"买",IF(L2016&lt;OFFSET(L2016,-ROW()+1,0,1,1),"卖",M2015)))</f>
        <v>卖</v>
      </c>
      <c r="N2016" s="4" t="str">
        <f t="shared" ca="1" si="158"/>
        <v/>
      </c>
      <c r="O2016" s="3">
        <f ca="1">IF(M2015="买",E2016/E2015-1,0)-IF(N2016=1,计算结果!B$17,0)</f>
        <v>0</v>
      </c>
      <c r="P2016" s="2">
        <f t="shared" ca="1" si="159"/>
        <v>7.5529251713806413</v>
      </c>
      <c r="Q2016" s="3">
        <f ca="1">1-P2016/MAX(P$2:P2016)</f>
        <v>8.7477010598749905E-2</v>
      </c>
    </row>
    <row r="2017" spans="1:17" x14ac:dyDescent="0.15">
      <c r="A2017" s="1">
        <v>41388</v>
      </c>
      <c r="B2017">
        <v>2452.7800000000002</v>
      </c>
      <c r="C2017">
        <v>2511.1999999999998</v>
      </c>
      <c r="D2017" s="21">
        <v>2446.59</v>
      </c>
      <c r="E2017" s="21">
        <v>2495.58</v>
      </c>
      <c r="F2017" s="42">
        <v>621.89420543999995</v>
      </c>
      <c r="G2017" s="3">
        <f t="shared" si="155"/>
        <v>1.8824480397800381E-2</v>
      </c>
      <c r="H2017" s="3">
        <f>1-E2017/MAX(E$2:E2017)</f>
        <v>0.57537943238276723</v>
      </c>
      <c r="I2017" s="21">
        <f t="shared" si="156"/>
        <v>46.110000000000127</v>
      </c>
      <c r="J2017" s="21">
        <f ca="1">IF(ROW()&gt;计算结果!B$18+1,ABS(E2017-OFFSET(E2017,-计算结果!B$18,0,1,1))/SUM(OFFSET(I2017,0,0,-计算结果!B$18,1)),ABS(E2017-OFFSET(E2017,-ROW()+2,0,1,1))/SUM(OFFSET(I2017,0,0,-ROW()+2,1)))</f>
        <v>3.6914560943172296E-2</v>
      </c>
      <c r="K2017" s="21">
        <f ca="1">(计算结果!B$19+计算结果!B$20*'000300'!J2017)^计算结果!B$21</f>
        <v>1.4332231048488551</v>
      </c>
      <c r="L2017" s="21">
        <f t="shared" ca="1" si="157"/>
        <v>2527.5140154148398</v>
      </c>
      <c r="M2017" s="31" t="str">
        <f ca="1">IF(ROW()&gt;计算结果!B$22+1,IF(L2017&gt;OFFSET(L2017,-计算结果!B$22,0,1,1),"买",IF(L2017&lt;OFFSET(L2017,-计算结果!B$22,0,1,1),"卖",M2016)),IF(L2017&gt;OFFSET(L2017,-ROW()+1,0,1,1),"买",IF(L2017&lt;OFFSET(L2017,-ROW()+1,0,1,1),"卖",M2016)))</f>
        <v>卖</v>
      </c>
      <c r="N2017" s="4" t="str">
        <f t="shared" ca="1" si="158"/>
        <v/>
      </c>
      <c r="O2017" s="3">
        <f ca="1">IF(M2016="买",E2017/E2016-1,0)-IF(N2017=1,计算结果!B$17,0)</f>
        <v>0</v>
      </c>
      <c r="P2017" s="2">
        <f t="shared" ca="1" si="159"/>
        <v>7.5529251713806413</v>
      </c>
      <c r="Q2017" s="3">
        <f ca="1">1-P2017/MAX(P$2:P2017)</f>
        <v>8.7477010598749905E-2</v>
      </c>
    </row>
    <row r="2018" spans="1:17" x14ac:dyDescent="0.15">
      <c r="A2018" s="1">
        <v>41389</v>
      </c>
      <c r="B2018">
        <v>2486.86</v>
      </c>
      <c r="C2018">
        <v>2505.48</v>
      </c>
      <c r="D2018" s="21">
        <v>2456.5700000000002</v>
      </c>
      <c r="E2018" s="21">
        <v>2467.88</v>
      </c>
      <c r="F2018" s="42">
        <v>598.91286016000004</v>
      </c>
      <c r="G2018" s="3">
        <f t="shared" si="155"/>
        <v>-1.1099624135471386E-2</v>
      </c>
      <c r="H2018" s="3">
        <f>1-E2018/MAX(E$2:E2018)</f>
        <v>0.58009256108350904</v>
      </c>
      <c r="I2018" s="21">
        <f t="shared" si="156"/>
        <v>27.699999999999818</v>
      </c>
      <c r="J2018" s="21">
        <f ca="1">IF(ROW()&gt;计算结果!B$18+1,ABS(E2018-OFFSET(E2018,-计算结果!B$18,0,1,1))/SUM(OFFSET(I2018,0,0,-计算结果!B$18,1)),ABS(E2018-OFFSET(E2018,-ROW()+2,0,1,1))/SUM(OFFSET(I2018,0,0,-ROW()+2,1)))</f>
        <v>3.3503082283570032E-2</v>
      </c>
      <c r="K2018" s="21">
        <f ca="1">(计算结果!B$19+计算结果!B$20*'000300'!J2018)^计算结果!B$21</f>
        <v>1.4301527740552129</v>
      </c>
      <c r="L2018" s="21">
        <f t="shared" ca="1" si="157"/>
        <v>2442.2282628412554</v>
      </c>
      <c r="M2018" s="31" t="str">
        <f ca="1">IF(ROW()&gt;计算结果!B$22+1,IF(L2018&gt;OFFSET(L2018,-计算结果!B$22,0,1,1),"买",IF(L2018&lt;OFFSET(L2018,-计算结果!B$22,0,1,1),"卖",M2017)),IF(L2018&gt;OFFSET(L2018,-ROW()+1,0,1,1),"买",IF(L2018&lt;OFFSET(L2018,-ROW()+1,0,1,1),"卖",M2017)))</f>
        <v>卖</v>
      </c>
      <c r="N2018" s="4" t="str">
        <f t="shared" ca="1" si="158"/>
        <v/>
      </c>
      <c r="O2018" s="3">
        <f ca="1">IF(M2017="买",E2018/E2017-1,0)-IF(N2018=1,计算结果!B$17,0)</f>
        <v>0</v>
      </c>
      <c r="P2018" s="2">
        <f t="shared" ca="1" si="159"/>
        <v>7.5529251713806413</v>
      </c>
      <c r="Q2018" s="3">
        <f ca="1">1-P2018/MAX(P$2:P2018)</f>
        <v>8.7477010598749905E-2</v>
      </c>
    </row>
    <row r="2019" spans="1:17" x14ac:dyDescent="0.15">
      <c r="A2019" s="1">
        <v>41390</v>
      </c>
      <c r="B2019">
        <v>2477.7199999999998</v>
      </c>
      <c r="C2019">
        <v>2488.58</v>
      </c>
      <c r="D2019" s="21">
        <v>2439.8000000000002</v>
      </c>
      <c r="E2019" s="21">
        <v>2447.31</v>
      </c>
      <c r="F2019" s="42">
        <v>463.51986688</v>
      </c>
      <c r="G2019" s="3">
        <f t="shared" si="155"/>
        <v>-8.3350892263805987E-3</v>
      </c>
      <c r="H2019" s="3">
        <f>1-E2019/MAX(E$2:E2019)</f>
        <v>0.58359252705369902</v>
      </c>
      <c r="I2019" s="21">
        <f t="shared" si="156"/>
        <v>20.570000000000164</v>
      </c>
      <c r="J2019" s="21">
        <f ca="1">IF(ROW()&gt;计算结果!B$18+1,ABS(E2019-OFFSET(E2019,-计算结果!B$18,0,1,1))/SUM(OFFSET(I2019,0,0,-计算结果!B$18,1)),ABS(E2019-OFFSET(E2019,-ROW()+2,0,1,1))/SUM(OFFSET(I2019,0,0,-ROW()+2,1)))</f>
        <v>4.879978897388601E-2</v>
      </c>
      <c r="K2019" s="21">
        <f ca="1">(计算结果!B$19+计算结果!B$20*'000300'!J2019)^计算结果!B$21</f>
        <v>1.4439198100764974</v>
      </c>
      <c r="L2019" s="21">
        <f t="shared" ca="1" si="157"/>
        <v>2449.5658837943688</v>
      </c>
      <c r="M2019" s="31" t="str">
        <f ca="1">IF(ROW()&gt;计算结果!B$22+1,IF(L2019&gt;OFFSET(L2019,-计算结果!B$22,0,1,1),"买",IF(L2019&lt;OFFSET(L2019,-计算结果!B$22,0,1,1),"卖",M2018)),IF(L2019&gt;OFFSET(L2019,-ROW()+1,0,1,1),"买",IF(L2019&lt;OFFSET(L2019,-ROW()+1,0,1,1),"卖",M2018)))</f>
        <v>卖</v>
      </c>
      <c r="N2019" s="4" t="str">
        <f t="shared" ca="1" si="158"/>
        <v/>
      </c>
      <c r="O2019" s="3">
        <f ca="1">IF(M2018="买",E2019/E2018-1,0)-IF(N2019=1,计算结果!B$17,0)</f>
        <v>0</v>
      </c>
      <c r="P2019" s="2">
        <f t="shared" ca="1" si="159"/>
        <v>7.5529251713806413</v>
      </c>
      <c r="Q2019" s="3">
        <f ca="1">1-P2019/MAX(P$2:P2019)</f>
        <v>8.7477010598749905E-2</v>
      </c>
    </row>
    <row r="2020" spans="1:17" x14ac:dyDescent="0.15">
      <c r="A2020" s="1">
        <v>41396</v>
      </c>
      <c r="B2020">
        <v>2434.6</v>
      </c>
      <c r="C2020">
        <v>2453.75</v>
      </c>
      <c r="D2020" s="21">
        <v>2423.08</v>
      </c>
      <c r="E2020" s="21">
        <v>2449.64</v>
      </c>
      <c r="F2020" s="42">
        <v>472.00448512000003</v>
      </c>
      <c r="G2020" s="3">
        <f t="shared" si="155"/>
        <v>9.5206573748307655E-4</v>
      </c>
      <c r="H2020" s="3">
        <f>1-E2020/MAX(E$2:E2020)</f>
        <v>0.58319607976587484</v>
      </c>
      <c r="I2020" s="21">
        <f t="shared" si="156"/>
        <v>2.3299999999999272</v>
      </c>
      <c r="J2020" s="21">
        <f ca="1">IF(ROW()&gt;计算结果!B$18+1,ABS(E2020-OFFSET(E2020,-计算结果!B$18,0,1,1))/SUM(OFFSET(I2020,0,0,-计算结果!B$18,1)),ABS(E2020-OFFSET(E2020,-ROW()+2,0,1,1))/SUM(OFFSET(I2020,0,0,-ROW()+2,1)))</f>
        <v>4.5733447488583337E-2</v>
      </c>
      <c r="K2020" s="21">
        <f ca="1">(计算结果!B$19+计算结果!B$20*'000300'!J2020)^计算结果!B$21</f>
        <v>1.4411601027397249</v>
      </c>
      <c r="L2020" s="21">
        <f t="shared" ca="1" si="157"/>
        <v>2449.672697112891</v>
      </c>
      <c r="M2020" s="31" t="str">
        <f ca="1">IF(ROW()&gt;计算结果!B$22+1,IF(L2020&gt;OFFSET(L2020,-计算结果!B$22,0,1,1),"买",IF(L2020&lt;OFFSET(L2020,-计算结果!B$22,0,1,1),"卖",M2019)),IF(L2020&gt;OFFSET(L2020,-ROW()+1,0,1,1),"买",IF(L2020&lt;OFFSET(L2020,-ROW()+1,0,1,1),"卖",M2019)))</f>
        <v>买</v>
      </c>
      <c r="N2020" s="4">
        <f t="shared" ca="1" si="158"/>
        <v>1</v>
      </c>
      <c r="O2020" s="3">
        <f ca="1">IF(M2019="买",E2020/E2019-1,0)-IF(N2020=1,计算结果!B$17,0)</f>
        <v>0</v>
      </c>
      <c r="P2020" s="2">
        <f t="shared" ca="1" si="159"/>
        <v>7.5529251713806413</v>
      </c>
      <c r="Q2020" s="3">
        <f ca="1">1-P2020/MAX(P$2:P2020)</f>
        <v>8.7477010598749905E-2</v>
      </c>
    </row>
    <row r="2021" spans="1:17" x14ac:dyDescent="0.15">
      <c r="A2021" s="1">
        <v>41397</v>
      </c>
      <c r="B2021">
        <v>2457.54</v>
      </c>
      <c r="C2021">
        <v>2521.12</v>
      </c>
      <c r="D2021" s="21">
        <v>2457.54</v>
      </c>
      <c r="E2021" s="21">
        <v>2492.91</v>
      </c>
      <c r="F2021" s="42">
        <v>632.67041280000001</v>
      </c>
      <c r="G2021" s="3">
        <f t="shared" si="155"/>
        <v>1.7663819989875984E-2</v>
      </c>
      <c r="H2021" s="3">
        <f>1-E2021/MAX(E$2:E2021)</f>
        <v>0.57583373034778473</v>
      </c>
      <c r="I2021" s="21">
        <f t="shared" si="156"/>
        <v>43.269999999999982</v>
      </c>
      <c r="J2021" s="21">
        <f ca="1">IF(ROW()&gt;计算结果!B$18+1,ABS(E2021-OFFSET(E2021,-计算结果!B$18,0,1,1))/SUM(OFFSET(I2021,0,0,-计算结果!B$18,1)),ABS(E2021-OFFSET(E2021,-ROW()+2,0,1,1))/SUM(OFFSET(I2021,0,0,-ROW()+2,1)))</f>
        <v>0.1107639119739367</v>
      </c>
      <c r="K2021" s="21">
        <f ca="1">(计算结果!B$19+计算结果!B$20*'000300'!J2021)^计算结果!B$21</f>
        <v>1.499687520776543</v>
      </c>
      <c r="L2021" s="21">
        <f t="shared" ca="1" si="157"/>
        <v>2514.5151406847235</v>
      </c>
      <c r="M2021" s="31" t="str">
        <f ca="1">IF(ROW()&gt;计算结果!B$22+1,IF(L2021&gt;OFFSET(L2021,-计算结果!B$22,0,1,1),"买",IF(L2021&lt;OFFSET(L2021,-计算结果!B$22,0,1,1),"卖",M2020)),IF(L2021&gt;OFFSET(L2021,-ROW()+1,0,1,1),"买",IF(L2021&lt;OFFSET(L2021,-ROW()+1,0,1,1),"卖",M2020)))</f>
        <v>卖</v>
      </c>
      <c r="N2021" s="4">
        <f t="shared" ca="1" si="158"/>
        <v>1</v>
      </c>
      <c r="O2021" s="3">
        <f ca="1">IF(M2020="买",E2021/E2020-1,0)-IF(N2021=1,计算结果!B$17,0)</f>
        <v>1.7663819989875984E-2</v>
      </c>
      <c r="P2021" s="2">
        <f t="shared" ca="1" si="159"/>
        <v>7.6863386820049122</v>
      </c>
      <c r="Q2021" s="3">
        <f ca="1">1-P2021/MAX(P$2:P2021)</f>
        <v>7.1358368777342696E-2</v>
      </c>
    </row>
    <row r="2022" spans="1:17" x14ac:dyDescent="0.15">
      <c r="A2022" s="1">
        <v>41400</v>
      </c>
      <c r="B2022">
        <v>2502.98</v>
      </c>
      <c r="C2022">
        <v>2533.86</v>
      </c>
      <c r="D2022" s="21">
        <v>2500.46</v>
      </c>
      <c r="E2022" s="21">
        <v>2525.98</v>
      </c>
      <c r="F2022" s="42">
        <v>617.67950336000001</v>
      </c>
      <c r="G2022" s="3">
        <f t="shared" si="155"/>
        <v>1.3265621302012587E-2</v>
      </c>
      <c r="H2022" s="3">
        <f>1-E2022/MAX(E$2:E2022)</f>
        <v>0.57020690124549112</v>
      </c>
      <c r="I2022" s="21">
        <f t="shared" si="156"/>
        <v>33.070000000000164</v>
      </c>
      <c r="J2022" s="21">
        <f ca="1">IF(ROW()&gt;计算结果!B$18+1,ABS(E2022-OFFSET(E2022,-计算结果!B$18,0,1,1))/SUM(OFFSET(I2022,0,0,-计算结果!B$18,1)),ABS(E2022-OFFSET(E2022,-ROW()+2,0,1,1))/SUM(OFFSET(I2022,0,0,-ROW()+2,1)))</f>
        <v>0.2028728551251619</v>
      </c>
      <c r="K2022" s="21">
        <f ca="1">(计算结果!B$19+计算结果!B$20*'000300'!J2022)^计算结果!B$21</f>
        <v>1.5825855696126456</v>
      </c>
      <c r="L2022" s="21">
        <f t="shared" ca="1" si="157"/>
        <v>2532.6592615947193</v>
      </c>
      <c r="M2022" s="31" t="str">
        <f ca="1">IF(ROW()&gt;计算结果!B$22+1,IF(L2022&gt;OFFSET(L2022,-计算结果!B$22,0,1,1),"买",IF(L2022&lt;OFFSET(L2022,-计算结果!B$22,0,1,1),"卖",M2021)),IF(L2022&gt;OFFSET(L2022,-ROW()+1,0,1,1),"买",IF(L2022&lt;OFFSET(L2022,-ROW()+1,0,1,1),"卖",M2021)))</f>
        <v>买</v>
      </c>
      <c r="N2022" s="4">
        <f t="shared" ca="1" si="158"/>
        <v>1</v>
      </c>
      <c r="O2022" s="3">
        <f ca="1">IF(M2021="买",E2022/E2021-1,0)-IF(N2022=1,计算结果!B$17,0)</f>
        <v>0</v>
      </c>
      <c r="P2022" s="2">
        <f t="shared" ca="1" si="159"/>
        <v>7.6863386820049122</v>
      </c>
      <c r="Q2022" s="3">
        <f ca="1">1-P2022/MAX(P$2:P2022)</f>
        <v>7.1358368777342696E-2</v>
      </c>
    </row>
    <row r="2023" spans="1:17" x14ac:dyDescent="0.15">
      <c r="A2023" s="1">
        <v>41401</v>
      </c>
      <c r="B2023">
        <v>2519.36</v>
      </c>
      <c r="C2023">
        <v>2539.3000000000002</v>
      </c>
      <c r="D2023" s="21">
        <v>2507.7600000000002</v>
      </c>
      <c r="E2023" s="21">
        <v>2529.94</v>
      </c>
      <c r="F2023" s="42">
        <v>592.44949503999999</v>
      </c>
      <c r="G2023" s="3">
        <f t="shared" si="155"/>
        <v>1.5677083745715414E-3</v>
      </c>
      <c r="H2023" s="3">
        <f>1-E2023/MAX(E$2:E2023)</f>
        <v>0.56953311100524062</v>
      </c>
      <c r="I2023" s="21">
        <f t="shared" si="156"/>
        <v>3.9600000000000364</v>
      </c>
      <c r="J2023" s="21">
        <f ca="1">IF(ROW()&gt;计算结果!B$18+1,ABS(E2023-OFFSET(E2023,-计算结果!B$18,0,1,1))/SUM(OFFSET(I2023,0,0,-计算结果!B$18,1)),ABS(E2023-OFFSET(E2023,-ROW()+2,0,1,1))/SUM(OFFSET(I2023,0,0,-ROW()+2,1)))</f>
        <v>0.19703344937187853</v>
      </c>
      <c r="K2023" s="21">
        <f ca="1">(计算结果!B$19+计算结果!B$20*'000300'!J2023)^计算结果!B$21</f>
        <v>1.5773301044346906</v>
      </c>
      <c r="L2023" s="21">
        <f t="shared" ca="1" si="157"/>
        <v>2528.3700884195355</v>
      </c>
      <c r="M2023" s="31" t="str">
        <f ca="1">IF(ROW()&gt;计算结果!B$22+1,IF(L2023&gt;OFFSET(L2023,-计算结果!B$22,0,1,1),"买",IF(L2023&lt;OFFSET(L2023,-计算结果!B$22,0,1,1),"卖",M2022)),IF(L2023&gt;OFFSET(L2023,-ROW()+1,0,1,1),"买",IF(L2023&lt;OFFSET(L2023,-ROW()+1,0,1,1),"卖",M2022)))</f>
        <v>买</v>
      </c>
      <c r="N2023" s="4" t="str">
        <f t="shared" ca="1" si="158"/>
        <v/>
      </c>
      <c r="O2023" s="3">
        <f ca="1">IF(M2022="买",E2023/E2022-1,0)-IF(N2023=1,计算结果!B$17,0)</f>
        <v>1.5677083745715414E-3</v>
      </c>
      <c r="P2023" s="2">
        <f t="shared" ca="1" si="159"/>
        <v>7.6983886195264848</v>
      </c>
      <c r="Q2023" s="3">
        <f ca="1">1-P2023/MAX(P$2:P2023)</f>
        <v>6.9902529515099121E-2</v>
      </c>
    </row>
    <row r="2024" spans="1:17" x14ac:dyDescent="0.15">
      <c r="A2024" s="1">
        <v>41402</v>
      </c>
      <c r="B2024">
        <v>2542.27</v>
      </c>
      <c r="C2024">
        <v>2562.0100000000002</v>
      </c>
      <c r="D2024" s="21">
        <v>2531.25</v>
      </c>
      <c r="E2024" s="21">
        <v>2542.8000000000002</v>
      </c>
      <c r="F2024" s="42">
        <v>603.09147647999998</v>
      </c>
      <c r="G2024" s="3">
        <f t="shared" si="155"/>
        <v>5.0831245009763659E-3</v>
      </c>
      <c r="H2024" s="3">
        <f>1-E2024/MAX(E$2:E2024)</f>
        <v>0.56734499421493223</v>
      </c>
      <c r="I2024" s="21">
        <f t="shared" si="156"/>
        <v>12.860000000000127</v>
      </c>
      <c r="J2024" s="21">
        <f ca="1">IF(ROW()&gt;计算结果!B$18+1,ABS(E2024-OFFSET(E2024,-计算结果!B$18,0,1,1))/SUM(OFFSET(I2024,0,0,-计算结果!B$18,1)),ABS(E2024-OFFSET(E2024,-ROW()+2,0,1,1))/SUM(OFFSET(I2024,0,0,-ROW()+2,1)))</f>
        <v>3.2709769171863905E-2</v>
      </c>
      <c r="K2024" s="21">
        <f ca="1">(计算结果!B$19+计算结果!B$20*'000300'!J2024)^计算结果!B$21</f>
        <v>1.4294387922546774</v>
      </c>
      <c r="L2024" s="21">
        <f t="shared" ca="1" si="157"/>
        <v>2548.9967638014568</v>
      </c>
      <c r="M2024" s="31" t="str">
        <f ca="1">IF(ROW()&gt;计算结果!B$22+1,IF(L2024&gt;OFFSET(L2024,-计算结果!B$22,0,1,1),"买",IF(L2024&lt;OFFSET(L2024,-计算结果!B$22,0,1,1),"卖",M2023)),IF(L2024&gt;OFFSET(L2024,-ROW()+1,0,1,1),"买",IF(L2024&lt;OFFSET(L2024,-ROW()+1,0,1,1),"卖",M2023)))</f>
        <v>买</v>
      </c>
      <c r="N2024" s="4" t="str">
        <f t="shared" ca="1" si="158"/>
        <v/>
      </c>
      <c r="O2024" s="3">
        <f ca="1">IF(M2023="买",E2024/E2023-1,0)-IF(N2024=1,计算结果!B$17,0)</f>
        <v>5.0831245009763659E-3</v>
      </c>
      <c r="P2024" s="2">
        <f t="shared" ca="1" si="159"/>
        <v>7.7375204873364378</v>
      </c>
      <c r="Q2024" s="3">
        <f ca="1">1-P2024/MAX(P$2:P2024)</f>
        <v>6.5174728274581151E-2</v>
      </c>
    </row>
    <row r="2025" spans="1:17" x14ac:dyDescent="0.15">
      <c r="A2025" s="1">
        <v>41403</v>
      </c>
      <c r="B2025">
        <v>2542.37</v>
      </c>
      <c r="C2025">
        <v>2543.3000000000002</v>
      </c>
      <c r="D2025" s="21">
        <v>2507.79</v>
      </c>
      <c r="E2025" s="21">
        <v>2527.79</v>
      </c>
      <c r="F2025" s="42">
        <v>644.38292479999996</v>
      </c>
      <c r="G2025" s="3">
        <f t="shared" si="155"/>
        <v>-5.9029416391380707E-3</v>
      </c>
      <c r="H2025" s="3">
        <f>1-E2025/MAX(E$2:E2025)</f>
        <v>0.56989893146396242</v>
      </c>
      <c r="I2025" s="21">
        <f t="shared" si="156"/>
        <v>15.010000000000218</v>
      </c>
      <c r="J2025" s="21">
        <f ca="1">IF(ROW()&gt;计算结果!B$18+1,ABS(E2025-OFFSET(E2025,-计算结果!B$18,0,1,1))/SUM(OFFSET(I2025,0,0,-计算结果!B$18,1)),ABS(E2025-OFFSET(E2025,-ROW()+2,0,1,1))/SUM(OFFSET(I2025,0,0,-ROW()+2,1)))</f>
        <v>1.0067114093960083E-2</v>
      </c>
      <c r="K2025" s="21">
        <f ca="1">(计算结果!B$19+计算结果!B$20*'000300'!J2025)^计算结果!B$21</f>
        <v>1.4090604026845639</v>
      </c>
      <c r="L2025" s="21">
        <f t="shared" ca="1" si="157"/>
        <v>2519.1151526597396</v>
      </c>
      <c r="M2025" s="31" t="str">
        <f ca="1">IF(ROW()&gt;计算结果!B$22+1,IF(L2025&gt;OFFSET(L2025,-计算结果!B$22,0,1,1),"买",IF(L2025&lt;OFFSET(L2025,-计算结果!B$22,0,1,1),"卖",M2024)),IF(L2025&gt;OFFSET(L2025,-ROW()+1,0,1,1),"买",IF(L2025&lt;OFFSET(L2025,-ROW()+1,0,1,1),"卖",M2024)))</f>
        <v>买</v>
      </c>
      <c r="N2025" s="4" t="str">
        <f t="shared" ca="1" si="158"/>
        <v/>
      </c>
      <c r="O2025" s="3">
        <f ca="1">IF(M2024="买",E2025/E2024-1,0)-IF(N2025=1,计算结果!B$17,0)</f>
        <v>-5.9029416391380707E-3</v>
      </c>
      <c r="P2025" s="2">
        <f t="shared" ca="1" si="159"/>
        <v>7.6918463554680558</v>
      </c>
      <c r="Q2025" s="3">
        <f ca="1">1-P2025/MAX(P$2:P2025)</f>
        <v>7.0692947296367659E-2</v>
      </c>
    </row>
    <row r="2026" spans="1:17" x14ac:dyDescent="0.15">
      <c r="A2026" s="1">
        <v>41404</v>
      </c>
      <c r="B2026">
        <v>2519.52</v>
      </c>
      <c r="C2026">
        <v>2546.9699999999998</v>
      </c>
      <c r="D2026" s="21">
        <v>2515.16</v>
      </c>
      <c r="E2026" s="21">
        <v>2540.84</v>
      </c>
      <c r="F2026" s="42">
        <v>508.96691199999998</v>
      </c>
      <c r="G2026" s="3">
        <f t="shared" si="155"/>
        <v>5.1626124005554885E-3</v>
      </c>
      <c r="H2026" s="3">
        <f>1-E2026/MAX(E$2:E2026)</f>
        <v>0.56767848635404605</v>
      </c>
      <c r="I2026" s="21">
        <f t="shared" si="156"/>
        <v>13.050000000000182</v>
      </c>
      <c r="J2026" s="21">
        <f ca="1">IF(ROW()&gt;计算结果!B$18+1,ABS(E2026-OFFSET(E2026,-计算结果!B$18,0,1,1))/SUM(OFFSET(I2026,0,0,-计算结果!B$18,1)),ABS(E2026-OFFSET(E2026,-ROW()+2,0,1,1))/SUM(OFFSET(I2026,0,0,-ROW()+2,1)))</f>
        <v>0.41926306612214947</v>
      </c>
      <c r="K2026" s="21">
        <f ca="1">(计算结果!B$19+计算结果!B$20*'000300'!J2026)^计算结果!B$21</f>
        <v>1.7773367595099345</v>
      </c>
      <c r="L2026" s="21">
        <f t="shared" ca="1" si="157"/>
        <v>2557.7275224323266</v>
      </c>
      <c r="M2026" s="31" t="str">
        <f ca="1">IF(ROW()&gt;计算结果!B$22+1,IF(L2026&gt;OFFSET(L2026,-计算结果!B$22,0,1,1),"买",IF(L2026&lt;OFFSET(L2026,-计算结果!B$22,0,1,1),"卖",M2025)),IF(L2026&gt;OFFSET(L2026,-ROW()+1,0,1,1),"买",IF(L2026&lt;OFFSET(L2026,-ROW()+1,0,1,1),"卖",M2025)))</f>
        <v>买</v>
      </c>
      <c r="N2026" s="4" t="str">
        <f t="shared" ca="1" si="158"/>
        <v/>
      </c>
      <c r="O2026" s="3">
        <f ca="1">IF(M2025="买",E2026/E2025-1,0)-IF(N2026=1,计算结果!B$17,0)</f>
        <v>5.1626124005554885E-3</v>
      </c>
      <c r="P2026" s="2">
        <f t="shared" ca="1" si="159"/>
        <v>7.7315563768459628</v>
      </c>
      <c r="Q2026" s="3">
        <f ca="1">1-P2026/MAX(P$2:P2026)</f>
        <v>6.5895295182156199E-2</v>
      </c>
    </row>
    <row r="2027" spans="1:17" x14ac:dyDescent="0.15">
      <c r="A2027" s="1">
        <v>41407</v>
      </c>
      <c r="B2027">
        <v>2542.41</v>
      </c>
      <c r="C2027">
        <v>2547.6</v>
      </c>
      <c r="D2027" s="21">
        <v>2516.73</v>
      </c>
      <c r="E2027" s="21">
        <v>2530.77</v>
      </c>
      <c r="F2027" s="42">
        <v>551.55093504000001</v>
      </c>
      <c r="G2027" s="3">
        <f t="shared" si="155"/>
        <v>-3.9632562459659404E-3</v>
      </c>
      <c r="H2027" s="3">
        <f>1-E2027/MAX(E$2:E2027)</f>
        <v>0.56939188729326884</v>
      </c>
      <c r="I2027" s="21">
        <f t="shared" si="156"/>
        <v>10.070000000000164</v>
      </c>
      <c r="J2027" s="21">
        <f ca="1">IF(ROW()&gt;计算结果!B$18+1,ABS(E2027-OFFSET(E2027,-计算结果!B$18,0,1,1))/SUM(OFFSET(I2027,0,0,-计算结果!B$18,1)),ABS(E2027-OFFSET(E2027,-ROW()+2,0,1,1))/SUM(OFFSET(I2027,0,0,-ROW()+2,1)))</f>
        <v>0.19346857991093463</v>
      </c>
      <c r="K2027" s="21">
        <f ca="1">(计算结果!B$19+计算结果!B$20*'000300'!J2027)^计算结果!B$21</f>
        <v>1.5741217219198411</v>
      </c>
      <c r="L2027" s="21">
        <f t="shared" ca="1" si="157"/>
        <v>2515.2931008024598</v>
      </c>
      <c r="M2027" s="31" t="str">
        <f ca="1">IF(ROW()&gt;计算结果!B$22+1,IF(L2027&gt;OFFSET(L2027,-计算结果!B$22,0,1,1),"买",IF(L2027&lt;OFFSET(L2027,-计算结果!B$22,0,1,1),"卖",M2026)),IF(L2027&gt;OFFSET(L2027,-ROW()+1,0,1,1),"买",IF(L2027&lt;OFFSET(L2027,-ROW()+1,0,1,1),"卖",M2026)))</f>
        <v>买</v>
      </c>
      <c r="N2027" s="4" t="str">
        <f t="shared" ca="1" si="158"/>
        <v/>
      </c>
      <c r="O2027" s="3">
        <f ca="1">IF(M2026="买",E2027/E2026-1,0)-IF(N2027=1,计算结果!B$17,0)</f>
        <v>-3.9632562459659404E-3</v>
      </c>
      <c r="P2027" s="2">
        <f t="shared" ca="1" si="159"/>
        <v>7.7009142377443904</v>
      </c>
      <c r="Q2027" s="3">
        <f ca="1">1-P2027/MAX(P$2:P2027)</f>
        <v>6.9597391487911664E-2</v>
      </c>
    </row>
    <row r="2028" spans="1:17" x14ac:dyDescent="0.15">
      <c r="A2028" s="1">
        <v>41408</v>
      </c>
      <c r="B2028">
        <v>2526</v>
      </c>
      <c r="C2028">
        <v>2526.14</v>
      </c>
      <c r="D2028" s="21">
        <v>2479.87</v>
      </c>
      <c r="E2028" s="21">
        <v>2493.34</v>
      </c>
      <c r="F2028" s="42">
        <v>561.44572416000005</v>
      </c>
      <c r="G2028" s="3">
        <f t="shared" si="155"/>
        <v>-1.4789965109432979E-2</v>
      </c>
      <c r="H2028" s="3">
        <f>1-E2028/MAX(E$2:E2028)</f>
        <v>0.57576056625604033</v>
      </c>
      <c r="I2028" s="21">
        <f t="shared" si="156"/>
        <v>37.429999999999836</v>
      </c>
      <c r="J2028" s="21">
        <f ca="1">IF(ROW()&gt;计算结果!B$18+1,ABS(E2028-OFFSET(E2028,-计算结果!B$18,0,1,1))/SUM(OFFSET(I2028,0,0,-计算结果!B$18,1)),ABS(E2028-OFFSET(E2028,-ROW()+2,0,1,1))/SUM(OFFSET(I2028,0,0,-ROW()+2,1)))</f>
        <v>0.1328671328671325</v>
      </c>
      <c r="K2028" s="21">
        <f ca="1">(计算结果!B$19+计算结果!B$20*'000300'!J2028)^计算结果!B$21</f>
        <v>1.5195804195804192</v>
      </c>
      <c r="L2028" s="21">
        <f t="shared" ca="1" si="157"/>
        <v>2481.933598673967</v>
      </c>
      <c r="M2028" s="31" t="str">
        <f ca="1">IF(ROW()&gt;计算结果!B$22+1,IF(L2028&gt;OFFSET(L2028,-计算结果!B$22,0,1,1),"买",IF(L2028&lt;OFFSET(L2028,-计算结果!B$22,0,1,1),"卖",M2027)),IF(L2028&gt;OFFSET(L2028,-ROW()+1,0,1,1),"买",IF(L2028&lt;OFFSET(L2028,-ROW()+1,0,1,1),"卖",M2027)))</f>
        <v>卖</v>
      </c>
      <c r="N2028" s="4">
        <f t="shared" ca="1" si="158"/>
        <v>1</v>
      </c>
      <c r="O2028" s="3">
        <f ca="1">IF(M2027="买",E2028/E2027-1,0)-IF(N2028=1,计算结果!B$17,0)</f>
        <v>-1.4789965109432979E-2</v>
      </c>
      <c r="P2028" s="2">
        <f t="shared" ca="1" si="159"/>
        <v>7.5870179848574155</v>
      </c>
      <c r="Q2028" s="3">
        <f ca="1">1-P2028/MAX(P$2:P2028)</f>
        <v>8.3358013605530856E-2</v>
      </c>
    </row>
    <row r="2029" spans="1:17" x14ac:dyDescent="0.15">
      <c r="A2029" s="1">
        <v>41409</v>
      </c>
      <c r="B2029">
        <v>2493.9699999999998</v>
      </c>
      <c r="C2029">
        <v>2507.4299999999998</v>
      </c>
      <c r="D2029" s="21">
        <v>2491.9299999999998</v>
      </c>
      <c r="E2029" s="21">
        <v>2506.9299999999998</v>
      </c>
      <c r="F2029" s="42">
        <v>475.78587135999999</v>
      </c>
      <c r="G2029" s="3">
        <f t="shared" si="155"/>
        <v>5.4505201857748542E-3</v>
      </c>
      <c r="H2029" s="3">
        <f>1-E2029/MAX(E$2:E2029)</f>
        <v>0.57344824065881717</v>
      </c>
      <c r="I2029" s="21">
        <f t="shared" si="156"/>
        <v>13.589999999999691</v>
      </c>
      <c r="J2029" s="21">
        <f ca="1">IF(ROW()&gt;计算结果!B$18+1,ABS(E2029-OFFSET(E2029,-计算结果!B$18,0,1,1))/SUM(OFFSET(I2029,0,0,-计算结果!B$18,1)),ABS(E2029-OFFSET(E2029,-ROW()+2,0,1,1))/SUM(OFFSET(I2029,0,0,-ROW()+2,1)))</f>
        <v>0.32289861351819643</v>
      </c>
      <c r="K2029" s="21">
        <f ca="1">(计算结果!B$19+计算结果!B$20*'000300'!J2029)^计算结果!B$21</f>
        <v>1.6906087521663766</v>
      </c>
      <c r="L2029" s="21">
        <f t="shared" ca="1" si="157"/>
        <v>2524.1927335284217</v>
      </c>
      <c r="M2029" s="31" t="str">
        <f ca="1">IF(ROW()&gt;计算结果!B$22+1,IF(L2029&gt;OFFSET(L2029,-计算结果!B$22,0,1,1),"买",IF(L2029&lt;OFFSET(L2029,-计算结果!B$22,0,1,1),"卖",M2028)),IF(L2029&gt;OFFSET(L2029,-ROW()+1,0,1,1),"买",IF(L2029&lt;OFFSET(L2029,-ROW()+1,0,1,1),"卖",M2028)))</f>
        <v>买</v>
      </c>
      <c r="N2029" s="4">
        <f t="shared" ca="1" si="158"/>
        <v>1</v>
      </c>
      <c r="O2029" s="3">
        <f ca="1">IF(M2028="买",E2029/E2028-1,0)-IF(N2029=1,计算结果!B$17,0)</f>
        <v>0</v>
      </c>
      <c r="P2029" s="2">
        <f t="shared" ca="1" si="159"/>
        <v>7.5870179848574155</v>
      </c>
      <c r="Q2029" s="3">
        <f ca="1">1-P2029/MAX(P$2:P2029)</f>
        <v>8.3358013605530856E-2</v>
      </c>
    </row>
    <row r="2030" spans="1:17" x14ac:dyDescent="0.15">
      <c r="A2030" s="1">
        <v>41410</v>
      </c>
      <c r="B2030">
        <v>2501.12</v>
      </c>
      <c r="C2030">
        <v>2553.06</v>
      </c>
      <c r="D2030" s="21">
        <v>2487.7600000000002</v>
      </c>
      <c r="E2030" s="21">
        <v>2552.71</v>
      </c>
      <c r="F2030" s="42">
        <v>768.3043328</v>
      </c>
      <c r="G2030" s="3">
        <f t="shared" si="155"/>
        <v>1.8261379456147697E-2</v>
      </c>
      <c r="H2030" s="3">
        <f>1-E2030/MAX(E$2:E2030)</f>
        <v>0.56565881712380039</v>
      </c>
      <c r="I2030" s="21">
        <f t="shared" si="156"/>
        <v>45.7800000000002</v>
      </c>
      <c r="J2030" s="21">
        <f ca="1">IF(ROW()&gt;计算结果!B$18+1,ABS(E2030-OFFSET(E2030,-计算结果!B$18,0,1,1))/SUM(OFFSET(I2030,0,0,-计算结果!B$18,1)),ABS(E2030-OFFSET(E2030,-ROW()+2,0,1,1))/SUM(OFFSET(I2030,0,0,-ROW()+2,1)))</f>
        <v>0.45188302862904944</v>
      </c>
      <c r="K2030" s="21">
        <f ca="1">(计算结果!B$19+计算结果!B$20*'000300'!J2030)^计算结果!B$21</f>
        <v>1.8066947257661443</v>
      </c>
      <c r="L2030" s="21">
        <f t="shared" ca="1" si="157"/>
        <v>2575.7147284558905</v>
      </c>
      <c r="M2030" s="31" t="str">
        <f ca="1">IF(ROW()&gt;计算结果!B$22+1,IF(L2030&gt;OFFSET(L2030,-计算结果!B$22,0,1,1),"买",IF(L2030&lt;OFFSET(L2030,-计算结果!B$22,0,1,1),"卖",M2029)),IF(L2030&gt;OFFSET(L2030,-ROW()+1,0,1,1),"买",IF(L2030&lt;OFFSET(L2030,-ROW()+1,0,1,1),"卖",M2029)))</f>
        <v>买</v>
      </c>
      <c r="N2030" s="4" t="str">
        <f t="shared" ca="1" si="158"/>
        <v/>
      </c>
      <c r="O2030" s="3">
        <f ca="1">IF(M2029="买",E2030/E2029-1,0)-IF(N2030=1,计算结果!B$17,0)</f>
        <v>1.8261379456147697E-2</v>
      </c>
      <c r="P2030" s="2">
        <f t="shared" ca="1" si="159"/>
        <v>7.7255673992195142</v>
      </c>
      <c r="Q2030" s="3">
        <f ca="1">1-P2030/MAX(P$2:P2030)</f>
        <v>6.6618866466544469E-2</v>
      </c>
    </row>
    <row r="2031" spans="1:17" x14ac:dyDescent="0.15">
      <c r="A2031" s="1">
        <v>41411</v>
      </c>
      <c r="B2031">
        <v>2550.4499999999998</v>
      </c>
      <c r="C2031">
        <v>2598.71</v>
      </c>
      <c r="D2031" s="21">
        <v>2547.7800000000002</v>
      </c>
      <c r="E2031" s="21">
        <v>2592.0500000000002</v>
      </c>
      <c r="F2031" s="42">
        <v>835.99368191999997</v>
      </c>
      <c r="G2031" s="3">
        <f t="shared" si="155"/>
        <v>1.5411072938171566E-2</v>
      </c>
      <c r="H2031" s="3">
        <f>1-E2031/MAX(E$2:E2031)</f>
        <v>0.55896515347444353</v>
      </c>
      <c r="I2031" s="21">
        <f t="shared" si="156"/>
        <v>39.340000000000146</v>
      </c>
      <c r="J2031" s="21">
        <f ca="1">IF(ROW()&gt;计算结果!B$18+1,ABS(E2031-OFFSET(E2031,-计算结果!B$18,0,1,1))/SUM(OFFSET(I2031,0,0,-计算结果!B$18,1)),ABS(E2031-OFFSET(E2031,-ROW()+2,0,1,1))/SUM(OFFSET(I2031,0,0,-ROW()+2,1)))</f>
        <v>0.44227337615988577</v>
      </c>
      <c r="K2031" s="21">
        <f ca="1">(计算结果!B$19+计算结果!B$20*'000300'!J2031)^计算结果!B$21</f>
        <v>1.7980460385438972</v>
      </c>
      <c r="L2031" s="21">
        <f t="shared" ca="1" si="157"/>
        <v>2605.0862987443152</v>
      </c>
      <c r="M2031" s="31" t="str">
        <f ca="1">IF(ROW()&gt;计算结果!B$22+1,IF(L2031&gt;OFFSET(L2031,-计算结果!B$22,0,1,1),"买",IF(L2031&lt;OFFSET(L2031,-计算结果!B$22,0,1,1),"卖",M2030)),IF(L2031&gt;OFFSET(L2031,-ROW()+1,0,1,1),"买",IF(L2031&lt;OFFSET(L2031,-ROW()+1,0,1,1),"卖",M2030)))</f>
        <v>买</v>
      </c>
      <c r="N2031" s="4" t="str">
        <f t="shared" ca="1" si="158"/>
        <v/>
      </c>
      <c r="O2031" s="3">
        <f ca="1">IF(M2030="买",E2031/E2030-1,0)-IF(N2031=1,计算结果!B$17,0)</f>
        <v>1.5411072938171566E-2</v>
      </c>
      <c r="P2031" s="2">
        <f t="shared" ca="1" si="159"/>
        <v>7.8446266818976467</v>
      </c>
      <c r="Q2031" s="3">
        <f ca="1">1-P2031/MAX(P$2:P2031)</f>
        <v>5.2234461738547067E-2</v>
      </c>
    </row>
    <row r="2032" spans="1:17" x14ac:dyDescent="0.15">
      <c r="A2032" s="1">
        <v>41414</v>
      </c>
      <c r="B2032">
        <v>2597.15</v>
      </c>
      <c r="C2032">
        <v>2627.62</v>
      </c>
      <c r="D2032" s="21">
        <v>2590.0500000000002</v>
      </c>
      <c r="E2032" s="21">
        <v>2609.61</v>
      </c>
      <c r="F2032" s="42">
        <v>940.59413503999997</v>
      </c>
      <c r="G2032" s="3">
        <f t="shared" si="155"/>
        <v>6.7745606759128663E-3</v>
      </c>
      <c r="H2032" s="3">
        <f>1-E2032/MAX(E$2:E2032)</f>
        <v>0.55597733614646427</v>
      </c>
      <c r="I2032" s="21">
        <f t="shared" si="156"/>
        <v>17.559999999999945</v>
      </c>
      <c r="J2032" s="21">
        <f ca="1">IF(ROW()&gt;计算结果!B$18+1,ABS(E2032-OFFSET(E2032,-计算结果!B$18,0,1,1))/SUM(OFFSET(I2032,0,0,-计算结果!B$18,1)),ABS(E2032-OFFSET(E2032,-ROW()+2,0,1,1))/SUM(OFFSET(I2032,0,0,-ROW()+2,1)))</f>
        <v>0.40081476156242457</v>
      </c>
      <c r="K2032" s="21">
        <f ca="1">(计算结果!B$19+计算结果!B$20*'000300'!J2032)^计算结果!B$21</f>
        <v>1.7607332854061819</v>
      </c>
      <c r="L2032" s="21">
        <f t="shared" ca="1" si="157"/>
        <v>2613.0513301184328</v>
      </c>
      <c r="M2032" s="31" t="str">
        <f ca="1">IF(ROW()&gt;计算结果!B$22+1,IF(L2032&gt;OFFSET(L2032,-计算结果!B$22,0,1,1),"买",IF(L2032&lt;OFFSET(L2032,-计算结果!B$22,0,1,1),"卖",M2031)),IF(L2032&gt;OFFSET(L2032,-ROW()+1,0,1,1),"买",IF(L2032&lt;OFFSET(L2032,-ROW()+1,0,1,1),"卖",M2031)))</f>
        <v>买</v>
      </c>
      <c r="N2032" s="4" t="str">
        <f t="shared" ca="1" si="158"/>
        <v/>
      </c>
      <c r="O2032" s="3">
        <f ca="1">IF(M2031="买",E2032/E2031-1,0)-IF(N2032=1,计算结果!B$17,0)</f>
        <v>6.7745606759128663E-3</v>
      </c>
      <c r="P2032" s="2">
        <f t="shared" ca="1" si="159"/>
        <v>7.8977705813340471</v>
      </c>
      <c r="Q2032" s="3">
        <f ca="1">1-P2032/MAX(P$2:P2032)</f>
        <v>4.5813766593055694E-2</v>
      </c>
    </row>
    <row r="2033" spans="1:17" x14ac:dyDescent="0.15">
      <c r="A2033" s="1">
        <v>41415</v>
      </c>
      <c r="B2033">
        <v>2607.39</v>
      </c>
      <c r="C2033">
        <v>2617.4</v>
      </c>
      <c r="D2033" s="21">
        <v>2594.25</v>
      </c>
      <c r="E2033" s="21">
        <v>2614.85</v>
      </c>
      <c r="F2033" s="42">
        <v>758.37816831999999</v>
      </c>
      <c r="G2033" s="3">
        <f t="shared" si="155"/>
        <v>2.007962875678615E-3</v>
      </c>
      <c r="H2033" s="3">
        <f>1-E2033/MAX(E$2:E2033)</f>
        <v>0.5550857551214865</v>
      </c>
      <c r="I2033" s="21">
        <f t="shared" si="156"/>
        <v>5.2399999999997817</v>
      </c>
      <c r="J2033" s="21">
        <f ca="1">IF(ROW()&gt;计算结果!B$18+1,ABS(E2033-OFFSET(E2033,-计算结果!B$18,0,1,1))/SUM(OFFSET(I2033,0,0,-计算结果!B$18,1)),ABS(E2033-OFFSET(E2033,-ROW()+2,0,1,1))/SUM(OFFSET(I2033,0,0,-ROW()+2,1)))</f>
        <v>0.40446815605201608</v>
      </c>
      <c r="K2033" s="21">
        <f ca="1">(计算结果!B$19+计算结果!B$20*'000300'!J2033)^计算结果!B$21</f>
        <v>1.7640213404468144</v>
      </c>
      <c r="L2033" s="21">
        <f t="shared" ca="1" si="157"/>
        <v>2616.2242221739361</v>
      </c>
      <c r="M2033" s="31" t="str">
        <f ca="1">IF(ROW()&gt;计算结果!B$22+1,IF(L2033&gt;OFFSET(L2033,-计算结果!B$22,0,1,1),"买",IF(L2033&lt;OFFSET(L2033,-计算结果!B$22,0,1,1),"卖",M2032)),IF(L2033&gt;OFFSET(L2033,-ROW()+1,0,1,1),"买",IF(L2033&lt;OFFSET(L2033,-ROW()+1,0,1,1),"卖",M2032)))</f>
        <v>买</v>
      </c>
      <c r="N2033" s="4" t="str">
        <f t="shared" ca="1" si="158"/>
        <v/>
      </c>
      <c r="O2033" s="3">
        <f ca="1">IF(M2032="买",E2033/E2032-1,0)-IF(N2033=1,计算结果!B$17,0)</f>
        <v>2.007962875678615E-3</v>
      </c>
      <c r="P2033" s="2">
        <f t="shared" ca="1" si="159"/>
        <v>7.9136290114619925</v>
      </c>
      <c r="Q2033" s="3">
        <f ca="1">1-P2033/MAX(P$2:P2033)</f>
        <v>4.3897796059890859E-2</v>
      </c>
    </row>
    <row r="2034" spans="1:17" x14ac:dyDescent="0.15">
      <c r="A2034" s="1">
        <v>41416</v>
      </c>
      <c r="B2034">
        <v>2613.41</v>
      </c>
      <c r="C2034">
        <v>2630.07</v>
      </c>
      <c r="D2034" s="21">
        <v>2603.75</v>
      </c>
      <c r="E2034" s="21">
        <v>2618.0300000000002</v>
      </c>
      <c r="F2034" s="42">
        <v>782.24130047999995</v>
      </c>
      <c r="G2034" s="3">
        <f t="shared" si="155"/>
        <v>1.2161309444136403E-3</v>
      </c>
      <c r="H2034" s="3">
        <f>1-E2034/MAX(E$2:E2034)</f>
        <v>0.55454468114067912</v>
      </c>
      <c r="I2034" s="21">
        <f t="shared" si="156"/>
        <v>3.180000000000291</v>
      </c>
      <c r="J2034" s="21">
        <f ca="1">IF(ROW()&gt;计算结果!B$18+1,ABS(E2034-OFFSET(E2034,-计算结果!B$18,0,1,1))/SUM(OFFSET(I2034,0,0,-计算结果!B$18,1)),ABS(E2034-OFFSET(E2034,-ROW()+2,0,1,1))/SUM(OFFSET(I2034,0,0,-ROW()+2,1)))</f>
        <v>0.37568039950062343</v>
      </c>
      <c r="K2034" s="21">
        <f ca="1">(计算结果!B$19+计算结果!B$20*'000300'!J2034)^计算结果!B$21</f>
        <v>1.738112359550561</v>
      </c>
      <c r="L2034" s="21">
        <f t="shared" ca="1" si="157"/>
        <v>2619.3628669320206</v>
      </c>
      <c r="M2034" s="31" t="str">
        <f ca="1">IF(ROW()&gt;计算结果!B$22+1,IF(L2034&gt;OFFSET(L2034,-计算结果!B$22,0,1,1),"买",IF(L2034&lt;OFFSET(L2034,-计算结果!B$22,0,1,1),"卖",M2033)),IF(L2034&gt;OFFSET(L2034,-ROW()+1,0,1,1),"买",IF(L2034&lt;OFFSET(L2034,-ROW()+1,0,1,1),"卖",M2033)))</f>
        <v>买</v>
      </c>
      <c r="N2034" s="4" t="str">
        <f t="shared" ca="1" si="158"/>
        <v/>
      </c>
      <c r="O2034" s="3">
        <f ca="1">IF(M2033="买",E2034/E2033-1,0)-IF(N2034=1,计算结果!B$17,0)</f>
        <v>1.2161309444136403E-3</v>
      </c>
      <c r="P2034" s="2">
        <f t="shared" ca="1" si="159"/>
        <v>7.9232530205854408</v>
      </c>
      <c r="Q2034" s="3">
        <f ca="1">1-P2034/MAX(P$2:P2034)</f>
        <v>4.273505058365723E-2</v>
      </c>
    </row>
    <row r="2035" spans="1:17" x14ac:dyDescent="0.15">
      <c r="A2035" s="1">
        <v>41417</v>
      </c>
      <c r="B2035">
        <v>2604.9299999999998</v>
      </c>
      <c r="C2035">
        <v>2624.08</v>
      </c>
      <c r="D2035" s="21">
        <v>2579.35</v>
      </c>
      <c r="E2035" s="21">
        <v>2582.85</v>
      </c>
      <c r="F2035" s="42">
        <v>813.59904768000001</v>
      </c>
      <c r="G2035" s="3">
        <f t="shared" si="155"/>
        <v>-1.3437584748837939E-2</v>
      </c>
      <c r="H2035" s="3">
        <f>1-E2035/MAX(E$2:E2035)</f>
        <v>0.56053052473967191</v>
      </c>
      <c r="I2035" s="21">
        <f t="shared" si="156"/>
        <v>35.180000000000291</v>
      </c>
      <c r="J2035" s="21">
        <f ca="1">IF(ROW()&gt;计算结果!B$18+1,ABS(E2035-OFFSET(E2035,-计算结果!B$18,0,1,1))/SUM(OFFSET(I2035,0,0,-计算结果!B$18,1)),ABS(E2035-OFFSET(E2035,-ROW()+2,0,1,1))/SUM(OFFSET(I2035,0,0,-ROW()+2,1)))</f>
        <v>0.24979584429724985</v>
      </c>
      <c r="K2035" s="21">
        <f ca="1">(计算结果!B$19+计算结果!B$20*'000300'!J2035)^计算结果!B$21</f>
        <v>1.6248162598675249</v>
      </c>
      <c r="L2035" s="21">
        <f t="shared" ca="1" si="157"/>
        <v>2560.0361670464936</v>
      </c>
      <c r="M2035" s="31" t="str">
        <f ca="1">IF(ROW()&gt;计算结果!B$22+1,IF(L2035&gt;OFFSET(L2035,-计算结果!B$22,0,1,1),"买",IF(L2035&lt;OFFSET(L2035,-计算结果!B$22,0,1,1),"卖",M2034)),IF(L2035&gt;OFFSET(L2035,-ROW()+1,0,1,1),"买",IF(L2035&lt;OFFSET(L2035,-ROW()+1,0,1,1),"卖",M2034)))</f>
        <v>买</v>
      </c>
      <c r="N2035" s="4" t="str">
        <f t="shared" ca="1" si="158"/>
        <v/>
      </c>
      <c r="O2035" s="3">
        <f ca="1">IF(M2034="买",E2035/E2034-1,0)-IF(N2035=1,计算结果!B$17,0)</f>
        <v>-1.3437584748837939E-2</v>
      </c>
      <c r="P2035" s="2">
        <f t="shared" ca="1" si="159"/>
        <v>7.8167836366348373</v>
      </c>
      <c r="Q2035" s="3">
        <f ca="1">1-P2035/MAX(P$2:P2035)</f>
        <v>5.5598379468531522E-2</v>
      </c>
    </row>
    <row r="2036" spans="1:17" x14ac:dyDescent="0.15">
      <c r="A2036" s="1">
        <v>41418</v>
      </c>
      <c r="B2036">
        <v>2591.42</v>
      </c>
      <c r="C2036">
        <v>2608.35</v>
      </c>
      <c r="D2036" s="21">
        <v>2572.88</v>
      </c>
      <c r="E2036" s="21">
        <v>2597.23</v>
      </c>
      <c r="F2036" s="42">
        <v>628.31235072000004</v>
      </c>
      <c r="G2036" s="3">
        <f t="shared" si="155"/>
        <v>5.5674932729350424E-3</v>
      </c>
      <c r="H2036" s="3">
        <f>1-E2036/MAX(E$2:E2036)</f>
        <v>0.55808378139249981</v>
      </c>
      <c r="I2036" s="21">
        <f t="shared" si="156"/>
        <v>14.380000000000109</v>
      </c>
      <c r="J2036" s="21">
        <f ca="1">IF(ROW()&gt;计算结果!B$18+1,ABS(E2036-OFFSET(E2036,-计算结果!B$18,0,1,1))/SUM(OFFSET(I2036,0,0,-计算结果!B$18,1)),ABS(E2036-OFFSET(E2036,-ROW()+2,0,1,1))/SUM(OFFSET(I2036,0,0,-ROW()+2,1)))</f>
        <v>0.25429537767756372</v>
      </c>
      <c r="K2036" s="21">
        <f ca="1">(计算结果!B$19+计算结果!B$20*'000300'!J2036)^计算结果!B$21</f>
        <v>1.6288658399098073</v>
      </c>
      <c r="L2036" s="21">
        <f t="shared" ca="1" si="157"/>
        <v>2620.6199309997719</v>
      </c>
      <c r="M2036" s="31" t="str">
        <f ca="1">IF(ROW()&gt;计算结果!B$22+1,IF(L2036&gt;OFFSET(L2036,-计算结果!B$22,0,1,1),"买",IF(L2036&lt;OFFSET(L2036,-计算结果!B$22,0,1,1),"卖",M2035)),IF(L2036&gt;OFFSET(L2036,-ROW()+1,0,1,1),"买",IF(L2036&lt;OFFSET(L2036,-ROW()+1,0,1,1),"卖",M2035)))</f>
        <v>买</v>
      </c>
      <c r="N2036" s="4" t="str">
        <f t="shared" ca="1" si="158"/>
        <v/>
      </c>
      <c r="O2036" s="3">
        <f ca="1">IF(M2035="买",E2036/E2035-1,0)-IF(N2036=1,计算结果!B$17,0)</f>
        <v>5.5674932729350424E-3</v>
      </c>
      <c r="P2036" s="2">
        <f t="shared" ca="1" si="159"/>
        <v>7.8603035269477903</v>
      </c>
      <c r="Q2036" s="3">
        <f ca="1">1-P2036/MAX(P$2:P2036)</f>
        <v>5.0340429799273667E-2</v>
      </c>
    </row>
    <row r="2037" spans="1:17" x14ac:dyDescent="0.15">
      <c r="A2037" s="1">
        <v>41421</v>
      </c>
      <c r="B2037">
        <v>2593.52</v>
      </c>
      <c r="C2037">
        <v>2611.9699999999998</v>
      </c>
      <c r="D2037" s="21">
        <v>2589.7399999999998</v>
      </c>
      <c r="E2037" s="21">
        <v>2599.59</v>
      </c>
      <c r="F2037" s="42">
        <v>667.01651967999999</v>
      </c>
      <c r="G2037" s="3">
        <f t="shared" si="155"/>
        <v>9.0866038048242892E-4</v>
      </c>
      <c r="H2037" s="3">
        <f>1-E2037/MAX(E$2:E2037)</f>
        <v>0.55768222963315861</v>
      </c>
      <c r="I2037" s="21">
        <f t="shared" si="156"/>
        <v>2.3600000000001273</v>
      </c>
      <c r="J2037" s="21">
        <f ca="1">IF(ROW()&gt;计算结果!B$18+1,ABS(E2037-OFFSET(E2037,-计算结果!B$18,0,1,1))/SUM(OFFSET(I2037,0,0,-计算结果!B$18,1)),ABS(E2037-OFFSET(E2037,-ROW()+2,0,1,1))/SUM(OFFSET(I2037,0,0,-ROW()+2,1)))</f>
        <v>0.32152868622687364</v>
      </c>
      <c r="K2037" s="21">
        <f ca="1">(计算结果!B$19+计算结果!B$20*'000300'!J2037)^计算结果!B$21</f>
        <v>1.6893758176041862</v>
      </c>
      <c r="L2037" s="21">
        <f t="shared" ca="1" si="157"/>
        <v>2585.0924741228728</v>
      </c>
      <c r="M2037" s="31" t="str">
        <f ca="1">IF(ROW()&gt;计算结果!B$22+1,IF(L2037&gt;OFFSET(L2037,-计算结果!B$22,0,1,1),"买",IF(L2037&lt;OFFSET(L2037,-计算结果!B$22,0,1,1),"卖",M2036)),IF(L2037&gt;OFFSET(L2037,-ROW()+1,0,1,1),"买",IF(L2037&lt;OFFSET(L2037,-ROW()+1,0,1,1),"卖",M2036)))</f>
        <v>买</v>
      </c>
      <c r="N2037" s="4" t="str">
        <f t="shared" ca="1" si="158"/>
        <v/>
      </c>
      <c r="O2037" s="3">
        <f ca="1">IF(M2036="买",E2037/E2036-1,0)-IF(N2037=1,计算结果!B$17,0)</f>
        <v>9.0866038048242892E-4</v>
      </c>
      <c r="P2037" s="2">
        <f t="shared" ca="1" si="159"/>
        <v>7.8674458733412944</v>
      </c>
      <c r="Q2037" s="3">
        <f ca="1">1-P2037/MAX(P$2:P2037)</f>
        <v>4.9477511772886174E-2</v>
      </c>
    </row>
    <row r="2038" spans="1:17" x14ac:dyDescent="0.15">
      <c r="A2038" s="1">
        <v>41422</v>
      </c>
      <c r="B2038">
        <v>2600.63</v>
      </c>
      <c r="C2038">
        <v>2644.36</v>
      </c>
      <c r="D2038" s="21">
        <v>2585.9</v>
      </c>
      <c r="E2038" s="21">
        <v>2644.36</v>
      </c>
      <c r="F2038" s="42">
        <v>867.56737023999995</v>
      </c>
      <c r="G2038" s="3">
        <f t="shared" si="155"/>
        <v>1.7221946537723243E-2</v>
      </c>
      <c r="H2038" s="3">
        <f>1-E2038/MAX(E$2:E2038)</f>
        <v>0.550064656639216</v>
      </c>
      <c r="I2038" s="21">
        <f t="shared" si="156"/>
        <v>44.769999999999982</v>
      </c>
      <c r="J2038" s="21">
        <f ca="1">IF(ROW()&gt;计算结果!B$18+1,ABS(E2038-OFFSET(E2038,-计算结果!B$18,0,1,1))/SUM(OFFSET(I2038,0,0,-计算结果!B$18,1)),ABS(E2038-OFFSET(E2038,-ROW()+2,0,1,1))/SUM(OFFSET(I2038,0,0,-ROW()+2,1)))</f>
        <v>0.68217544493630677</v>
      </c>
      <c r="K2038" s="21">
        <f ca="1">(计算结果!B$19+计算结果!B$20*'000300'!J2038)^计算结果!B$21</f>
        <v>2.013957900442676</v>
      </c>
      <c r="L2038" s="21">
        <f t="shared" ca="1" si="157"/>
        <v>2704.4547761028043</v>
      </c>
      <c r="M2038" s="31" t="str">
        <f ca="1">IF(ROW()&gt;计算结果!B$22+1,IF(L2038&gt;OFFSET(L2038,-计算结果!B$22,0,1,1),"买",IF(L2038&lt;OFFSET(L2038,-计算结果!B$22,0,1,1),"卖",M2037)),IF(L2038&gt;OFFSET(L2038,-ROW()+1,0,1,1),"买",IF(L2038&lt;OFFSET(L2038,-ROW()+1,0,1,1),"卖",M2037)))</f>
        <v>买</v>
      </c>
      <c r="N2038" s="4" t="str">
        <f t="shared" ca="1" si="158"/>
        <v/>
      </c>
      <c r="O2038" s="3">
        <f ca="1">IF(M2037="买",E2038/E2037-1,0)-IF(N2038=1,计算结果!B$17,0)</f>
        <v>1.7221946537723243E-2</v>
      </c>
      <c r="P2038" s="2">
        <f t="shared" ca="1" si="159"/>
        <v>8.0029386055604093</v>
      </c>
      <c r="Q2038" s="3">
        <f ca="1">1-P2038/MAX(P$2:P2038)</f>
        <v>3.3107664297735262E-2</v>
      </c>
    </row>
    <row r="2039" spans="1:17" x14ac:dyDescent="0.15">
      <c r="A2039" s="1">
        <v>41423</v>
      </c>
      <c r="B2039">
        <v>2648.93</v>
      </c>
      <c r="C2039">
        <v>2661.23</v>
      </c>
      <c r="D2039" s="21">
        <v>2640.88</v>
      </c>
      <c r="E2039" s="21">
        <v>2642.56</v>
      </c>
      <c r="F2039" s="42">
        <v>819.53849344000002</v>
      </c>
      <c r="G2039" s="3">
        <f t="shared" si="155"/>
        <v>-6.8069400535486491E-4</v>
      </c>
      <c r="H2039" s="3">
        <f>1-E2039/MAX(E$2:E2039)</f>
        <v>0.55037092493023887</v>
      </c>
      <c r="I2039" s="21">
        <f t="shared" si="156"/>
        <v>1.8000000000001819</v>
      </c>
      <c r="J2039" s="21">
        <f ca="1">IF(ROW()&gt;计算结果!B$18+1,ABS(E2039-OFFSET(E2039,-计算结果!B$18,0,1,1))/SUM(OFFSET(I2039,0,0,-计算结果!B$18,1)),ABS(E2039-OFFSET(E2039,-ROW()+2,0,1,1))/SUM(OFFSET(I2039,0,0,-ROW()+2,1)))</f>
        <v>0.64712056872942136</v>
      </c>
      <c r="K2039" s="21">
        <f ca="1">(计算结果!B$19+计算结果!B$20*'000300'!J2039)^计算结果!B$21</f>
        <v>1.9824085118564791</v>
      </c>
      <c r="L2039" s="21">
        <f t="shared" ca="1" si="157"/>
        <v>2581.754045117154</v>
      </c>
      <c r="M2039" s="31" t="str">
        <f ca="1">IF(ROW()&gt;计算结果!B$22+1,IF(L2039&gt;OFFSET(L2039,-计算结果!B$22,0,1,1),"买",IF(L2039&lt;OFFSET(L2039,-计算结果!B$22,0,1,1),"卖",M2038)),IF(L2039&gt;OFFSET(L2039,-ROW()+1,0,1,1),"买",IF(L2039&lt;OFFSET(L2039,-ROW()+1,0,1,1),"卖",M2038)))</f>
        <v>买</v>
      </c>
      <c r="N2039" s="4" t="str">
        <f t="shared" ca="1" si="158"/>
        <v/>
      </c>
      <c r="O2039" s="3">
        <f ca="1">IF(M2038="买",E2039/E2038-1,0)-IF(N2039=1,计算结果!B$17,0)</f>
        <v>-6.8069400535486491E-4</v>
      </c>
      <c r="P2039" s="2">
        <f t="shared" ca="1" si="159"/>
        <v>7.9974910532263817</v>
      </c>
      <c r="Q2039" s="3">
        <f ca="1">1-P2039/MAX(P$2:P2039)</f>
        <v>3.3765822114471211E-2</v>
      </c>
    </row>
    <row r="2040" spans="1:17" x14ac:dyDescent="0.15">
      <c r="A2040" s="1">
        <v>41424</v>
      </c>
      <c r="B2040">
        <v>2633.95</v>
      </c>
      <c r="C2040">
        <v>2647.44</v>
      </c>
      <c r="D2040" s="21">
        <v>2623.58</v>
      </c>
      <c r="E2040" s="21">
        <v>2634.32</v>
      </c>
      <c r="F2040" s="42">
        <v>710.45062656000005</v>
      </c>
      <c r="G2040" s="3">
        <f t="shared" si="155"/>
        <v>-3.1181884233469903E-3</v>
      </c>
      <c r="H2040" s="3">
        <f>1-E2040/MAX(E$2:E2040)</f>
        <v>0.55177295310692165</v>
      </c>
      <c r="I2040" s="21">
        <f t="shared" si="156"/>
        <v>8.2399999999997817</v>
      </c>
      <c r="J2040" s="21">
        <f ca="1">IF(ROW()&gt;计算结果!B$18+1,ABS(E2040-OFFSET(E2040,-计算结果!B$18,0,1,1))/SUM(OFFSET(I2040,0,0,-计算结果!B$18,1)),ABS(E2040-OFFSET(E2040,-ROW()+2,0,1,1))/SUM(OFFSET(I2040,0,0,-ROW()+2,1)))</f>
        <v>0.47433885498401523</v>
      </c>
      <c r="K2040" s="21">
        <f ca="1">(计算结果!B$19+计算结果!B$20*'000300'!J2040)^计算结果!B$21</f>
        <v>1.8269049694856137</v>
      </c>
      <c r="L2040" s="21">
        <f t="shared" ca="1" si="157"/>
        <v>2677.7870493183823</v>
      </c>
      <c r="M2040" s="31" t="str">
        <f ca="1">IF(ROW()&gt;计算结果!B$22+1,IF(L2040&gt;OFFSET(L2040,-计算结果!B$22,0,1,1),"买",IF(L2040&lt;OFFSET(L2040,-计算结果!B$22,0,1,1),"卖",M2039)),IF(L2040&gt;OFFSET(L2040,-ROW()+1,0,1,1),"买",IF(L2040&lt;OFFSET(L2040,-ROW()+1,0,1,1),"卖",M2039)))</f>
        <v>买</v>
      </c>
      <c r="N2040" s="4" t="str">
        <f t="shared" ca="1" si="158"/>
        <v/>
      </c>
      <c r="O2040" s="3">
        <f ca="1">IF(M2039="买",E2040/E2039-1,0)-IF(N2040=1,计算结果!B$17,0)</f>
        <v>-3.1181884233469903E-3</v>
      </c>
      <c r="P2040" s="2">
        <f t="shared" ca="1" si="159"/>
        <v>7.9725533692083896</v>
      </c>
      <c r="Q2040" s="3">
        <f ca="1">1-P2040/MAX(P$2:P2040)</f>
        <v>3.6778722342196146E-2</v>
      </c>
    </row>
    <row r="2041" spans="1:17" x14ac:dyDescent="0.15">
      <c r="A2041" s="1">
        <v>41425</v>
      </c>
      <c r="B2041">
        <v>2638.71</v>
      </c>
      <c r="C2041">
        <v>2645.57</v>
      </c>
      <c r="D2041" s="21">
        <v>2604.75</v>
      </c>
      <c r="E2041" s="21">
        <v>2606.4299999999998</v>
      </c>
      <c r="F2041" s="42">
        <v>659.044352</v>
      </c>
      <c r="G2041" s="3">
        <f t="shared" si="155"/>
        <v>-1.0587172401226974E-2</v>
      </c>
      <c r="H2041" s="3">
        <f>1-E2041/MAX(E$2:E2041)</f>
        <v>0.55651841012727155</v>
      </c>
      <c r="I2041" s="21">
        <f t="shared" si="156"/>
        <v>27.890000000000327</v>
      </c>
      <c r="J2041" s="21">
        <f ca="1">IF(ROW()&gt;计算结果!B$18+1,ABS(E2041-OFFSET(E2041,-计算结果!B$18,0,1,1))/SUM(OFFSET(I2041,0,0,-计算结果!B$18,1)),ABS(E2041-OFFSET(E2041,-ROW()+2,0,1,1))/SUM(OFFSET(I2041,0,0,-ROW()+2,1)))</f>
        <v>8.9539227895389664E-2</v>
      </c>
      <c r="K2041" s="21">
        <f ca="1">(计算结果!B$19+计算结果!B$20*'000300'!J2041)^计算结果!B$21</f>
        <v>1.4805853051058506</v>
      </c>
      <c r="L2041" s="21">
        <f t="shared" ca="1" si="157"/>
        <v>2572.1368506818717</v>
      </c>
      <c r="M2041" s="31" t="str">
        <f ca="1">IF(ROW()&gt;计算结果!B$22+1,IF(L2041&gt;OFFSET(L2041,-计算结果!B$22,0,1,1),"买",IF(L2041&lt;OFFSET(L2041,-计算结果!B$22,0,1,1),"卖",M2040)),IF(L2041&gt;OFFSET(L2041,-ROW()+1,0,1,1),"买",IF(L2041&lt;OFFSET(L2041,-ROW()+1,0,1,1),"卖",M2040)))</f>
        <v>买</v>
      </c>
      <c r="N2041" s="4" t="str">
        <f t="shared" ca="1" si="158"/>
        <v/>
      </c>
      <c r="O2041" s="3">
        <f ca="1">IF(M2040="买",E2041/E2040-1,0)-IF(N2041=1,计算结果!B$17,0)</f>
        <v>-1.0587172401226974E-2</v>
      </c>
      <c r="P2041" s="2">
        <f t="shared" ca="1" si="159"/>
        <v>7.888146572210597</v>
      </c>
      <c r="Q2041" s="3">
        <f ca="1">1-P2041/MAX(P$2:P2041)</f>
        <v>4.6976512069289544E-2</v>
      </c>
    </row>
    <row r="2042" spans="1:17" x14ac:dyDescent="0.15">
      <c r="A2042" s="1">
        <v>41428</v>
      </c>
      <c r="B2042">
        <v>2605.9699999999998</v>
      </c>
      <c r="C2042">
        <v>2625.94</v>
      </c>
      <c r="D2042" s="21">
        <v>2596.0500000000002</v>
      </c>
      <c r="E2042" s="21">
        <v>2602.62</v>
      </c>
      <c r="F2042" s="42">
        <v>630.08706559999996</v>
      </c>
      <c r="G2042" s="3">
        <f t="shared" si="155"/>
        <v>-1.4617695468513991E-3</v>
      </c>
      <c r="H2042" s="3">
        <f>1-E2042/MAX(E$2:E2042)</f>
        <v>0.55716667800993669</v>
      </c>
      <c r="I2042" s="21">
        <f t="shared" si="156"/>
        <v>3.8099999999999454</v>
      </c>
      <c r="J2042" s="21">
        <f ca="1">IF(ROW()&gt;计算结果!B$18+1,ABS(E2042-OFFSET(E2042,-计算结果!B$18,0,1,1))/SUM(OFFSET(I2042,0,0,-计算结果!B$18,1)),ABS(E2042-OFFSET(E2042,-ROW()+2,0,1,1))/SUM(OFFSET(I2042,0,0,-ROW()+2,1)))</f>
        <v>4.7599591419817483E-2</v>
      </c>
      <c r="K2042" s="21">
        <f ca="1">(计算结果!B$19+计算结果!B$20*'000300'!J2042)^计算结果!B$21</f>
        <v>1.4428396322778356</v>
      </c>
      <c r="L2042" s="21">
        <f t="shared" ca="1" si="157"/>
        <v>2616.11914663471</v>
      </c>
      <c r="M2042" s="31" t="str">
        <f ca="1">IF(ROW()&gt;计算结果!B$22+1,IF(L2042&gt;OFFSET(L2042,-计算结果!B$22,0,1,1),"买",IF(L2042&lt;OFFSET(L2042,-计算结果!B$22,0,1,1),"卖",M2041)),IF(L2042&gt;OFFSET(L2042,-ROW()+1,0,1,1),"买",IF(L2042&lt;OFFSET(L2042,-ROW()+1,0,1,1),"卖",M2041)))</f>
        <v>买</v>
      </c>
      <c r="N2042" s="4" t="str">
        <f t="shared" ca="1" si="158"/>
        <v/>
      </c>
      <c r="O2042" s="3">
        <f ca="1">IF(M2041="买",E2042/E2041-1,0)-IF(N2042=1,计算结果!B$17,0)</f>
        <v>-1.4617695468513991E-3</v>
      </c>
      <c r="P2042" s="2">
        <f t="shared" ca="1" si="159"/>
        <v>7.8766159197702397</v>
      </c>
      <c r="Q2042" s="3">
        <f ca="1">1-P2042/MAX(P$2:P2042)</f>
        <v>4.8369612781380633E-2</v>
      </c>
    </row>
    <row r="2043" spans="1:17" x14ac:dyDescent="0.15">
      <c r="A2043" s="1">
        <v>41429</v>
      </c>
      <c r="B2043">
        <v>2600.5</v>
      </c>
      <c r="C2043">
        <v>2600.5</v>
      </c>
      <c r="D2043" s="21">
        <v>2556.06</v>
      </c>
      <c r="E2043" s="21">
        <v>2565.67</v>
      </c>
      <c r="F2043" s="42">
        <v>631.39418111999998</v>
      </c>
      <c r="G2043" s="3">
        <f t="shared" si="155"/>
        <v>-1.4197232020041306E-2</v>
      </c>
      <c r="H2043" s="3">
        <f>1-E2043/MAX(E$2:E2043)</f>
        <v>0.56345368542843532</v>
      </c>
      <c r="I2043" s="21">
        <f t="shared" si="156"/>
        <v>36.949999999999818</v>
      </c>
      <c r="J2043" s="21">
        <f ca="1">IF(ROW()&gt;计算结果!B$18+1,ABS(E2043-OFFSET(E2043,-计算结果!B$18,0,1,1))/SUM(OFFSET(I2043,0,0,-计算结果!B$18,1)),ABS(E2043-OFFSET(E2043,-ROW()+2,0,1,1))/SUM(OFFSET(I2043,0,0,-ROW()+2,1)))</f>
        <v>0.27542562724014114</v>
      </c>
      <c r="K2043" s="21">
        <f ca="1">(计算结果!B$19+计算结果!B$20*'000300'!J2043)^计算结果!B$21</f>
        <v>1.6478830645161269</v>
      </c>
      <c r="L2043" s="21">
        <f t="shared" ca="1" si="157"/>
        <v>2532.9848522760813</v>
      </c>
      <c r="M2043" s="31" t="str">
        <f ca="1">IF(ROW()&gt;计算结果!B$22+1,IF(L2043&gt;OFFSET(L2043,-计算结果!B$22,0,1,1),"买",IF(L2043&lt;OFFSET(L2043,-计算结果!B$22,0,1,1),"卖",M2042)),IF(L2043&gt;OFFSET(L2043,-ROW()+1,0,1,1),"买",IF(L2043&lt;OFFSET(L2043,-ROW()+1,0,1,1),"卖",M2042)))</f>
        <v>买</v>
      </c>
      <c r="N2043" s="4" t="str">
        <f t="shared" ca="1" si="158"/>
        <v/>
      </c>
      <c r="O2043" s="3">
        <f ca="1">IF(M2042="买",E2043/E2042-1,0)-IF(N2043=1,计算结果!B$17,0)</f>
        <v>-1.4197232020041306E-2</v>
      </c>
      <c r="P2043" s="2">
        <f t="shared" ca="1" si="159"/>
        <v>7.7647897760245108</v>
      </c>
      <c r="Q2043" s="3">
        <f ca="1">1-P2043/MAX(P$2:P2043)</f>
        <v>6.1880130186045101E-2</v>
      </c>
    </row>
    <row r="2044" spans="1:17" x14ac:dyDescent="0.15">
      <c r="A2044" s="1">
        <v>41430</v>
      </c>
      <c r="B2044">
        <v>2565.33</v>
      </c>
      <c r="C2044">
        <v>2570.0300000000002</v>
      </c>
      <c r="D2044" s="21">
        <v>2545.19</v>
      </c>
      <c r="E2044" s="21">
        <v>2560.54</v>
      </c>
      <c r="F2044" s="42">
        <v>473.67057407999999</v>
      </c>
      <c r="G2044" s="3">
        <f t="shared" si="155"/>
        <v>-1.9994777192702262E-3</v>
      </c>
      <c r="H2044" s="3">
        <f>1-E2044/MAX(E$2:E2044)</f>
        <v>0.56432655005785071</v>
      </c>
      <c r="I2044" s="21">
        <f t="shared" si="156"/>
        <v>5.1300000000001091</v>
      </c>
      <c r="J2044" s="21">
        <f ca="1">IF(ROW()&gt;计算结果!B$18+1,ABS(E2044-OFFSET(E2044,-计算结果!B$18,0,1,1))/SUM(OFFSET(I2044,0,0,-计算结果!B$18,1)),ABS(E2044-OFFSET(E2044,-ROW()+2,0,1,1))/SUM(OFFSET(I2044,0,0,-ROW()+2,1)))</f>
        <v>0.31848651044263487</v>
      </c>
      <c r="K2044" s="21">
        <f ca="1">(计算结果!B$19+计算结果!B$20*'000300'!J2044)^计算结果!B$21</f>
        <v>1.6866378593983713</v>
      </c>
      <c r="L2044" s="21">
        <f t="shared" ca="1" si="157"/>
        <v>2579.4604076485575</v>
      </c>
      <c r="M2044" s="31" t="str">
        <f ca="1">IF(ROW()&gt;计算结果!B$22+1,IF(L2044&gt;OFFSET(L2044,-计算结果!B$22,0,1,1),"买",IF(L2044&lt;OFFSET(L2044,-计算结果!B$22,0,1,1),"卖",M2043)),IF(L2044&gt;OFFSET(L2044,-ROW()+1,0,1,1),"买",IF(L2044&lt;OFFSET(L2044,-ROW()+1,0,1,1),"卖",M2043)))</f>
        <v>买</v>
      </c>
      <c r="N2044" s="4" t="str">
        <f t="shared" ca="1" si="158"/>
        <v/>
      </c>
      <c r="O2044" s="3">
        <f ca="1">IF(M2043="买",E2044/E2043-1,0)-IF(N2044=1,计算结果!B$17,0)</f>
        <v>-1.9994777192702262E-3</v>
      </c>
      <c r="P2044" s="2">
        <f t="shared" ca="1" si="159"/>
        <v>7.7492642518725328</v>
      </c>
      <c r="Q2044" s="3">
        <f ca="1">1-P2044/MAX(P$2:P2044)</f>
        <v>6.3755879963742768E-2</v>
      </c>
    </row>
    <row r="2045" spans="1:17" x14ac:dyDescent="0.15">
      <c r="A2045" s="1">
        <v>41431</v>
      </c>
      <c r="B2045">
        <v>2552.8200000000002</v>
      </c>
      <c r="C2045">
        <v>2557.6799999999998</v>
      </c>
      <c r="D2045" s="21">
        <v>2525.31</v>
      </c>
      <c r="E2045" s="21">
        <v>2527.84</v>
      </c>
      <c r="F2045" s="42">
        <v>544.48111616000006</v>
      </c>
      <c r="G2045" s="3">
        <f t="shared" si="155"/>
        <v>-1.2770743671256746E-2</v>
      </c>
      <c r="H2045" s="3">
        <f>1-E2045/MAX(E$2:E2045)</f>
        <v>0.56989042401143397</v>
      </c>
      <c r="I2045" s="21">
        <f t="shared" si="156"/>
        <v>32.699999999999818</v>
      </c>
      <c r="J2045" s="21">
        <f ca="1">IF(ROW()&gt;计算结果!B$18+1,ABS(E2045-OFFSET(E2045,-计算结果!B$18,0,1,1))/SUM(OFFSET(I2045,0,0,-计算结果!B$18,1)),ABS(E2045-OFFSET(E2045,-ROW()+2,0,1,1))/SUM(OFFSET(I2045,0,0,-ROW()+2,1)))</f>
        <v>0.30899286637083467</v>
      </c>
      <c r="K2045" s="21">
        <f ca="1">(计算结果!B$19+计算结果!B$20*'000300'!J2045)^计算结果!B$21</f>
        <v>1.6780935797337511</v>
      </c>
      <c r="L2045" s="21">
        <f t="shared" ca="1" si="157"/>
        <v>2492.8365329902745</v>
      </c>
      <c r="M2045" s="31" t="str">
        <f ca="1">IF(ROW()&gt;计算结果!B$22+1,IF(L2045&gt;OFFSET(L2045,-计算结果!B$22,0,1,1),"买",IF(L2045&lt;OFFSET(L2045,-计算结果!B$22,0,1,1),"卖",M2044)),IF(L2045&gt;OFFSET(L2045,-ROW()+1,0,1,1),"买",IF(L2045&lt;OFFSET(L2045,-ROW()+1,0,1,1),"卖",M2044)))</f>
        <v>卖</v>
      </c>
      <c r="N2045" s="4">
        <f t="shared" ca="1" si="158"/>
        <v>1</v>
      </c>
      <c r="O2045" s="3">
        <f ca="1">IF(M2044="买",E2045/E2044-1,0)-IF(N2045=1,计算结果!B$17,0)</f>
        <v>-1.2770743671256746E-2</v>
      </c>
      <c r="P2045" s="2">
        <f t="shared" ca="1" si="159"/>
        <v>7.6503003844710351</v>
      </c>
      <c r="Q2045" s="3">
        <f ca="1">1-P2045/MAX(P$2:P2045)</f>
        <v>7.5712413634447251E-2</v>
      </c>
    </row>
    <row r="2046" spans="1:17" x14ac:dyDescent="0.15">
      <c r="A2046" s="1">
        <v>41432</v>
      </c>
      <c r="B2046">
        <v>2526.91</v>
      </c>
      <c r="C2046">
        <v>2538.89</v>
      </c>
      <c r="D2046" s="21">
        <v>2475.69</v>
      </c>
      <c r="E2046" s="21">
        <v>2484.16</v>
      </c>
      <c r="F2046" s="42">
        <v>613.66173695999998</v>
      </c>
      <c r="G2046" s="3">
        <f t="shared" si="155"/>
        <v>-1.7279574656623997E-2</v>
      </c>
      <c r="H2046" s="3">
        <f>1-E2046/MAX(E$2:E2046)</f>
        <v>0.57732253454025728</v>
      </c>
      <c r="I2046" s="21">
        <f t="shared" si="156"/>
        <v>43.680000000000291</v>
      </c>
      <c r="J2046" s="21">
        <f ca="1">IF(ROW()&gt;计算结果!B$18+1,ABS(E2046-OFFSET(E2046,-计算结果!B$18,0,1,1))/SUM(OFFSET(I2046,0,0,-计算结果!B$18,1)),ABS(E2046-OFFSET(E2046,-ROW()+2,0,1,1))/SUM(OFFSET(I2046,0,0,-ROW()+2,1)))</f>
        <v>0.54536246563449553</v>
      </c>
      <c r="K2046" s="21">
        <f ca="1">(计算结果!B$19+计算结果!B$20*'000300'!J2046)^计算结果!B$21</f>
        <v>1.8908262190710459</v>
      </c>
      <c r="L2046" s="21">
        <f t="shared" ca="1" si="157"/>
        <v>2476.4307169216286</v>
      </c>
      <c r="M2046" s="31" t="str">
        <f ca="1">IF(ROW()&gt;计算结果!B$22+1,IF(L2046&gt;OFFSET(L2046,-计算结果!B$22,0,1,1),"买",IF(L2046&lt;OFFSET(L2046,-计算结果!B$22,0,1,1),"卖",M2045)),IF(L2046&gt;OFFSET(L2046,-ROW()+1,0,1,1),"买",IF(L2046&lt;OFFSET(L2046,-ROW()+1,0,1,1),"卖",M2045)))</f>
        <v>卖</v>
      </c>
      <c r="N2046" s="4" t="str">
        <f t="shared" ca="1" si="158"/>
        <v/>
      </c>
      <c r="O2046" s="3">
        <f ca="1">IF(M2045="买",E2046/E2045-1,0)-IF(N2046=1,计算结果!B$17,0)</f>
        <v>0</v>
      </c>
      <c r="P2046" s="2">
        <f t="shared" ca="1" si="159"/>
        <v>7.6503003844710351</v>
      </c>
      <c r="Q2046" s="3">
        <f ca="1">1-P2046/MAX(P$2:P2046)</f>
        <v>7.5712413634447251E-2</v>
      </c>
    </row>
    <row r="2047" spans="1:17" x14ac:dyDescent="0.15">
      <c r="A2047" s="1">
        <v>41438</v>
      </c>
      <c r="B2047">
        <v>2448.7199999999998</v>
      </c>
      <c r="C2047">
        <v>2448.7199999999998</v>
      </c>
      <c r="D2047" s="21">
        <v>2375.1999999999998</v>
      </c>
      <c r="E2047" s="21">
        <v>2399.94</v>
      </c>
      <c r="F2047" s="42">
        <v>640.81596416000002</v>
      </c>
      <c r="G2047" s="3">
        <f t="shared" si="155"/>
        <v>-3.3902808192708966E-2</v>
      </c>
      <c r="H2047" s="3">
        <f>1-E2047/MAX(E$2:E2047)</f>
        <v>0.59165248757911937</v>
      </c>
      <c r="I2047" s="21">
        <f t="shared" si="156"/>
        <v>84.2199999999998</v>
      </c>
      <c r="J2047" s="21">
        <f ca="1">IF(ROW()&gt;计算结果!B$18+1,ABS(E2047-OFFSET(E2047,-计算结果!B$18,0,1,1))/SUM(OFFSET(I2047,0,0,-计算结果!B$18,1)),ABS(E2047-OFFSET(E2047,-ROW()+2,0,1,1))/SUM(OFFSET(I2047,0,0,-ROW()+2,1)))</f>
        <v>0.6903765690376571</v>
      </c>
      <c r="K2047" s="21">
        <f ca="1">(计算结果!B$19+计算结果!B$20*'000300'!J2047)^计算结果!B$21</f>
        <v>2.0213389121338912</v>
      </c>
      <c r="L2047" s="21">
        <f t="shared" ca="1" si="157"/>
        <v>2321.8170543909227</v>
      </c>
      <c r="M2047" s="31" t="str">
        <f ca="1">IF(ROW()&gt;计算结果!B$22+1,IF(L2047&gt;OFFSET(L2047,-计算结果!B$22,0,1,1),"买",IF(L2047&lt;OFFSET(L2047,-计算结果!B$22,0,1,1),"卖",M2046)),IF(L2047&gt;OFFSET(L2047,-ROW()+1,0,1,1),"买",IF(L2047&lt;OFFSET(L2047,-ROW()+1,0,1,1),"卖",M2046)))</f>
        <v>卖</v>
      </c>
      <c r="N2047" s="4" t="str">
        <f t="shared" ca="1" si="158"/>
        <v/>
      </c>
      <c r="O2047" s="3">
        <f ca="1">IF(M2046="买",E2047/E2046-1,0)-IF(N2047=1,计算结果!B$17,0)</f>
        <v>0</v>
      </c>
      <c r="P2047" s="2">
        <f t="shared" ca="1" si="159"/>
        <v>7.6503003844710351</v>
      </c>
      <c r="Q2047" s="3">
        <f ca="1">1-P2047/MAX(P$2:P2047)</f>
        <v>7.5712413634447251E-2</v>
      </c>
    </row>
    <row r="2048" spans="1:17" x14ac:dyDescent="0.15">
      <c r="A2048" s="1">
        <v>41439</v>
      </c>
      <c r="B2048">
        <v>2404.42</v>
      </c>
      <c r="C2048">
        <v>2420.36</v>
      </c>
      <c r="D2048" s="21">
        <v>2396.4899999999998</v>
      </c>
      <c r="E2048" s="21">
        <v>2416.77</v>
      </c>
      <c r="F2048" s="42">
        <v>536.86779904000002</v>
      </c>
      <c r="G2048" s="3">
        <f t="shared" si="155"/>
        <v>7.012675316882877E-3</v>
      </c>
      <c r="H2048" s="3">
        <f>1-E2048/MAX(E$2:E2048)</f>
        <v>0.58878887905805488</v>
      </c>
      <c r="I2048" s="21">
        <f t="shared" si="156"/>
        <v>16.829999999999927</v>
      </c>
      <c r="J2048" s="21">
        <f ca="1">IF(ROW()&gt;计算结果!B$18+1,ABS(E2048-OFFSET(E2048,-计算结果!B$18,0,1,1))/SUM(OFFSET(I2048,0,0,-计算结果!B$18,1)),ABS(E2048-OFFSET(E2048,-ROW()+2,0,1,1))/SUM(OFFSET(I2048,0,0,-ROW()+2,1)))</f>
        <v>0.87115789473684269</v>
      </c>
      <c r="K2048" s="21">
        <f ca="1">(计算结果!B$19+计算结果!B$20*'000300'!J2048)^计算结果!B$21</f>
        <v>2.1840421052631585</v>
      </c>
      <c r="L2048" s="21">
        <f t="shared" ca="1" si="157"/>
        <v>2529.1982856199102</v>
      </c>
      <c r="M2048" s="31" t="str">
        <f ca="1">IF(ROW()&gt;计算结果!B$22+1,IF(L2048&gt;OFFSET(L2048,-计算结果!B$22,0,1,1),"买",IF(L2048&lt;OFFSET(L2048,-计算结果!B$22,0,1,1),"卖",M2047)),IF(L2048&gt;OFFSET(L2048,-ROW()+1,0,1,1),"买",IF(L2048&lt;OFFSET(L2048,-ROW()+1,0,1,1),"卖",M2047)))</f>
        <v>买</v>
      </c>
      <c r="N2048" s="4">
        <f t="shared" ca="1" si="158"/>
        <v>1</v>
      </c>
      <c r="O2048" s="3">
        <f ca="1">IF(M2047="买",E2048/E2047-1,0)-IF(N2048=1,计算结果!B$17,0)</f>
        <v>0</v>
      </c>
      <c r="P2048" s="2">
        <f t="shared" ca="1" si="159"/>
        <v>7.6503003844710351</v>
      </c>
      <c r="Q2048" s="3">
        <f ca="1">1-P2048/MAX(P$2:P2048)</f>
        <v>7.5712413634447251E-2</v>
      </c>
    </row>
    <row r="2049" spans="1:17" x14ac:dyDescent="0.15">
      <c r="A2049" s="1">
        <v>41442</v>
      </c>
      <c r="B2049">
        <v>2422.7600000000002</v>
      </c>
      <c r="C2049">
        <v>2427.5300000000002</v>
      </c>
      <c r="D2049" s="21">
        <v>2394.39</v>
      </c>
      <c r="E2049" s="21">
        <v>2403.84</v>
      </c>
      <c r="F2049" s="42">
        <v>519.83757312</v>
      </c>
      <c r="G2049" s="3">
        <f t="shared" si="155"/>
        <v>-5.3501160640027079E-3</v>
      </c>
      <c r="H2049" s="3">
        <f>1-E2049/MAX(E$2:E2049)</f>
        <v>0.59098890628190293</v>
      </c>
      <c r="I2049" s="21">
        <f t="shared" si="156"/>
        <v>12.929999999999836</v>
      </c>
      <c r="J2049" s="21">
        <f ca="1">IF(ROW()&gt;计算结果!B$18+1,ABS(E2049-OFFSET(E2049,-计算结果!B$18,0,1,1))/SUM(OFFSET(I2049,0,0,-计算结果!B$18,1)),ABS(E2049-OFFSET(E2049,-ROW()+2,0,1,1))/SUM(OFFSET(I2049,0,0,-ROW()+2,1)))</f>
        <v>0.87642264483442289</v>
      </c>
      <c r="K2049" s="21">
        <f ca="1">(计算结果!B$19+计算结果!B$20*'000300'!J2049)^计算结果!B$21</f>
        <v>2.1887803803509804</v>
      </c>
      <c r="L2049" s="21">
        <f t="shared" ca="1" si="157"/>
        <v>2254.8165295406166</v>
      </c>
      <c r="M2049" s="31" t="str">
        <f ca="1">IF(ROW()&gt;计算结果!B$22+1,IF(L2049&gt;OFFSET(L2049,-计算结果!B$22,0,1,1),"买",IF(L2049&lt;OFFSET(L2049,-计算结果!B$22,0,1,1),"卖",M2048)),IF(L2049&gt;OFFSET(L2049,-ROW()+1,0,1,1),"买",IF(L2049&lt;OFFSET(L2049,-ROW()+1,0,1,1),"卖",M2048)))</f>
        <v>卖</v>
      </c>
      <c r="N2049" s="4">
        <f t="shared" ca="1" si="158"/>
        <v>1</v>
      </c>
      <c r="O2049" s="3">
        <f ca="1">IF(M2048="买",E2049/E2048-1,0)-IF(N2049=1,计算结果!B$17,0)</f>
        <v>-5.3501160640027079E-3</v>
      </c>
      <c r="P2049" s="2">
        <f t="shared" ca="1" si="159"/>
        <v>7.609370389489631</v>
      </c>
      <c r="Q2049" s="3">
        <f ca="1">1-P2049/MAX(P$2:P2049)</f>
        <v>8.0657459498019834E-2</v>
      </c>
    </row>
    <row r="2050" spans="1:17" x14ac:dyDescent="0.15">
      <c r="A2050" s="1">
        <v>41443</v>
      </c>
      <c r="B2050">
        <v>2413.09</v>
      </c>
      <c r="C2050">
        <v>2424.1999999999998</v>
      </c>
      <c r="D2050" s="21">
        <v>2393.3200000000002</v>
      </c>
      <c r="E2050" s="21">
        <v>2418.75</v>
      </c>
      <c r="F2050" s="42">
        <v>487.92088575999998</v>
      </c>
      <c r="G2050" s="3">
        <f t="shared" si="155"/>
        <v>6.2025758785941854E-3</v>
      </c>
      <c r="H2050" s="3">
        <f>1-E2050/MAX(E$2:E2050)</f>
        <v>0.58845198393792963</v>
      </c>
      <c r="I2050" s="21">
        <f t="shared" si="156"/>
        <v>14.909999999999854</v>
      </c>
      <c r="J2050" s="21">
        <f ca="1">IF(ROW()&gt;计算结果!B$18+1,ABS(E2050-OFFSET(E2050,-计算结果!B$18,0,1,1))/SUM(OFFSET(I2050,0,0,-计算结果!B$18,1)),ABS(E2050-OFFSET(E2050,-ROW()+2,0,1,1))/SUM(OFFSET(I2050,0,0,-ROW()+2,1)))</f>
        <v>0.77251388640028806</v>
      </c>
      <c r="K2050" s="21">
        <f ca="1">(计算结果!B$19+计算结果!B$20*'000300'!J2050)^计算结果!B$21</f>
        <v>2.0952624977602592</v>
      </c>
      <c r="L2050" s="21">
        <f t="shared" ca="1" si="157"/>
        <v>2598.3001823218519</v>
      </c>
      <c r="M2050" s="31" t="str">
        <f ca="1">IF(ROW()&gt;计算结果!B$22+1,IF(L2050&gt;OFFSET(L2050,-计算结果!B$22,0,1,1),"买",IF(L2050&lt;OFFSET(L2050,-计算结果!B$22,0,1,1),"卖",M2049)),IF(L2050&gt;OFFSET(L2050,-ROW()+1,0,1,1),"买",IF(L2050&lt;OFFSET(L2050,-ROW()+1,0,1,1),"卖",M2049)))</f>
        <v>买</v>
      </c>
      <c r="N2050" s="4">
        <f t="shared" ca="1" si="158"/>
        <v>1</v>
      </c>
      <c r="O2050" s="3">
        <f ca="1">IF(M2049="买",E2050/E2049-1,0)-IF(N2050=1,计算结果!B$17,0)</f>
        <v>0</v>
      </c>
      <c r="P2050" s="2">
        <f t="shared" ca="1" si="159"/>
        <v>7.609370389489631</v>
      </c>
      <c r="Q2050" s="3">
        <f ca="1">1-P2050/MAX(P$2:P2050)</f>
        <v>8.0657459498019834E-2</v>
      </c>
    </row>
    <row r="2051" spans="1:17" x14ac:dyDescent="0.15">
      <c r="A2051" s="1">
        <v>41444</v>
      </c>
      <c r="B2051">
        <v>2408.2800000000002</v>
      </c>
      <c r="C2051">
        <v>2408.2800000000002</v>
      </c>
      <c r="D2051" s="21">
        <v>2366.35</v>
      </c>
      <c r="E2051" s="21">
        <v>2400.77</v>
      </c>
      <c r="F2051" s="42">
        <v>529.79990527999996</v>
      </c>
      <c r="G2051" s="3">
        <f t="shared" ref="G2051:G2114" si="160">E2051/E2050-1</f>
        <v>-7.4335917312661204E-3</v>
      </c>
      <c r="H2051" s="3">
        <f>1-E2051/MAX(E$2:E2051)</f>
        <v>0.59151126386714759</v>
      </c>
      <c r="I2051" s="21">
        <f t="shared" si="156"/>
        <v>17.980000000000018</v>
      </c>
      <c r="J2051" s="21">
        <f ca="1">IF(ROW()&gt;计算结果!B$18+1,ABS(E2051-OFFSET(E2051,-计算结果!B$18,0,1,1))/SUM(OFFSET(I2051,0,0,-计算结果!B$18,1)),ABS(E2051-OFFSET(E2051,-ROW()+2,0,1,1))/SUM(OFFSET(I2051,0,0,-ROW()+2,1)))</f>
        <v>0.76413762354165227</v>
      </c>
      <c r="K2051" s="21">
        <f ca="1">(计算结果!B$19+计算结果!B$20*'000300'!J2051)^计算结果!B$21</f>
        <v>2.0877238611874871</v>
      </c>
      <c r="L2051" s="21">
        <f t="shared" ca="1" si="157"/>
        <v>2185.9117073838065</v>
      </c>
      <c r="M2051" s="31" t="str">
        <f ca="1">IF(ROW()&gt;计算结果!B$22+1,IF(L2051&gt;OFFSET(L2051,-计算结果!B$22,0,1,1),"买",IF(L2051&lt;OFFSET(L2051,-计算结果!B$22,0,1,1),"卖",M2050)),IF(L2051&gt;OFFSET(L2051,-ROW()+1,0,1,1),"买",IF(L2051&lt;OFFSET(L2051,-ROW()+1,0,1,1),"卖",M2050)))</f>
        <v>卖</v>
      </c>
      <c r="N2051" s="4">
        <f t="shared" ca="1" si="158"/>
        <v>1</v>
      </c>
      <c r="O2051" s="3">
        <f ca="1">IF(M2050="买",E2051/E2050-1,0)-IF(N2051=1,计算结果!B$17,0)</f>
        <v>-7.4335917312661204E-3</v>
      </c>
      <c r="P2051" s="2">
        <f t="shared" ca="1" si="159"/>
        <v>7.5528054366821795</v>
      </c>
      <c r="Q2051" s="3">
        <f ca="1">1-P2051/MAX(P$2:P2051)</f>
        <v>8.7491476605296548E-2</v>
      </c>
    </row>
    <row r="2052" spans="1:17" x14ac:dyDescent="0.15">
      <c r="A2052" s="1">
        <v>41445</v>
      </c>
      <c r="B2052">
        <v>2386.1</v>
      </c>
      <c r="C2052">
        <v>2386.1</v>
      </c>
      <c r="D2052" s="21">
        <v>2320.23</v>
      </c>
      <c r="E2052" s="21">
        <v>2321.4699999999998</v>
      </c>
      <c r="F2052" s="42">
        <v>521.71735039999999</v>
      </c>
      <c r="G2052" s="3">
        <f t="shared" si="160"/>
        <v>-3.303106919863219E-2</v>
      </c>
      <c r="H2052" s="3">
        <f>1-E2052/MAX(E$2:E2052)</f>
        <v>0.60500408357721369</v>
      </c>
      <c r="I2052" s="21">
        <f t="shared" ref="I2052:I2115" si="161">ABS(E2052-E2051)</f>
        <v>79.300000000000182</v>
      </c>
      <c r="J2052" s="21">
        <f ca="1">IF(ROW()&gt;计算结果!B$18+1,ABS(E2052-OFFSET(E2052,-计算结果!B$18,0,1,1))/SUM(OFFSET(I2052,0,0,-计算结果!B$18,1)),ABS(E2052-OFFSET(E2052,-ROW()+2,0,1,1))/SUM(OFFSET(I2052,0,0,-ROW()+2,1)))</f>
        <v>0.81580245480660529</v>
      </c>
      <c r="K2052" s="21">
        <f ca="1">(计算结果!B$19+计算结果!B$20*'000300'!J2052)^计算结果!B$21</f>
        <v>2.1342222093259444</v>
      </c>
      <c r="L2052" s="21">
        <f t="shared" ref="L2052:L2115" ca="1" si="162">K2052*E2052+(1-K2052)*L2051</f>
        <v>2475.2232261435911</v>
      </c>
      <c r="M2052" s="31" t="str">
        <f ca="1">IF(ROW()&gt;计算结果!B$22+1,IF(L2052&gt;OFFSET(L2052,-计算结果!B$22,0,1,1),"买",IF(L2052&lt;OFFSET(L2052,-计算结果!B$22,0,1,1),"卖",M2051)),IF(L2052&gt;OFFSET(L2052,-ROW()+1,0,1,1),"买",IF(L2052&lt;OFFSET(L2052,-ROW()+1,0,1,1),"卖",M2051)))</f>
        <v>卖</v>
      </c>
      <c r="N2052" s="4" t="str">
        <f t="shared" ref="N2052:N2115" ca="1" si="163">IF(M2051&lt;&gt;M2052,1,"")</f>
        <v/>
      </c>
      <c r="O2052" s="3">
        <f ca="1">IF(M2051="买",E2052/E2051-1,0)-IF(N2052=1,计算结果!B$17,0)</f>
        <v>0</v>
      </c>
      <c r="P2052" s="2">
        <f t="shared" ref="P2052:P2115" ca="1" si="164">IFERROR(P2051*(1+O2052),P2051)</f>
        <v>7.5528054366821795</v>
      </c>
      <c r="Q2052" s="3">
        <f ca="1">1-P2052/MAX(P$2:P2052)</f>
        <v>8.7491476605296548E-2</v>
      </c>
    </row>
    <row r="2053" spans="1:17" x14ac:dyDescent="0.15">
      <c r="A2053" s="1">
        <v>41446</v>
      </c>
      <c r="B2053">
        <v>2283.15</v>
      </c>
      <c r="C2053">
        <v>2332.84</v>
      </c>
      <c r="D2053" s="21">
        <v>2269.5700000000002</v>
      </c>
      <c r="E2053" s="21">
        <v>2317.39</v>
      </c>
      <c r="F2053" s="42">
        <v>534.86133247999999</v>
      </c>
      <c r="G2053" s="3">
        <f t="shared" si="160"/>
        <v>-1.7575070967963402E-3</v>
      </c>
      <c r="H2053" s="3">
        <f>1-E2053/MAX(E$2:E2053)</f>
        <v>0.60569829170353229</v>
      </c>
      <c r="I2053" s="21">
        <f t="shared" si="161"/>
        <v>4.0799999999999272</v>
      </c>
      <c r="J2053" s="21">
        <f ca="1">IF(ROW()&gt;计算结果!B$18+1,ABS(E2053-OFFSET(E2053,-计算结果!B$18,0,1,1))/SUM(OFFSET(I2053,0,0,-计算结果!B$18,1)),ABS(E2053-OFFSET(E2053,-ROW()+2,0,1,1))/SUM(OFFSET(I2053,0,0,-ROW()+2,1)))</f>
        <v>0.79638183217860015</v>
      </c>
      <c r="K2053" s="21">
        <f ca="1">(计算结果!B$19+计算结果!B$20*'000300'!J2053)^计算结果!B$21</f>
        <v>2.1167436489607399</v>
      </c>
      <c r="L2053" s="21">
        <f t="shared" ca="1" si="162"/>
        <v>2141.13074710916</v>
      </c>
      <c r="M2053" s="31" t="str">
        <f ca="1">IF(ROW()&gt;计算结果!B$22+1,IF(L2053&gt;OFFSET(L2053,-计算结果!B$22,0,1,1),"买",IF(L2053&lt;OFFSET(L2053,-计算结果!B$22,0,1,1),"卖",M2052)),IF(L2053&gt;OFFSET(L2053,-ROW()+1,0,1,1),"买",IF(L2053&lt;OFFSET(L2053,-ROW()+1,0,1,1),"卖",M2052)))</f>
        <v>卖</v>
      </c>
      <c r="N2053" s="4" t="str">
        <f t="shared" ca="1" si="163"/>
        <v/>
      </c>
      <c r="O2053" s="3">
        <f ca="1">IF(M2052="买",E2053/E2052-1,0)-IF(N2053=1,计算结果!B$17,0)</f>
        <v>0</v>
      </c>
      <c r="P2053" s="2">
        <f t="shared" ca="1" si="164"/>
        <v>7.5528054366821795</v>
      </c>
      <c r="Q2053" s="3">
        <f ca="1">1-P2053/MAX(P$2:P2053)</f>
        <v>8.7491476605296548E-2</v>
      </c>
    </row>
    <row r="2054" spans="1:17" x14ac:dyDescent="0.15">
      <c r="A2054" s="1">
        <v>41449</v>
      </c>
      <c r="B2054">
        <v>2308.0700000000002</v>
      </c>
      <c r="C2054">
        <v>2308.0700000000002</v>
      </c>
      <c r="D2054" s="21">
        <v>2164.3200000000002</v>
      </c>
      <c r="E2054" s="21">
        <v>2171.21</v>
      </c>
      <c r="F2054" s="42">
        <v>737.31932159999997</v>
      </c>
      <c r="G2054" s="3">
        <f t="shared" si="160"/>
        <v>-6.3079585223031032E-2</v>
      </c>
      <c r="H2054" s="3">
        <f>1-E2054/MAX(E$2:E2054)</f>
        <v>0.63057067991560611</v>
      </c>
      <c r="I2054" s="21">
        <f t="shared" si="161"/>
        <v>146.17999999999984</v>
      </c>
      <c r="J2054" s="21">
        <f ca="1">IF(ROW()&gt;计算结果!B$18+1,ABS(E2054-OFFSET(E2054,-计算结果!B$18,0,1,1))/SUM(OFFSET(I2054,0,0,-计算结果!B$18,1)),ABS(E2054-OFFSET(E2054,-ROW()+2,0,1,1))/SUM(OFFSET(I2054,0,0,-ROW()+2,1)))</f>
        <v>0.85980874980676303</v>
      </c>
      <c r="K2054" s="21">
        <f ca="1">(计算结果!B$19+计算结果!B$20*'000300'!J2054)^计算结果!B$21</f>
        <v>2.1738278748260864</v>
      </c>
      <c r="L2054" s="21">
        <f t="shared" ca="1" si="162"/>
        <v>2206.5178654972115</v>
      </c>
      <c r="M2054" s="31" t="str">
        <f ca="1">IF(ROW()&gt;计算结果!B$22+1,IF(L2054&gt;OFFSET(L2054,-计算结果!B$22,0,1,1),"买",IF(L2054&lt;OFFSET(L2054,-计算结果!B$22,0,1,1),"卖",M2053)),IF(L2054&gt;OFFSET(L2054,-ROW()+1,0,1,1),"买",IF(L2054&lt;OFFSET(L2054,-ROW()+1,0,1,1),"卖",M2053)))</f>
        <v>卖</v>
      </c>
      <c r="N2054" s="4" t="str">
        <f t="shared" ca="1" si="163"/>
        <v/>
      </c>
      <c r="O2054" s="3">
        <f ca="1">IF(M2053="买",E2054/E2053-1,0)-IF(N2054=1,计算结果!B$17,0)</f>
        <v>0</v>
      </c>
      <c r="P2054" s="2">
        <f t="shared" ca="1" si="164"/>
        <v>7.5528054366821795</v>
      </c>
      <c r="Q2054" s="3">
        <f ca="1">1-P2054/MAX(P$2:P2054)</f>
        <v>8.7491476605296548E-2</v>
      </c>
    </row>
    <row r="2055" spans="1:17" x14ac:dyDescent="0.15">
      <c r="A2055" s="1">
        <v>41450</v>
      </c>
      <c r="B2055">
        <v>2146.0500000000002</v>
      </c>
      <c r="C2055">
        <v>2169.21</v>
      </c>
      <c r="D2055" s="21">
        <v>2023.17</v>
      </c>
      <c r="E2055" s="21">
        <v>2165.42</v>
      </c>
      <c r="F2055" s="42">
        <v>870.90397184000005</v>
      </c>
      <c r="G2055" s="3">
        <f t="shared" si="160"/>
        <v>-2.6667157944187947E-3</v>
      </c>
      <c r="H2055" s="3">
        <f>1-E2055/MAX(E$2:E2055)</f>
        <v>0.6315558429183965</v>
      </c>
      <c r="I2055" s="21">
        <f t="shared" si="161"/>
        <v>5.7899999999999636</v>
      </c>
      <c r="J2055" s="21">
        <f ca="1">IF(ROW()&gt;计算结果!B$18+1,ABS(E2055-OFFSET(E2055,-计算结果!B$18,0,1,1))/SUM(OFFSET(I2055,0,0,-计算结果!B$18,1)),ABS(E2055-OFFSET(E2055,-ROW()+2,0,1,1))/SUM(OFFSET(I2055,0,0,-ROW()+2,1)))</f>
        <v>0.85095092744775858</v>
      </c>
      <c r="K2055" s="21">
        <f ca="1">(计算结果!B$19+计算结果!B$20*'000300'!J2055)^计算结果!B$21</f>
        <v>2.1658558347029828</v>
      </c>
      <c r="L2055" s="21">
        <f t="shared" ca="1" si="162"/>
        <v>2117.5058137162382</v>
      </c>
      <c r="M2055" s="31" t="str">
        <f ca="1">IF(ROW()&gt;计算结果!B$22+1,IF(L2055&gt;OFFSET(L2055,-计算结果!B$22,0,1,1),"买",IF(L2055&lt;OFFSET(L2055,-计算结果!B$22,0,1,1),"卖",M2054)),IF(L2055&gt;OFFSET(L2055,-ROW()+1,0,1,1),"买",IF(L2055&lt;OFFSET(L2055,-ROW()+1,0,1,1),"卖",M2054)))</f>
        <v>卖</v>
      </c>
      <c r="N2055" s="4" t="str">
        <f t="shared" ca="1" si="163"/>
        <v/>
      </c>
      <c r="O2055" s="3">
        <f ca="1">IF(M2054="买",E2055/E2054-1,0)-IF(N2055=1,计算结果!B$17,0)</f>
        <v>0</v>
      </c>
      <c r="P2055" s="2">
        <f t="shared" ca="1" si="164"/>
        <v>7.5528054366821795</v>
      </c>
      <c r="Q2055" s="3">
        <f ca="1">1-P2055/MAX(P$2:P2055)</f>
        <v>8.7491476605296548E-2</v>
      </c>
    </row>
    <row r="2056" spans="1:17" x14ac:dyDescent="0.15">
      <c r="A2056" s="1">
        <v>41451</v>
      </c>
      <c r="B2056">
        <v>2170.33</v>
      </c>
      <c r="C2056">
        <v>2181.02</v>
      </c>
      <c r="D2056" s="21">
        <v>2131.86</v>
      </c>
      <c r="E2056" s="21">
        <v>2168.3000000000002</v>
      </c>
      <c r="F2056" s="42">
        <v>672.98430975999997</v>
      </c>
      <c r="G2056" s="3">
        <f t="shared" si="160"/>
        <v>1.3299960284840484E-3</v>
      </c>
      <c r="H2056" s="3">
        <f>1-E2056/MAX(E$2:E2056)</f>
        <v>0.63106581365275982</v>
      </c>
      <c r="I2056" s="21">
        <f t="shared" si="161"/>
        <v>2.8800000000001091</v>
      </c>
      <c r="J2056" s="21">
        <f ca="1">IF(ROW()&gt;计算结果!B$18+1,ABS(E2056-OFFSET(E2056,-计算结果!B$18,0,1,1))/SUM(OFFSET(I2056,0,0,-计算结果!B$18,1)),ABS(E2056-OFFSET(E2056,-ROW()+2,0,1,1))/SUM(OFFSET(I2056,0,0,-ROW()+2,1)))</f>
        <v>0.82020254479356047</v>
      </c>
      <c r="K2056" s="21">
        <f ca="1">(计算结果!B$19+计算结果!B$20*'000300'!J2056)^计算结果!B$21</f>
        <v>2.1381822903142043</v>
      </c>
      <c r="L2056" s="21">
        <f t="shared" ca="1" si="162"/>
        <v>2226.1130432790983</v>
      </c>
      <c r="M2056" s="31" t="str">
        <f ca="1">IF(ROW()&gt;计算结果!B$22+1,IF(L2056&gt;OFFSET(L2056,-计算结果!B$22,0,1,1),"买",IF(L2056&lt;OFFSET(L2056,-计算结果!B$22,0,1,1),"卖",M2055)),IF(L2056&gt;OFFSET(L2056,-ROW()+1,0,1,1),"买",IF(L2056&lt;OFFSET(L2056,-ROW()+1,0,1,1),"卖",M2055)))</f>
        <v>卖</v>
      </c>
      <c r="N2056" s="4" t="str">
        <f t="shared" ca="1" si="163"/>
        <v/>
      </c>
      <c r="O2056" s="3">
        <f ca="1">IF(M2055="买",E2056/E2055-1,0)-IF(N2056=1,计算结果!B$17,0)</f>
        <v>0</v>
      </c>
      <c r="P2056" s="2">
        <f t="shared" ca="1" si="164"/>
        <v>7.5528054366821795</v>
      </c>
      <c r="Q2056" s="3">
        <f ca="1">1-P2056/MAX(P$2:P2056)</f>
        <v>8.7491476605296548E-2</v>
      </c>
    </row>
    <row r="2057" spans="1:17" x14ac:dyDescent="0.15">
      <c r="A2057" s="1">
        <v>41452</v>
      </c>
      <c r="B2057">
        <v>2172.85</v>
      </c>
      <c r="C2057">
        <v>2200.21</v>
      </c>
      <c r="D2057" s="21">
        <v>2153.17</v>
      </c>
      <c r="E2057" s="21">
        <v>2160.7399999999998</v>
      </c>
      <c r="F2057" s="42">
        <v>629.27081471999998</v>
      </c>
      <c r="G2057" s="3">
        <f t="shared" si="160"/>
        <v>-3.4866024074161617E-3</v>
      </c>
      <c r="H2057" s="3">
        <f>1-E2057/MAX(E$2:E2057)</f>
        <v>0.63235214047505617</v>
      </c>
      <c r="I2057" s="21">
        <f t="shared" si="161"/>
        <v>7.5600000000004002</v>
      </c>
      <c r="J2057" s="21">
        <f ca="1">IF(ROW()&gt;计算结果!B$18+1,ABS(E2057-OFFSET(E2057,-计算结果!B$18,0,1,1))/SUM(OFFSET(I2057,0,0,-计算结果!B$18,1)),ABS(E2057-OFFSET(E2057,-ROW()+2,0,1,1))/SUM(OFFSET(I2057,0,0,-ROW()+2,1)))</f>
        <v>0.77551549734146097</v>
      </c>
      <c r="K2057" s="21">
        <f ca="1">(计算结果!B$19+计算结果!B$20*'000300'!J2057)^计算结果!B$21</f>
        <v>2.0979639476073149</v>
      </c>
      <c r="L2057" s="21">
        <f t="shared" ca="1" si="162"/>
        <v>2088.962755334177</v>
      </c>
      <c r="M2057" s="31" t="str">
        <f ca="1">IF(ROW()&gt;计算结果!B$22+1,IF(L2057&gt;OFFSET(L2057,-计算结果!B$22,0,1,1),"买",IF(L2057&lt;OFFSET(L2057,-计算结果!B$22,0,1,1),"卖",M2056)),IF(L2057&gt;OFFSET(L2057,-ROW()+1,0,1,1),"买",IF(L2057&lt;OFFSET(L2057,-ROW()+1,0,1,1),"卖",M2056)))</f>
        <v>卖</v>
      </c>
      <c r="N2057" s="4" t="str">
        <f t="shared" ca="1" si="163"/>
        <v/>
      </c>
      <c r="O2057" s="3">
        <f ca="1">IF(M2056="买",E2057/E2056-1,0)-IF(N2057=1,计算结果!B$17,0)</f>
        <v>0</v>
      </c>
      <c r="P2057" s="2">
        <f t="shared" ca="1" si="164"/>
        <v>7.5528054366821795</v>
      </c>
      <c r="Q2057" s="3">
        <f ca="1">1-P2057/MAX(P$2:P2057)</f>
        <v>8.7491476605296548E-2</v>
      </c>
    </row>
    <row r="2058" spans="1:17" x14ac:dyDescent="0.15">
      <c r="A2058" s="1">
        <v>41453</v>
      </c>
      <c r="B2058">
        <v>2149.0300000000002</v>
      </c>
      <c r="C2058">
        <v>2227.46</v>
      </c>
      <c r="D2058" s="21">
        <v>2139.37</v>
      </c>
      <c r="E2058" s="21">
        <v>2200.64</v>
      </c>
      <c r="F2058" s="42">
        <v>641.06049536</v>
      </c>
      <c r="G2058" s="3">
        <f t="shared" si="160"/>
        <v>1.8465895943056587E-2</v>
      </c>
      <c r="H2058" s="3">
        <f>1-E2058/MAX(E$2:E2058)</f>
        <v>0.62556319335738109</v>
      </c>
      <c r="I2058" s="21">
        <f t="shared" si="161"/>
        <v>39.900000000000091</v>
      </c>
      <c r="J2058" s="21">
        <f ca="1">IF(ROW()&gt;计算结果!B$18+1,ABS(E2058-OFFSET(E2058,-计算结果!B$18,0,1,1))/SUM(OFFSET(I2058,0,0,-计算结果!B$18,1)),ABS(E2058-OFFSET(E2058,-ROW()+2,0,1,1))/SUM(OFFSET(I2058,0,0,-ROW()+2,1)))</f>
        <v>0.65195620041627689</v>
      </c>
      <c r="K2058" s="21">
        <f ca="1">(计算结果!B$19+计算结果!B$20*'000300'!J2058)^计算结果!B$21</f>
        <v>1.9867605803746491</v>
      </c>
      <c r="L2058" s="21">
        <f t="shared" ca="1" si="162"/>
        <v>2310.8387027610888</v>
      </c>
      <c r="M2058" s="31" t="str">
        <f ca="1">IF(ROW()&gt;计算结果!B$22+1,IF(L2058&gt;OFFSET(L2058,-计算结果!B$22,0,1,1),"买",IF(L2058&lt;OFFSET(L2058,-计算结果!B$22,0,1,1),"卖",M2057)),IF(L2058&gt;OFFSET(L2058,-ROW()+1,0,1,1),"买",IF(L2058&lt;OFFSET(L2058,-ROW()+1,0,1,1),"卖",M2057)))</f>
        <v>卖</v>
      </c>
      <c r="N2058" s="4" t="str">
        <f t="shared" ca="1" si="163"/>
        <v/>
      </c>
      <c r="O2058" s="3">
        <f ca="1">IF(M2057="买",E2058/E2057-1,0)-IF(N2058=1,计算结果!B$17,0)</f>
        <v>0</v>
      </c>
      <c r="P2058" s="2">
        <f t="shared" ca="1" si="164"/>
        <v>7.5528054366821795</v>
      </c>
      <c r="Q2058" s="3">
        <f ca="1">1-P2058/MAX(P$2:P2058)</f>
        <v>8.7491476605296548E-2</v>
      </c>
    </row>
    <row r="2059" spans="1:17" x14ac:dyDescent="0.15">
      <c r="A2059" s="1">
        <v>41456</v>
      </c>
      <c r="B2059">
        <v>2187.09</v>
      </c>
      <c r="C2059">
        <v>2213.96</v>
      </c>
      <c r="D2059" s="21">
        <v>2166.35</v>
      </c>
      <c r="E2059" s="21">
        <v>2213.3200000000002</v>
      </c>
      <c r="F2059" s="42">
        <v>518.74734079999996</v>
      </c>
      <c r="G2059" s="3">
        <f t="shared" si="160"/>
        <v>5.7619601570453316E-3</v>
      </c>
      <c r="H2059" s="3">
        <f>1-E2059/MAX(E$2:E2059)</f>
        <v>0.62340570339617507</v>
      </c>
      <c r="I2059" s="21">
        <f t="shared" si="161"/>
        <v>12.680000000000291</v>
      </c>
      <c r="J2059" s="21">
        <f ca="1">IF(ROW()&gt;计算结果!B$18+1,ABS(E2059-OFFSET(E2059,-计算结果!B$18,0,1,1))/SUM(OFFSET(I2059,0,0,-计算结果!B$18,1)),ABS(E2059-OFFSET(E2059,-ROW()+2,0,1,1))/SUM(OFFSET(I2059,0,0,-ROW()+2,1)))</f>
        <v>0.57513735434401858</v>
      </c>
      <c r="K2059" s="21">
        <f ca="1">(计算结果!B$19+计算结果!B$20*'000300'!J2059)^计算结果!B$21</f>
        <v>1.9176236189096167</v>
      </c>
      <c r="L2059" s="21">
        <f t="shared" ca="1" si="162"/>
        <v>2123.8345350609993</v>
      </c>
      <c r="M2059" s="31" t="str">
        <f ca="1">IF(ROW()&gt;计算结果!B$22+1,IF(L2059&gt;OFFSET(L2059,-计算结果!B$22,0,1,1),"买",IF(L2059&lt;OFFSET(L2059,-计算结果!B$22,0,1,1),"卖",M2058)),IF(L2059&gt;OFFSET(L2059,-ROW()+1,0,1,1),"买",IF(L2059&lt;OFFSET(L2059,-ROW()+1,0,1,1),"卖",M2058)))</f>
        <v>卖</v>
      </c>
      <c r="N2059" s="4" t="str">
        <f t="shared" ca="1" si="163"/>
        <v/>
      </c>
      <c r="O2059" s="3">
        <f ca="1">IF(M2058="买",E2059/E2058-1,0)-IF(N2059=1,计算结果!B$17,0)</f>
        <v>0</v>
      </c>
      <c r="P2059" s="2">
        <f t="shared" ca="1" si="164"/>
        <v>7.5528054366821795</v>
      </c>
      <c r="Q2059" s="3">
        <f ca="1">1-P2059/MAX(P$2:P2059)</f>
        <v>8.7491476605296548E-2</v>
      </c>
    </row>
    <row r="2060" spans="1:17" x14ac:dyDescent="0.15">
      <c r="A2060" s="1">
        <v>41457</v>
      </c>
      <c r="B2060">
        <v>2211.8000000000002</v>
      </c>
      <c r="C2060">
        <v>2226.11</v>
      </c>
      <c r="D2060" s="21">
        <v>2191.8000000000002</v>
      </c>
      <c r="E2060" s="21">
        <v>2221.98</v>
      </c>
      <c r="F2060" s="42">
        <v>596.32902144000002</v>
      </c>
      <c r="G2060" s="3">
        <f t="shared" si="160"/>
        <v>3.912674172735997E-3</v>
      </c>
      <c r="H2060" s="3">
        <f>1-E2060/MAX(E$2:E2060)</f>
        <v>0.6219322126182536</v>
      </c>
      <c r="I2060" s="21">
        <f t="shared" si="161"/>
        <v>8.6599999999998545</v>
      </c>
      <c r="J2060" s="21">
        <f ca="1">IF(ROW()&gt;计算结果!B$18+1,ABS(E2060-OFFSET(E2060,-计算结果!B$18,0,1,1))/SUM(OFFSET(I2060,0,0,-计算结果!B$18,1)),ABS(E2060-OFFSET(E2060,-ROW()+2,0,1,1))/SUM(OFFSET(I2060,0,0,-ROW()+2,1)))</f>
        <v>0.60542752530691235</v>
      </c>
      <c r="K2060" s="21">
        <f ca="1">(计算结果!B$19+计算结果!B$20*'000300'!J2060)^计算结果!B$21</f>
        <v>1.9448847727762211</v>
      </c>
      <c r="L2060" s="21">
        <f t="shared" ca="1" si="162"/>
        <v>2314.7161553379046</v>
      </c>
      <c r="M2060" s="31" t="str">
        <f ca="1">IF(ROW()&gt;计算结果!B$22+1,IF(L2060&gt;OFFSET(L2060,-计算结果!B$22,0,1,1),"买",IF(L2060&lt;OFFSET(L2060,-计算结果!B$22,0,1,1),"卖",M2059)),IF(L2060&gt;OFFSET(L2060,-ROW()+1,0,1,1),"买",IF(L2060&lt;OFFSET(L2060,-ROW()+1,0,1,1),"卖",M2059)))</f>
        <v>卖</v>
      </c>
      <c r="N2060" s="4" t="str">
        <f t="shared" ca="1" si="163"/>
        <v/>
      </c>
      <c r="O2060" s="3">
        <f ca="1">IF(M2059="买",E2060/E2059-1,0)-IF(N2060=1,计算结果!B$17,0)</f>
        <v>0</v>
      </c>
      <c r="P2060" s="2">
        <f t="shared" ca="1" si="164"/>
        <v>7.5528054366821795</v>
      </c>
      <c r="Q2060" s="3">
        <f ca="1">1-P2060/MAX(P$2:P2060)</f>
        <v>8.7491476605296548E-2</v>
      </c>
    </row>
    <row r="2061" spans="1:17" x14ac:dyDescent="0.15">
      <c r="A2061" s="1">
        <v>41458</v>
      </c>
      <c r="B2061">
        <v>2211.04</v>
      </c>
      <c r="C2061">
        <v>2211.04</v>
      </c>
      <c r="D2061" s="21">
        <v>2169.14</v>
      </c>
      <c r="E2061" s="21">
        <v>2203.83</v>
      </c>
      <c r="F2061" s="42">
        <v>595.36760832000004</v>
      </c>
      <c r="G2061" s="3">
        <f t="shared" si="160"/>
        <v>-8.168390354548638E-3</v>
      </c>
      <c r="H2061" s="3">
        <f>1-E2061/MAX(E$2:E2061)</f>
        <v>0.62502041788606821</v>
      </c>
      <c r="I2061" s="21">
        <f t="shared" si="161"/>
        <v>18.150000000000091</v>
      </c>
      <c r="J2061" s="21">
        <f ca="1">IF(ROW()&gt;计算结果!B$18+1,ABS(E2061-OFFSET(E2061,-计算结果!B$18,0,1,1))/SUM(OFFSET(I2061,0,0,-计算结果!B$18,1)),ABS(E2061-OFFSET(E2061,-ROW()+2,0,1,1))/SUM(OFFSET(I2061,0,0,-ROW()+2,1)))</f>
        <v>0.60563380281690016</v>
      </c>
      <c r="K2061" s="21">
        <f ca="1">(计算结果!B$19+计算结果!B$20*'000300'!J2061)^计算结果!B$21</f>
        <v>1.9450704225352102</v>
      </c>
      <c r="L2061" s="21">
        <f t="shared" ca="1" si="162"/>
        <v>2099.0347743215011</v>
      </c>
      <c r="M2061" s="31" t="str">
        <f ca="1">IF(ROW()&gt;计算结果!B$22+1,IF(L2061&gt;OFFSET(L2061,-计算结果!B$22,0,1,1),"买",IF(L2061&lt;OFFSET(L2061,-计算结果!B$22,0,1,1),"卖",M2060)),IF(L2061&gt;OFFSET(L2061,-ROW()+1,0,1,1),"买",IF(L2061&lt;OFFSET(L2061,-ROW()+1,0,1,1),"卖",M2060)))</f>
        <v>卖</v>
      </c>
      <c r="N2061" s="4" t="str">
        <f t="shared" ca="1" si="163"/>
        <v/>
      </c>
      <c r="O2061" s="3">
        <f ca="1">IF(M2060="买",E2061/E2060-1,0)-IF(N2061=1,计算结果!B$17,0)</f>
        <v>0</v>
      </c>
      <c r="P2061" s="2">
        <f t="shared" ca="1" si="164"/>
        <v>7.5528054366821795</v>
      </c>
      <c r="Q2061" s="3">
        <f ca="1">1-P2061/MAX(P$2:P2061)</f>
        <v>8.7491476605296548E-2</v>
      </c>
    </row>
    <row r="2062" spans="1:17" x14ac:dyDescent="0.15">
      <c r="A2062" s="1">
        <v>41459</v>
      </c>
      <c r="B2062">
        <v>2187.1799999999998</v>
      </c>
      <c r="C2062">
        <v>2245.91</v>
      </c>
      <c r="D2062" s="21">
        <v>2176.08</v>
      </c>
      <c r="E2062" s="21">
        <v>2221.98</v>
      </c>
      <c r="F2062" s="42">
        <v>671.89379071999997</v>
      </c>
      <c r="G2062" s="3">
        <f t="shared" si="160"/>
        <v>8.2356624603532325E-3</v>
      </c>
      <c r="H2062" s="3">
        <f>1-E2062/MAX(E$2:E2062)</f>
        <v>0.6219322126182536</v>
      </c>
      <c r="I2062" s="21">
        <f t="shared" si="161"/>
        <v>18.150000000000091</v>
      </c>
      <c r="J2062" s="21">
        <f ca="1">IF(ROW()&gt;计算结果!B$18+1,ABS(E2062-OFFSET(E2062,-计算结果!B$18,0,1,1))/SUM(OFFSET(I2062,0,0,-计算结果!B$18,1)),ABS(E2062-OFFSET(E2062,-ROW()+2,0,1,1))/SUM(OFFSET(I2062,0,0,-ROW()+2,1)))</f>
        <v>0.37681324091959073</v>
      </c>
      <c r="K2062" s="21">
        <f ca="1">(计算结果!B$19+计算结果!B$20*'000300'!J2062)^计算结果!B$21</f>
        <v>1.7391319168276316</v>
      </c>
      <c r="L2062" s="21">
        <f t="shared" ca="1" si="162"/>
        <v>2312.8527403205544</v>
      </c>
      <c r="M2062" s="31" t="str">
        <f ca="1">IF(ROW()&gt;计算结果!B$22+1,IF(L2062&gt;OFFSET(L2062,-计算结果!B$22,0,1,1),"买",IF(L2062&lt;OFFSET(L2062,-计算结果!B$22,0,1,1),"卖",M2061)),IF(L2062&gt;OFFSET(L2062,-ROW()+1,0,1,1),"买",IF(L2062&lt;OFFSET(L2062,-ROW()+1,0,1,1),"卖",M2061)))</f>
        <v>卖</v>
      </c>
      <c r="N2062" s="4" t="str">
        <f t="shared" ca="1" si="163"/>
        <v/>
      </c>
      <c r="O2062" s="3">
        <f ca="1">IF(M2061="买",E2062/E2061-1,0)-IF(N2062=1,计算结果!B$17,0)</f>
        <v>0</v>
      </c>
      <c r="P2062" s="2">
        <f t="shared" ca="1" si="164"/>
        <v>7.5528054366821795</v>
      </c>
      <c r="Q2062" s="3">
        <f ca="1">1-P2062/MAX(P$2:P2062)</f>
        <v>8.7491476605296548E-2</v>
      </c>
    </row>
    <row r="2063" spans="1:17" x14ac:dyDescent="0.15">
      <c r="A2063" s="1">
        <v>41460</v>
      </c>
      <c r="B2063">
        <v>2227.35</v>
      </c>
      <c r="C2063">
        <v>2252.0300000000002</v>
      </c>
      <c r="D2063" s="21">
        <v>2225.0500000000002</v>
      </c>
      <c r="E2063" s="21">
        <v>2226.85</v>
      </c>
      <c r="F2063" s="42">
        <v>584.24401920000003</v>
      </c>
      <c r="G2063" s="3">
        <f t="shared" si="160"/>
        <v>2.1917388995400522E-3</v>
      </c>
      <c r="H2063" s="3">
        <f>1-E2063/MAX(E$2:E2063)</f>
        <v>0.62110358674198596</v>
      </c>
      <c r="I2063" s="21">
        <f t="shared" si="161"/>
        <v>4.8699999999998909</v>
      </c>
      <c r="J2063" s="21">
        <f ca="1">IF(ROW()&gt;计算结果!B$18+1,ABS(E2063-OFFSET(E2063,-计算结果!B$18,0,1,1))/SUM(OFFSET(I2063,0,0,-计算结果!B$18,1)),ABS(E2063-OFFSET(E2063,-ROW()+2,0,1,1))/SUM(OFFSET(I2063,0,0,-ROW()+2,1)))</f>
        <v>0.34189260629861701</v>
      </c>
      <c r="K2063" s="21">
        <f ca="1">(计算结果!B$19+计算结果!B$20*'000300'!J2063)^计算结果!B$21</f>
        <v>1.7077033456687551</v>
      </c>
      <c r="L2063" s="21">
        <f t="shared" ca="1" si="162"/>
        <v>2165.9855729384622</v>
      </c>
      <c r="M2063" s="31" t="str">
        <f ca="1">IF(ROW()&gt;计算结果!B$22+1,IF(L2063&gt;OFFSET(L2063,-计算结果!B$22,0,1,1),"买",IF(L2063&lt;OFFSET(L2063,-计算结果!B$22,0,1,1),"卖",M2062)),IF(L2063&gt;OFFSET(L2063,-ROW()+1,0,1,1),"买",IF(L2063&lt;OFFSET(L2063,-ROW()+1,0,1,1),"卖",M2062)))</f>
        <v>卖</v>
      </c>
      <c r="N2063" s="4" t="str">
        <f t="shared" ca="1" si="163"/>
        <v/>
      </c>
      <c r="O2063" s="3">
        <f ca="1">IF(M2062="买",E2063/E2062-1,0)-IF(N2063=1,计算结果!B$17,0)</f>
        <v>0</v>
      </c>
      <c r="P2063" s="2">
        <f t="shared" ca="1" si="164"/>
        <v>7.5528054366821795</v>
      </c>
      <c r="Q2063" s="3">
        <f ca="1">1-P2063/MAX(P$2:P2063)</f>
        <v>8.7491476605296548E-2</v>
      </c>
    </row>
    <row r="2064" spans="1:17" x14ac:dyDescent="0.15">
      <c r="A2064" s="1">
        <v>41463</v>
      </c>
      <c r="B2064">
        <v>2194.42</v>
      </c>
      <c r="C2064">
        <v>2205.21</v>
      </c>
      <c r="D2064" s="21">
        <v>2162.19</v>
      </c>
      <c r="E2064" s="21">
        <v>2163.62</v>
      </c>
      <c r="F2064" s="42">
        <v>492.8825344</v>
      </c>
      <c r="G2064" s="3">
        <f t="shared" si="160"/>
        <v>-2.8394368727125752E-2</v>
      </c>
      <c r="H2064" s="3">
        <f>1-E2064/MAX(E$2:E2064)</f>
        <v>0.63186211120941949</v>
      </c>
      <c r="I2064" s="21">
        <f t="shared" si="161"/>
        <v>63.230000000000018</v>
      </c>
      <c r="J2064" s="21">
        <f ca="1">IF(ROW()&gt;计算结果!B$18+1,ABS(E2064-OFFSET(E2064,-计算结果!B$18,0,1,1))/SUM(OFFSET(I2064,0,0,-计算结果!B$18,1)),ABS(E2064-OFFSET(E2064,-ROW()+2,0,1,1))/SUM(OFFSET(I2064,0,0,-ROW()+2,1)))</f>
        <v>4.1733106064772159E-2</v>
      </c>
      <c r="K2064" s="21">
        <f ca="1">(计算结果!B$19+计算结果!B$20*'000300'!J2064)^计算结果!B$21</f>
        <v>1.4375597954582948</v>
      </c>
      <c r="L2064" s="21">
        <f t="shared" ca="1" si="162"/>
        <v>2162.5849203889047</v>
      </c>
      <c r="M2064" s="31" t="str">
        <f ca="1">IF(ROW()&gt;计算结果!B$22+1,IF(L2064&gt;OFFSET(L2064,-计算结果!B$22,0,1,1),"买",IF(L2064&lt;OFFSET(L2064,-计算结果!B$22,0,1,1),"卖",M2063)),IF(L2064&gt;OFFSET(L2064,-ROW()+1,0,1,1),"买",IF(L2064&lt;OFFSET(L2064,-ROW()+1,0,1,1),"卖",M2063)))</f>
        <v>卖</v>
      </c>
      <c r="N2064" s="4" t="str">
        <f t="shared" ca="1" si="163"/>
        <v/>
      </c>
      <c r="O2064" s="3">
        <f ca="1">IF(M2063="买",E2064/E2063-1,0)-IF(N2064=1,计算结果!B$17,0)</f>
        <v>0</v>
      </c>
      <c r="P2064" s="2">
        <f t="shared" ca="1" si="164"/>
        <v>7.5528054366821795</v>
      </c>
      <c r="Q2064" s="3">
        <f ca="1">1-P2064/MAX(P$2:P2064)</f>
        <v>8.7491476605296548E-2</v>
      </c>
    </row>
    <row r="2065" spans="1:17" x14ac:dyDescent="0.15">
      <c r="A2065" s="1">
        <v>41464</v>
      </c>
      <c r="B2065">
        <v>2160.6999999999998</v>
      </c>
      <c r="C2065">
        <v>2174.79</v>
      </c>
      <c r="D2065" s="21">
        <v>2149.79</v>
      </c>
      <c r="E2065" s="21">
        <v>2162.67</v>
      </c>
      <c r="F2065" s="42">
        <v>372.46189568</v>
      </c>
      <c r="G2065" s="3">
        <f t="shared" si="160"/>
        <v>-4.3907895101724659E-4</v>
      </c>
      <c r="H2065" s="3">
        <f>1-E2065/MAX(E$2:E2065)</f>
        <v>0.63202375280745926</v>
      </c>
      <c r="I2065" s="21">
        <f t="shared" si="161"/>
        <v>0.9499999999998181</v>
      </c>
      <c r="J2065" s="21">
        <f ca="1">IF(ROW()&gt;计算结果!B$18+1,ABS(E2065-OFFSET(E2065,-计算结果!B$18,0,1,1))/SUM(OFFSET(I2065,0,0,-计算结果!B$18,1)),ABS(E2065-OFFSET(E2065,-ROW()+2,0,1,1))/SUM(OFFSET(I2065,0,0,-ROW()+2,1)))</f>
        <v>1.5534090267186294E-2</v>
      </c>
      <c r="K2065" s="21">
        <f ca="1">(计算结果!B$19+计算结果!B$20*'000300'!J2065)^计算结果!B$21</f>
        <v>1.4139806812404676</v>
      </c>
      <c r="L2065" s="21">
        <f t="shared" ca="1" si="162"/>
        <v>2162.7052213153611</v>
      </c>
      <c r="M2065" s="31" t="str">
        <f ca="1">IF(ROW()&gt;计算结果!B$22+1,IF(L2065&gt;OFFSET(L2065,-计算结果!B$22,0,1,1),"买",IF(L2065&lt;OFFSET(L2065,-计算结果!B$22,0,1,1),"卖",M2064)),IF(L2065&gt;OFFSET(L2065,-ROW()+1,0,1,1),"买",IF(L2065&lt;OFFSET(L2065,-ROW()+1,0,1,1),"卖",M2064)))</f>
        <v>卖</v>
      </c>
      <c r="N2065" s="4" t="str">
        <f t="shared" ca="1" si="163"/>
        <v/>
      </c>
      <c r="O2065" s="3">
        <f ca="1">IF(M2064="买",E2065/E2064-1,0)-IF(N2065=1,计算结果!B$17,0)</f>
        <v>0</v>
      </c>
      <c r="P2065" s="2">
        <f t="shared" ca="1" si="164"/>
        <v>7.5528054366821795</v>
      </c>
      <c r="Q2065" s="3">
        <f ca="1">1-P2065/MAX(P$2:P2065)</f>
        <v>8.7491476605296548E-2</v>
      </c>
    </row>
    <row r="2066" spans="1:17" x14ac:dyDescent="0.15">
      <c r="A2066" s="1">
        <v>41465</v>
      </c>
      <c r="B2066">
        <v>2163.1</v>
      </c>
      <c r="C2066">
        <v>2224.14</v>
      </c>
      <c r="D2066" s="21">
        <v>2157.4699999999998</v>
      </c>
      <c r="E2066" s="21">
        <v>2224.0700000000002</v>
      </c>
      <c r="F2066" s="42">
        <v>543.73756928</v>
      </c>
      <c r="G2066" s="3">
        <f t="shared" si="160"/>
        <v>2.8390831703403618E-2</v>
      </c>
      <c r="H2066" s="3">
        <f>1-E2066/MAX(E$2:E2066)</f>
        <v>0.62157660110256585</v>
      </c>
      <c r="I2066" s="21">
        <f t="shared" si="161"/>
        <v>61.400000000000091</v>
      </c>
      <c r="J2066" s="21">
        <f ca="1">IF(ROW()&gt;计算结果!B$18+1,ABS(E2066-OFFSET(E2066,-计算结果!B$18,0,1,1))/SUM(OFFSET(I2066,0,0,-计算结果!B$18,1)),ABS(E2066-OFFSET(E2066,-ROW()+2,0,1,1))/SUM(OFFSET(I2066,0,0,-ROW()+2,1)))</f>
        <v>0.23676501804287764</v>
      </c>
      <c r="K2066" s="21">
        <f ca="1">(计算结果!B$19+计算结果!B$20*'000300'!J2066)^计算结果!B$21</f>
        <v>1.6130885162385897</v>
      </c>
      <c r="L2066" s="21">
        <f t="shared" ca="1" si="162"/>
        <v>2261.692041113075</v>
      </c>
      <c r="M2066" s="31" t="str">
        <f ca="1">IF(ROW()&gt;计算结果!B$22+1,IF(L2066&gt;OFFSET(L2066,-计算结果!B$22,0,1,1),"买",IF(L2066&lt;OFFSET(L2066,-计算结果!B$22,0,1,1),"卖",M2065)),IF(L2066&gt;OFFSET(L2066,-ROW()+1,0,1,1),"买",IF(L2066&lt;OFFSET(L2066,-ROW()+1,0,1,1),"卖",M2065)))</f>
        <v>卖</v>
      </c>
      <c r="N2066" s="4" t="str">
        <f t="shared" ca="1" si="163"/>
        <v/>
      </c>
      <c r="O2066" s="3">
        <f ca="1">IF(M2065="买",E2066/E2065-1,0)-IF(N2066=1,计算结果!B$17,0)</f>
        <v>0</v>
      </c>
      <c r="P2066" s="2">
        <f t="shared" ca="1" si="164"/>
        <v>7.5528054366821795</v>
      </c>
      <c r="Q2066" s="3">
        <f ca="1">1-P2066/MAX(P$2:P2066)</f>
        <v>8.7491476605296548E-2</v>
      </c>
    </row>
    <row r="2067" spans="1:17" x14ac:dyDescent="0.15">
      <c r="A2067" s="1">
        <v>41466</v>
      </c>
      <c r="B2067">
        <v>2232.16</v>
      </c>
      <c r="C2067">
        <v>2351.2199999999998</v>
      </c>
      <c r="D2067" s="21">
        <v>2232.16</v>
      </c>
      <c r="E2067" s="21">
        <v>2326.69</v>
      </c>
      <c r="F2067" s="42">
        <v>1113.2981248000001</v>
      </c>
      <c r="G2067" s="3">
        <f t="shared" si="160"/>
        <v>4.6140634062776797E-2</v>
      </c>
      <c r="H2067" s="3">
        <f>1-E2067/MAX(E$2:E2067)</f>
        <v>0.60411590553324712</v>
      </c>
      <c r="I2067" s="21">
        <f t="shared" si="161"/>
        <v>102.61999999999989</v>
      </c>
      <c r="J2067" s="21">
        <f ca="1">IF(ROW()&gt;计算结果!B$18+1,ABS(E2067-OFFSET(E2067,-计算结果!B$18,0,1,1))/SUM(OFFSET(I2067,0,0,-计算结果!B$18,1)),ABS(E2067-OFFSET(E2067,-ROW()+2,0,1,1))/SUM(OFFSET(I2067,0,0,-ROW()+2,1)))</f>
        <v>0.50195093917304445</v>
      </c>
      <c r="K2067" s="21">
        <f ca="1">(计算结果!B$19+计算结果!B$20*'000300'!J2067)^计算结果!B$21</f>
        <v>1.8517558452557399</v>
      </c>
      <c r="L2067" s="21">
        <f t="shared" ca="1" si="162"/>
        <v>2382.0523914116311</v>
      </c>
      <c r="M2067" s="31" t="str">
        <f ca="1">IF(ROW()&gt;计算结果!B$22+1,IF(L2067&gt;OFFSET(L2067,-计算结果!B$22,0,1,1),"买",IF(L2067&lt;OFFSET(L2067,-计算结果!B$22,0,1,1),"卖",M2066)),IF(L2067&gt;OFFSET(L2067,-ROW()+1,0,1,1),"买",IF(L2067&lt;OFFSET(L2067,-ROW()+1,0,1,1),"卖",M2066)))</f>
        <v>买</v>
      </c>
      <c r="N2067" s="4">
        <f t="shared" ca="1" si="163"/>
        <v>1</v>
      </c>
      <c r="O2067" s="3">
        <f ca="1">IF(M2066="买",E2067/E2066-1,0)-IF(N2067=1,计算结果!B$17,0)</f>
        <v>0</v>
      </c>
      <c r="P2067" s="2">
        <f t="shared" ca="1" si="164"/>
        <v>7.5528054366821795</v>
      </c>
      <c r="Q2067" s="3">
        <f ca="1">1-P2067/MAX(P$2:P2067)</f>
        <v>8.7491476605296548E-2</v>
      </c>
    </row>
    <row r="2068" spans="1:17" x14ac:dyDescent="0.15">
      <c r="A2068" s="1">
        <v>41467</v>
      </c>
      <c r="B2068">
        <v>2319.02</v>
      </c>
      <c r="C2068">
        <v>2331.9899999999998</v>
      </c>
      <c r="D2068" s="21">
        <v>2274.0700000000002</v>
      </c>
      <c r="E2068" s="21">
        <v>2275.37</v>
      </c>
      <c r="F2068" s="42">
        <v>820.64556031999996</v>
      </c>
      <c r="G2068" s="3">
        <f t="shared" si="160"/>
        <v>-2.2057085387395925E-2</v>
      </c>
      <c r="H2068" s="3">
        <f>1-E2068/MAX(E$2:E2068)</f>
        <v>0.61284795480841225</v>
      </c>
      <c r="I2068" s="21">
        <f t="shared" si="161"/>
        <v>51.320000000000164</v>
      </c>
      <c r="J2068" s="21">
        <f ca="1">IF(ROW()&gt;计算结果!B$18+1,ABS(E2068-OFFSET(E2068,-计算结果!B$18,0,1,1))/SUM(OFFSET(I2068,0,0,-计算结果!B$18,1)),ABS(E2068-OFFSET(E2068,-ROW()+2,0,1,1))/SUM(OFFSET(I2068,0,0,-ROW()+2,1)))</f>
        <v>0.21848960617489688</v>
      </c>
      <c r="K2068" s="21">
        <f ca="1">(计算结果!B$19+计算结果!B$20*'000300'!J2068)^计算结果!B$21</f>
        <v>1.5966406455574071</v>
      </c>
      <c r="L2068" s="21">
        <f t="shared" ca="1" si="162"/>
        <v>2211.7189491185563</v>
      </c>
      <c r="M2068" s="31" t="str">
        <f ca="1">IF(ROW()&gt;计算结果!B$22+1,IF(L2068&gt;OFFSET(L2068,-计算结果!B$22,0,1,1),"买",IF(L2068&lt;OFFSET(L2068,-计算结果!B$22,0,1,1),"卖",M2067)),IF(L2068&gt;OFFSET(L2068,-ROW()+1,0,1,1),"买",IF(L2068&lt;OFFSET(L2068,-ROW()+1,0,1,1),"卖",M2067)))</f>
        <v>卖</v>
      </c>
      <c r="N2068" s="4">
        <f t="shared" ca="1" si="163"/>
        <v>1</v>
      </c>
      <c r="O2068" s="3">
        <f ca="1">IF(M2067="买",E2068/E2067-1,0)-IF(N2068=1,计算结果!B$17,0)</f>
        <v>-2.2057085387395925E-2</v>
      </c>
      <c r="P2068" s="2">
        <f t="shared" ca="1" si="164"/>
        <v>7.3862125622508925</v>
      </c>
      <c r="Q2068" s="3">
        <f ca="1">1-P2068/MAX(P$2:P2068)</f>
        <v>0.10761875502254004</v>
      </c>
    </row>
    <row r="2069" spans="1:17" x14ac:dyDescent="0.15">
      <c r="A2069" s="1">
        <v>41470</v>
      </c>
      <c r="B2069">
        <v>2289.7600000000002</v>
      </c>
      <c r="C2069">
        <v>2336.04</v>
      </c>
      <c r="D2069" s="21">
        <v>2274.67</v>
      </c>
      <c r="E2069" s="21">
        <v>2307.3000000000002</v>
      </c>
      <c r="F2069" s="42">
        <v>717.96187136000003</v>
      </c>
      <c r="G2069" s="3">
        <f t="shared" si="160"/>
        <v>1.403288256415447E-2</v>
      </c>
      <c r="H2069" s="3">
        <f>1-E2069/MAX(E$2:E2069)</f>
        <v>0.60741509562376639</v>
      </c>
      <c r="I2069" s="21">
        <f t="shared" si="161"/>
        <v>31.930000000000291</v>
      </c>
      <c r="J2069" s="21">
        <f ca="1">IF(ROW()&gt;计算结果!B$18+1,ABS(E2069-OFFSET(E2069,-计算结果!B$18,0,1,1))/SUM(OFFSET(I2069,0,0,-计算结果!B$18,1)),ABS(E2069-OFFSET(E2069,-ROW()+2,0,1,1))/SUM(OFFSET(I2069,0,0,-ROW()+2,1)))</f>
        <v>0.26013064658990248</v>
      </c>
      <c r="K2069" s="21">
        <f ca="1">(计算结果!B$19+计算结果!B$20*'000300'!J2069)^计算结果!B$21</f>
        <v>1.6341175819309122</v>
      </c>
      <c r="L2069" s="21">
        <f t="shared" ca="1" si="162"/>
        <v>2367.9096248633568</v>
      </c>
      <c r="M2069" s="31" t="str">
        <f ca="1">IF(ROW()&gt;计算结果!B$22+1,IF(L2069&gt;OFFSET(L2069,-计算结果!B$22,0,1,1),"买",IF(L2069&lt;OFFSET(L2069,-计算结果!B$22,0,1,1),"卖",M2068)),IF(L2069&gt;OFFSET(L2069,-ROW()+1,0,1,1),"买",IF(L2069&lt;OFFSET(L2069,-ROW()+1,0,1,1),"卖",M2068)))</f>
        <v>买</v>
      </c>
      <c r="N2069" s="4">
        <f t="shared" ca="1" si="163"/>
        <v>1</v>
      </c>
      <c r="O2069" s="3">
        <f ca="1">IF(M2068="买",E2069/E2068-1,0)-IF(N2069=1,计算结果!B$17,0)</f>
        <v>0</v>
      </c>
      <c r="P2069" s="2">
        <f t="shared" ca="1" si="164"/>
        <v>7.3862125622508925</v>
      </c>
      <c r="Q2069" s="3">
        <f ca="1">1-P2069/MAX(P$2:P2069)</f>
        <v>0.10761875502254004</v>
      </c>
    </row>
    <row r="2070" spans="1:17" x14ac:dyDescent="0.15">
      <c r="A2070" s="1">
        <v>41471</v>
      </c>
      <c r="B2070">
        <v>2300.83</v>
      </c>
      <c r="C2070">
        <v>2317.85</v>
      </c>
      <c r="D2070" s="21">
        <v>2281.94</v>
      </c>
      <c r="E2070" s="21">
        <v>2317.85</v>
      </c>
      <c r="F2070" s="42">
        <v>620.85631999999998</v>
      </c>
      <c r="G2070" s="3">
        <f t="shared" si="160"/>
        <v>4.5724439821435148E-3</v>
      </c>
      <c r="H2070" s="3">
        <f>1-E2070/MAX(E$2:E2070)</f>
        <v>0.60562002314027086</v>
      </c>
      <c r="I2070" s="21">
        <f t="shared" si="161"/>
        <v>10.549999999999727</v>
      </c>
      <c r="J2070" s="21">
        <f ca="1">IF(ROW()&gt;计算结果!B$18+1,ABS(E2070-OFFSET(E2070,-计算结果!B$18,0,1,1))/SUM(OFFSET(I2070,0,0,-计算结果!B$18,1)),ABS(E2070-OFFSET(E2070,-ROW()+2,0,1,1))/SUM(OFFSET(I2070,0,0,-ROW()+2,1)))</f>
        <v>0.26398105570393993</v>
      </c>
      <c r="K2070" s="21">
        <f ca="1">(计算结果!B$19+计算结果!B$20*'000300'!J2070)^计算结果!B$21</f>
        <v>1.6375829501335459</v>
      </c>
      <c r="L2070" s="21">
        <f t="shared" ca="1" si="162"/>
        <v>2285.9328366970421</v>
      </c>
      <c r="M2070" s="31" t="str">
        <f ca="1">IF(ROW()&gt;计算结果!B$22+1,IF(L2070&gt;OFFSET(L2070,-计算结果!B$22,0,1,1),"买",IF(L2070&lt;OFFSET(L2070,-计算结果!B$22,0,1,1),"卖",M2069)),IF(L2070&gt;OFFSET(L2070,-ROW()+1,0,1,1),"买",IF(L2070&lt;OFFSET(L2070,-ROW()+1,0,1,1),"卖",M2069)))</f>
        <v>卖</v>
      </c>
      <c r="N2070" s="4">
        <f t="shared" ca="1" si="163"/>
        <v>1</v>
      </c>
      <c r="O2070" s="3">
        <f ca="1">IF(M2069="买",E2070/E2069-1,0)-IF(N2070=1,计算结果!B$17,0)</f>
        <v>4.5724439821435148E-3</v>
      </c>
      <c r="P2070" s="2">
        <f t="shared" ca="1" si="164"/>
        <v>7.4199856054319895</v>
      </c>
      <c r="Q2070" s="3">
        <f ca="1">1-P2070/MAX(P$2:P2070)</f>
        <v>0.10353839176916513</v>
      </c>
    </row>
    <row r="2071" spans="1:17" x14ac:dyDescent="0.15">
      <c r="A2071" s="1">
        <v>41472</v>
      </c>
      <c r="B2071">
        <v>2311.44</v>
      </c>
      <c r="C2071">
        <v>2326.92</v>
      </c>
      <c r="D2071" s="21">
        <v>2281.61</v>
      </c>
      <c r="E2071" s="21">
        <v>2282.84</v>
      </c>
      <c r="F2071" s="42">
        <v>632.29063168000005</v>
      </c>
      <c r="G2071" s="3">
        <f t="shared" si="160"/>
        <v>-1.5104514959984328E-2</v>
      </c>
      <c r="H2071" s="3">
        <f>1-E2071/MAX(E$2:E2071)</f>
        <v>0.61157694140066687</v>
      </c>
      <c r="I2071" s="21">
        <f t="shared" si="161"/>
        <v>35.009999999999764</v>
      </c>
      <c r="J2071" s="21">
        <f ca="1">IF(ROW()&gt;计算结果!B$18+1,ABS(E2071-OFFSET(E2071,-计算结果!B$18,0,1,1))/SUM(OFFSET(I2071,0,0,-计算结果!B$18,1)),ABS(E2071-OFFSET(E2071,-ROW()+2,0,1,1))/SUM(OFFSET(I2071,0,0,-ROW()+2,1)))</f>
        <v>0.20790463910743959</v>
      </c>
      <c r="K2071" s="21">
        <f ca="1">(计算结果!B$19+计算结果!B$20*'000300'!J2071)^计算结果!B$21</f>
        <v>1.5871141751966955</v>
      </c>
      <c r="L2071" s="21">
        <f t="shared" ca="1" si="162"/>
        <v>2281.024151733598</v>
      </c>
      <c r="M2071" s="31" t="str">
        <f ca="1">IF(ROW()&gt;计算结果!B$22+1,IF(L2071&gt;OFFSET(L2071,-计算结果!B$22,0,1,1),"买",IF(L2071&lt;OFFSET(L2071,-计算结果!B$22,0,1,1),"卖",M2070)),IF(L2071&gt;OFFSET(L2071,-ROW()+1,0,1,1),"买",IF(L2071&lt;OFFSET(L2071,-ROW()+1,0,1,1),"卖",M2070)))</f>
        <v>买</v>
      </c>
      <c r="N2071" s="4">
        <f t="shared" ca="1" si="163"/>
        <v>1</v>
      </c>
      <c r="O2071" s="3">
        <f ca="1">IF(M2070="买",E2071/E2070-1,0)-IF(N2071=1,计算结果!B$17,0)</f>
        <v>0</v>
      </c>
      <c r="P2071" s="2">
        <f t="shared" ca="1" si="164"/>
        <v>7.4199856054319895</v>
      </c>
      <c r="Q2071" s="3">
        <f ca="1">1-P2071/MAX(P$2:P2071)</f>
        <v>0.10353839176916513</v>
      </c>
    </row>
    <row r="2072" spans="1:17" x14ac:dyDescent="0.15">
      <c r="A2072" s="1">
        <v>41473</v>
      </c>
      <c r="B2072">
        <v>2272.9499999999998</v>
      </c>
      <c r="C2072">
        <v>2282.4299999999998</v>
      </c>
      <c r="D2072" s="21">
        <v>2241.9299999999998</v>
      </c>
      <c r="E2072" s="21">
        <v>2245.33</v>
      </c>
      <c r="F2072" s="42">
        <v>519.37234943999999</v>
      </c>
      <c r="G2072" s="3">
        <f t="shared" si="160"/>
        <v>-1.6431287343834922E-2</v>
      </c>
      <c r="H2072" s="3">
        <f>1-E2072/MAX(E$2:E2072)</f>
        <v>0.61795923228748384</v>
      </c>
      <c r="I2072" s="21">
        <f t="shared" si="161"/>
        <v>37.510000000000218</v>
      </c>
      <c r="J2072" s="21">
        <f ca="1">IF(ROW()&gt;计算结果!B$18+1,ABS(E2072-OFFSET(E2072,-计算结果!B$18,0,1,1))/SUM(OFFSET(I2072,0,0,-计算结果!B$18,1)),ABS(E2072-OFFSET(E2072,-ROW()+2,0,1,1))/SUM(OFFSET(I2072,0,0,-ROW()+2,1)))</f>
        <v>5.8464157840706868E-2</v>
      </c>
      <c r="K2072" s="21">
        <f ca="1">(计算结果!B$19+计算结果!B$20*'000300'!J2072)^计算结果!B$21</f>
        <v>1.4526177420566362</v>
      </c>
      <c r="L2072" s="21">
        <f t="shared" ca="1" si="162"/>
        <v>2229.1741936377121</v>
      </c>
      <c r="M2072" s="31" t="str">
        <f ca="1">IF(ROW()&gt;计算结果!B$22+1,IF(L2072&gt;OFFSET(L2072,-计算结果!B$22,0,1,1),"买",IF(L2072&lt;OFFSET(L2072,-计算结果!B$22,0,1,1),"卖",M2071)),IF(L2072&gt;OFFSET(L2072,-ROW()+1,0,1,1),"买",IF(L2072&lt;OFFSET(L2072,-ROW()+1,0,1,1),"卖",M2071)))</f>
        <v>卖</v>
      </c>
      <c r="N2072" s="4">
        <f t="shared" ca="1" si="163"/>
        <v>1</v>
      </c>
      <c r="O2072" s="3">
        <f ca="1">IF(M2071="买",E2072/E2071-1,0)-IF(N2072=1,计算结果!B$17,0)</f>
        <v>-1.6431287343834922E-2</v>
      </c>
      <c r="P2072" s="2">
        <f t="shared" ca="1" si="164"/>
        <v>7.2980656898620175</v>
      </c>
      <c r="Q2072" s="3">
        <f ca="1">1-P2072/MAX(P$2:P2072)</f>
        <v>0.11826841004672239</v>
      </c>
    </row>
    <row r="2073" spans="1:17" x14ac:dyDescent="0.15">
      <c r="A2073" s="1">
        <v>41474</v>
      </c>
      <c r="B2073">
        <v>2248.13</v>
      </c>
      <c r="C2073">
        <v>2257.92</v>
      </c>
      <c r="D2073" s="21">
        <v>2188.75</v>
      </c>
      <c r="E2073" s="21">
        <v>2190.48</v>
      </c>
      <c r="F2073" s="42">
        <v>661.79071999999996</v>
      </c>
      <c r="G2073" s="3">
        <f t="shared" si="160"/>
        <v>-2.4428480446081369E-2</v>
      </c>
      <c r="H2073" s="3">
        <f>1-E2073/MAX(E$2:E2073)</f>
        <v>0.62729190771115495</v>
      </c>
      <c r="I2073" s="21">
        <f t="shared" si="161"/>
        <v>54.849999999999909</v>
      </c>
      <c r="J2073" s="21">
        <f ca="1">IF(ROW()&gt;计算结果!B$18+1,ABS(E2073-OFFSET(E2073,-计算结果!B$18,0,1,1))/SUM(OFFSET(I2073,0,0,-计算结果!B$18,1)),ABS(E2073-OFFSET(E2073,-ROW()+2,0,1,1))/SUM(OFFSET(I2073,0,0,-ROW()+2,1)))</f>
        <v>8.0935531966975768E-2</v>
      </c>
      <c r="K2073" s="21">
        <f ca="1">(计算结果!B$19+计算结果!B$20*'000300'!J2073)^计算结果!B$21</f>
        <v>1.472841978770278</v>
      </c>
      <c r="L2073" s="21">
        <f t="shared" ca="1" si="162"/>
        <v>2172.1837609134241</v>
      </c>
      <c r="M2073" s="31" t="str">
        <f ca="1">IF(ROW()&gt;计算结果!B$22+1,IF(L2073&gt;OFFSET(L2073,-计算结果!B$22,0,1,1),"买",IF(L2073&lt;OFFSET(L2073,-计算结果!B$22,0,1,1),"卖",M2072)),IF(L2073&gt;OFFSET(L2073,-ROW()+1,0,1,1),"买",IF(L2073&lt;OFFSET(L2073,-ROW()+1,0,1,1),"卖",M2072)))</f>
        <v>买</v>
      </c>
      <c r="N2073" s="4">
        <f t="shared" ca="1" si="163"/>
        <v>1</v>
      </c>
      <c r="O2073" s="3">
        <f ca="1">IF(M2072="买",E2073/E2072-1,0)-IF(N2073=1,计算结果!B$17,0)</f>
        <v>0</v>
      </c>
      <c r="P2073" s="2">
        <f t="shared" ca="1" si="164"/>
        <v>7.2980656898620175</v>
      </c>
      <c r="Q2073" s="3">
        <f ca="1">1-P2073/MAX(P$2:P2073)</f>
        <v>0.11826841004672239</v>
      </c>
    </row>
    <row r="2074" spans="1:17" x14ac:dyDescent="0.15">
      <c r="A2074" s="1">
        <v>41477</v>
      </c>
      <c r="B2074">
        <v>2170.09</v>
      </c>
      <c r="C2074">
        <v>2203.06</v>
      </c>
      <c r="D2074" s="21">
        <v>2159.81</v>
      </c>
      <c r="E2074" s="21">
        <v>2202.19</v>
      </c>
      <c r="F2074" s="42">
        <v>488.72947712000001</v>
      </c>
      <c r="G2074" s="3">
        <f t="shared" si="160"/>
        <v>5.345860268069158E-3</v>
      </c>
      <c r="H2074" s="3">
        <f>1-E2074/MAX(E$2:E2074)</f>
        <v>0.62529946232900024</v>
      </c>
      <c r="I2074" s="21">
        <f t="shared" si="161"/>
        <v>11.710000000000036</v>
      </c>
      <c r="J2074" s="21">
        <f ca="1">IF(ROW()&gt;计算结果!B$18+1,ABS(E2074-OFFSET(E2074,-计算结果!B$18,0,1,1))/SUM(OFFSET(I2074,0,0,-计算结果!B$18,1)),ABS(E2074-OFFSET(E2074,-ROW()+2,0,1,1))/SUM(OFFSET(I2074,0,0,-ROW()+2,1)))</f>
        <v>9.6946085207993402E-2</v>
      </c>
      <c r="K2074" s="21">
        <f ca="1">(计算结果!B$19+计算结果!B$20*'000300'!J2074)^计算结果!B$21</f>
        <v>1.487251476687194</v>
      </c>
      <c r="L2074" s="21">
        <f t="shared" ca="1" si="162"/>
        <v>2216.8105843047633</v>
      </c>
      <c r="M2074" s="31" t="str">
        <f ca="1">IF(ROW()&gt;计算结果!B$22+1,IF(L2074&gt;OFFSET(L2074,-计算结果!B$22,0,1,1),"买",IF(L2074&lt;OFFSET(L2074,-计算结果!B$22,0,1,1),"卖",M2073)),IF(L2074&gt;OFFSET(L2074,-ROW()+1,0,1,1),"买",IF(L2074&lt;OFFSET(L2074,-ROW()+1,0,1,1),"卖",M2073)))</f>
        <v>买</v>
      </c>
      <c r="N2074" s="4" t="str">
        <f t="shared" ca="1" si="163"/>
        <v/>
      </c>
      <c r="O2074" s="3">
        <f ca="1">IF(M2073="买",E2074/E2073-1,0)-IF(N2074=1,计算结果!B$17,0)</f>
        <v>5.345860268069158E-3</v>
      </c>
      <c r="P2074" s="2">
        <f t="shared" ca="1" si="164"/>
        <v>7.3370801292672096</v>
      </c>
      <c r="Q2074" s="3">
        <f ca="1">1-P2074/MAX(P$2:P2074)</f>
        <v>0.11355479617288966</v>
      </c>
    </row>
    <row r="2075" spans="1:17" x14ac:dyDescent="0.15">
      <c r="A2075" s="1">
        <v>41478</v>
      </c>
      <c r="B2075">
        <v>2211.59</v>
      </c>
      <c r="C2075">
        <v>2276.7399999999998</v>
      </c>
      <c r="D2075" s="21">
        <v>2206.7600000000002</v>
      </c>
      <c r="E2075" s="21">
        <v>2265.85</v>
      </c>
      <c r="F2075" s="42">
        <v>692.55421951999995</v>
      </c>
      <c r="G2075" s="3">
        <f t="shared" si="160"/>
        <v>2.890758744704125E-2</v>
      </c>
      <c r="H2075" s="3">
        <f>1-E2075/MAX(E$2:E2075)</f>
        <v>0.61446777376982231</v>
      </c>
      <c r="I2075" s="21">
        <f t="shared" si="161"/>
        <v>63.659999999999854</v>
      </c>
      <c r="J2075" s="21">
        <f ca="1">IF(ROW()&gt;计算结果!B$18+1,ABS(E2075-OFFSET(E2075,-计算结果!B$18,0,1,1))/SUM(OFFSET(I2075,0,0,-计算结果!B$18,1)),ABS(E2075-OFFSET(E2075,-ROW()+2,0,1,1))/SUM(OFFSET(I2075,0,0,-ROW()+2,1)))</f>
        <v>0.22403161368768423</v>
      </c>
      <c r="K2075" s="21">
        <f ca="1">(计算结果!B$19+计算结果!B$20*'000300'!J2075)^计算结果!B$21</f>
        <v>1.6016284523189157</v>
      </c>
      <c r="L2075" s="21">
        <f t="shared" ca="1" si="162"/>
        <v>2295.3535077673491</v>
      </c>
      <c r="M2075" s="31" t="str">
        <f ca="1">IF(ROW()&gt;计算结果!B$22+1,IF(L2075&gt;OFFSET(L2075,-计算结果!B$22,0,1,1),"买",IF(L2075&lt;OFFSET(L2075,-计算结果!B$22,0,1,1),"卖",M2074)),IF(L2075&gt;OFFSET(L2075,-ROW()+1,0,1,1),"买",IF(L2075&lt;OFFSET(L2075,-ROW()+1,0,1,1),"卖",M2074)))</f>
        <v>买</v>
      </c>
      <c r="N2075" s="4" t="str">
        <f t="shared" ca="1" si="163"/>
        <v/>
      </c>
      <c r="O2075" s="3">
        <f ca="1">IF(M2074="买",E2075/E2074-1,0)-IF(N2075=1,计算结果!B$17,0)</f>
        <v>2.890758744704125E-2</v>
      </c>
      <c r="P2075" s="2">
        <f t="shared" ca="1" si="164"/>
        <v>7.5491774147099502</v>
      </c>
      <c r="Q2075" s="3">
        <f ca="1">1-P2075/MAX(P$2:P2075)</f>
        <v>8.7929803926247163E-2</v>
      </c>
    </row>
    <row r="2076" spans="1:17" x14ac:dyDescent="0.15">
      <c r="A2076" s="1">
        <v>41479</v>
      </c>
      <c r="B2076">
        <v>2253.38</v>
      </c>
      <c r="C2076">
        <v>2265.58</v>
      </c>
      <c r="D2076" s="21">
        <v>2217.19</v>
      </c>
      <c r="E2076" s="21">
        <v>2249.15</v>
      </c>
      <c r="F2076" s="42">
        <v>692.79825919999996</v>
      </c>
      <c r="G2076" s="3">
        <f t="shared" si="160"/>
        <v>-7.3703025354722174E-3</v>
      </c>
      <c r="H2076" s="3">
        <f>1-E2076/MAX(E$2:E2076)</f>
        <v>0.61730926291431287</v>
      </c>
      <c r="I2076" s="21">
        <f t="shared" si="161"/>
        <v>16.699999999999818</v>
      </c>
      <c r="J2076" s="21">
        <f ca="1">IF(ROW()&gt;计算结果!B$18+1,ABS(E2076-OFFSET(E2076,-计算结果!B$18,0,1,1))/SUM(OFFSET(I2076,0,0,-计算结果!B$18,1)),ABS(E2076-OFFSET(E2076,-ROW()+2,0,1,1))/SUM(OFFSET(I2076,0,0,-ROW()+2,1)))</f>
        <v>6.0308757755013577E-2</v>
      </c>
      <c r="K2076" s="21">
        <f ca="1">(计算结果!B$19+计算结果!B$20*'000300'!J2076)^计算结果!B$21</f>
        <v>1.4542778819795121</v>
      </c>
      <c r="L2076" s="21">
        <f t="shared" ca="1" si="162"/>
        <v>2228.1607683514248</v>
      </c>
      <c r="M2076" s="31" t="str">
        <f ca="1">IF(ROW()&gt;计算结果!B$22+1,IF(L2076&gt;OFFSET(L2076,-计算结果!B$22,0,1,1),"买",IF(L2076&lt;OFFSET(L2076,-计算结果!B$22,0,1,1),"卖",M2075)),IF(L2076&gt;OFFSET(L2076,-ROW()+1,0,1,1),"买",IF(L2076&lt;OFFSET(L2076,-ROW()+1,0,1,1),"卖",M2075)))</f>
        <v>买</v>
      </c>
      <c r="N2076" s="4" t="str">
        <f t="shared" ca="1" si="163"/>
        <v/>
      </c>
      <c r="O2076" s="3">
        <f ca="1">IF(M2075="买",E2076/E2075-1,0)-IF(N2076=1,计算结果!B$17,0)</f>
        <v>-7.3703025354722174E-3</v>
      </c>
      <c r="P2076" s="2">
        <f t="shared" ca="1" si="164"/>
        <v>7.4935376932695839</v>
      </c>
      <c r="Q2076" s="3">
        <f ca="1">1-P2076/MAX(P$2:P2076)</f>
        <v>9.4652037204898232E-2</v>
      </c>
    </row>
    <row r="2077" spans="1:17" x14ac:dyDescent="0.15">
      <c r="A2077" s="1">
        <v>41480</v>
      </c>
      <c r="B2077">
        <v>2255.2199999999998</v>
      </c>
      <c r="C2077">
        <v>2268.84</v>
      </c>
      <c r="D2077" s="21">
        <v>2227.85</v>
      </c>
      <c r="E2077" s="21">
        <v>2237.6799999999998</v>
      </c>
      <c r="F2077" s="42">
        <v>605.58364672000005</v>
      </c>
      <c r="G2077" s="3">
        <f t="shared" si="160"/>
        <v>-5.0997043327480895E-3</v>
      </c>
      <c r="H2077" s="3">
        <f>1-E2077/MAX(E$2:E2077)</f>
        <v>0.61926087252433137</v>
      </c>
      <c r="I2077" s="21">
        <f t="shared" si="161"/>
        <v>11.470000000000255</v>
      </c>
      <c r="J2077" s="21">
        <f ca="1">IF(ROW()&gt;计算结果!B$18+1,ABS(E2077-OFFSET(E2077,-计算结果!B$18,0,1,1))/SUM(OFFSET(I2077,0,0,-计算结果!B$18,1)),ABS(E2077-OFFSET(E2077,-ROW()+2,0,1,1))/SUM(OFFSET(I2077,0,0,-ROW()+2,1)))</f>
        <v>0.27412152382125654</v>
      </c>
      <c r="K2077" s="21">
        <f ca="1">(计算结果!B$19+计算结果!B$20*'000300'!J2077)^计算结果!B$21</f>
        <v>1.6467093714391308</v>
      </c>
      <c r="L2077" s="21">
        <f t="shared" ca="1" si="162"/>
        <v>2243.8361763160333</v>
      </c>
      <c r="M2077" s="31" t="str">
        <f ca="1">IF(ROW()&gt;计算结果!B$22+1,IF(L2077&gt;OFFSET(L2077,-计算结果!B$22,0,1,1),"买",IF(L2077&lt;OFFSET(L2077,-计算结果!B$22,0,1,1),"卖",M2076)),IF(L2077&gt;OFFSET(L2077,-ROW()+1,0,1,1),"买",IF(L2077&lt;OFFSET(L2077,-ROW()+1,0,1,1),"卖",M2076)))</f>
        <v>买</v>
      </c>
      <c r="N2077" s="4" t="str">
        <f t="shared" ca="1" si="163"/>
        <v/>
      </c>
      <c r="O2077" s="3">
        <f ca="1">IF(M2076="买",E2077/E2076-1,0)-IF(N2077=1,计算结果!B$17,0)</f>
        <v>-5.0997043327480895E-3</v>
      </c>
      <c r="P2077" s="2">
        <f t="shared" ca="1" si="164"/>
        <v>7.4553228666276059</v>
      </c>
      <c r="Q2077" s="3">
        <f ca="1">1-P2077/MAX(P$2:P2077)</f>
        <v>9.9269044133408979E-2</v>
      </c>
    </row>
    <row r="2078" spans="1:17" x14ac:dyDescent="0.15">
      <c r="A2078" s="1">
        <v>41481</v>
      </c>
      <c r="B2078">
        <v>2226.4299999999998</v>
      </c>
      <c r="C2078">
        <v>2238.42</v>
      </c>
      <c r="D2078" s="21">
        <v>2209.81</v>
      </c>
      <c r="E2078" s="21">
        <v>2224.0100000000002</v>
      </c>
      <c r="F2078" s="42">
        <v>456.36071423999999</v>
      </c>
      <c r="G2078" s="3">
        <f t="shared" si="160"/>
        <v>-6.1090057559614053E-3</v>
      </c>
      <c r="H2078" s="3">
        <f>1-E2078/MAX(E$2:E2078)</f>
        <v>0.6215868100455999</v>
      </c>
      <c r="I2078" s="21">
        <f t="shared" si="161"/>
        <v>13.669999999999618</v>
      </c>
      <c r="J2078" s="21">
        <f ca="1">IF(ROW()&gt;计算结果!B$18+1,ABS(E2078-OFFSET(E2078,-计算结果!B$18,0,1,1))/SUM(OFFSET(I2078,0,0,-计算结果!B$18,1)),ABS(E2078-OFFSET(E2078,-ROW()+2,0,1,1))/SUM(OFFSET(I2078,0,0,-ROW()+2,1)))</f>
        <v>0.17891729951926344</v>
      </c>
      <c r="K2078" s="21">
        <f ca="1">(计算结果!B$19+计算结果!B$20*'000300'!J2078)^计算结果!B$21</f>
        <v>1.561025569567337</v>
      </c>
      <c r="L2078" s="21">
        <f t="shared" ca="1" si="162"/>
        <v>2212.8870081399555</v>
      </c>
      <c r="M2078" s="31" t="str">
        <f ca="1">IF(ROW()&gt;计算结果!B$22+1,IF(L2078&gt;OFFSET(L2078,-计算结果!B$22,0,1,1),"买",IF(L2078&lt;OFFSET(L2078,-计算结果!B$22,0,1,1),"卖",M2077)),IF(L2078&gt;OFFSET(L2078,-ROW()+1,0,1,1),"买",IF(L2078&lt;OFFSET(L2078,-ROW()+1,0,1,1),"卖",M2077)))</f>
        <v>卖</v>
      </c>
      <c r="N2078" s="4">
        <f t="shared" ca="1" si="163"/>
        <v>1</v>
      </c>
      <c r="O2078" s="3">
        <f ca="1">IF(M2077="买",E2078/E2077-1,0)-IF(N2078=1,计算结果!B$17,0)</f>
        <v>-6.1090057559614053E-3</v>
      </c>
      <c r="P2078" s="2">
        <f t="shared" ca="1" si="164"/>
        <v>7.4097782563228272</v>
      </c>
      <c r="Q2078" s="3">
        <f ca="1">1-P2078/MAX(P$2:P2078)</f>
        <v>0.10477161472737062</v>
      </c>
    </row>
    <row r="2079" spans="1:17" x14ac:dyDescent="0.15">
      <c r="A2079" s="1">
        <v>41484</v>
      </c>
      <c r="B2079">
        <v>2205.08</v>
      </c>
      <c r="C2079">
        <v>2205.08</v>
      </c>
      <c r="D2079" s="21">
        <v>2169.02</v>
      </c>
      <c r="E2079" s="21">
        <v>2175.9699999999998</v>
      </c>
      <c r="F2079" s="42">
        <v>496.24612863999999</v>
      </c>
      <c r="G2079" s="3">
        <f t="shared" si="160"/>
        <v>-2.1600622299360328E-2</v>
      </c>
      <c r="H2079" s="3">
        <f>1-E2079/MAX(E$2:E2079)</f>
        <v>0.62976077043490097</v>
      </c>
      <c r="I2079" s="21">
        <f t="shared" si="161"/>
        <v>48.040000000000418</v>
      </c>
      <c r="J2079" s="21">
        <f ca="1">IF(ROW()&gt;计算结果!B$18+1,ABS(E2079-OFFSET(E2079,-计算结果!B$18,0,1,1))/SUM(OFFSET(I2079,0,0,-计算结果!B$18,1)),ABS(E2079-OFFSET(E2079,-ROW()+2,0,1,1))/SUM(OFFSET(I2079,0,0,-ROW()+2,1)))</f>
        <v>0.433189299732825</v>
      </c>
      <c r="K2079" s="21">
        <f ca="1">(计算结果!B$19+计算结果!B$20*'000300'!J2079)^计算结果!B$21</f>
        <v>1.7898703697595424</v>
      </c>
      <c r="L2079" s="21">
        <f t="shared" ca="1" si="162"/>
        <v>2146.8103491300772</v>
      </c>
      <c r="M2079" s="31" t="str">
        <f ca="1">IF(ROW()&gt;计算结果!B$22+1,IF(L2079&gt;OFFSET(L2079,-计算结果!B$22,0,1,1),"买",IF(L2079&lt;OFFSET(L2079,-计算结果!B$22,0,1,1),"卖",M2078)),IF(L2079&gt;OFFSET(L2079,-ROW()+1,0,1,1),"买",IF(L2079&lt;OFFSET(L2079,-ROW()+1,0,1,1),"卖",M2078)))</f>
        <v>买</v>
      </c>
      <c r="N2079" s="4">
        <f t="shared" ca="1" si="163"/>
        <v>1</v>
      </c>
      <c r="O2079" s="3">
        <f ca="1">IF(M2078="买",E2079/E2078-1,0)-IF(N2079=1,计算结果!B$17,0)</f>
        <v>0</v>
      </c>
      <c r="P2079" s="2">
        <f t="shared" ca="1" si="164"/>
        <v>7.4097782563228272</v>
      </c>
      <c r="Q2079" s="3">
        <f ca="1">1-P2079/MAX(P$2:P2079)</f>
        <v>0.10477161472737062</v>
      </c>
    </row>
    <row r="2080" spans="1:17" x14ac:dyDescent="0.15">
      <c r="A2080" s="1">
        <v>41485</v>
      </c>
      <c r="B2080">
        <v>2184.0100000000002</v>
      </c>
      <c r="C2080">
        <v>2221.59</v>
      </c>
      <c r="D2080" s="21">
        <v>2162.98</v>
      </c>
      <c r="E2080" s="21">
        <v>2189.39</v>
      </c>
      <c r="F2080" s="42">
        <v>509.07226112000001</v>
      </c>
      <c r="G2080" s="3">
        <f t="shared" si="160"/>
        <v>6.1673644397670646E-3</v>
      </c>
      <c r="H2080" s="3">
        <f>1-E2080/MAX(E$2:E2080)</f>
        <v>0.62747737017627436</v>
      </c>
      <c r="I2080" s="21">
        <f t="shared" si="161"/>
        <v>13.420000000000073</v>
      </c>
      <c r="J2080" s="21">
        <f ca="1">IF(ROW()&gt;计算结果!B$18+1,ABS(E2080-OFFSET(E2080,-计算结果!B$18,0,1,1))/SUM(OFFSET(I2080,0,0,-计算结果!B$18,1)),ABS(E2080-OFFSET(E2080,-ROW()+2,0,1,1))/SUM(OFFSET(I2080,0,0,-ROW()+2,1)))</f>
        <v>0.41974905241144966</v>
      </c>
      <c r="K2080" s="21">
        <f ca="1">(计算结果!B$19+计算结果!B$20*'000300'!J2080)^计算结果!B$21</f>
        <v>1.7777741471703046</v>
      </c>
      <c r="L2080" s="21">
        <f t="shared" ca="1" si="162"/>
        <v>2222.5073516421635</v>
      </c>
      <c r="M2080" s="31" t="str">
        <f ca="1">IF(ROW()&gt;计算结果!B$22+1,IF(L2080&gt;OFFSET(L2080,-计算结果!B$22,0,1,1),"买",IF(L2080&lt;OFFSET(L2080,-计算结果!B$22,0,1,1),"卖",M2079)),IF(L2080&gt;OFFSET(L2080,-ROW()+1,0,1,1),"买",IF(L2080&lt;OFFSET(L2080,-ROW()+1,0,1,1),"卖",M2079)))</f>
        <v>卖</v>
      </c>
      <c r="N2080" s="4">
        <f t="shared" ca="1" si="163"/>
        <v>1</v>
      </c>
      <c r="O2080" s="3">
        <f ca="1">IF(M2079="买",E2080/E2079-1,0)-IF(N2080=1,计算结果!B$17,0)</f>
        <v>6.1673644397670646E-3</v>
      </c>
      <c r="P2080" s="2">
        <f t="shared" ca="1" si="164"/>
        <v>7.455477059247432</v>
      </c>
      <c r="Q2080" s="3">
        <f ca="1">1-P2080/MAX(P$2:P2080)</f>
        <v>9.9250415018570126E-2</v>
      </c>
    </row>
    <row r="2081" spans="1:17" x14ac:dyDescent="0.15">
      <c r="A2081" s="1">
        <v>41486</v>
      </c>
      <c r="B2081">
        <v>2211.75</v>
      </c>
      <c r="C2081">
        <v>2235.38</v>
      </c>
      <c r="D2081" s="21">
        <v>2187.21</v>
      </c>
      <c r="E2081" s="21">
        <v>2193.02</v>
      </c>
      <c r="F2081" s="42">
        <v>467.23493888000002</v>
      </c>
      <c r="G2081" s="3">
        <f t="shared" si="160"/>
        <v>1.6579960628302359E-3</v>
      </c>
      <c r="H2081" s="3">
        <f>1-E2081/MAX(E$2:E2081)</f>
        <v>0.62685972912271148</v>
      </c>
      <c r="I2081" s="21">
        <f t="shared" si="161"/>
        <v>3.6300000000001091</v>
      </c>
      <c r="J2081" s="21">
        <f ca="1">IF(ROW()&gt;计算结果!B$18+1,ABS(E2081-OFFSET(E2081,-计算结果!B$18,0,1,1))/SUM(OFFSET(I2081,0,0,-计算结果!B$18,1)),ABS(E2081-OFFSET(E2081,-ROW()+2,0,1,1))/SUM(OFFSET(I2081,0,0,-ROW()+2,1)))</f>
        <v>0.32702250054612997</v>
      </c>
      <c r="K2081" s="21">
        <f ca="1">(计算结果!B$19+计算结果!B$20*'000300'!J2081)^计算结果!B$21</f>
        <v>1.6943202504915169</v>
      </c>
      <c r="L2081" s="21">
        <f t="shared" ca="1" si="162"/>
        <v>2172.5463346214815</v>
      </c>
      <c r="M2081" s="31" t="str">
        <f ca="1">IF(ROW()&gt;计算结果!B$22+1,IF(L2081&gt;OFFSET(L2081,-计算结果!B$22,0,1,1),"买",IF(L2081&lt;OFFSET(L2081,-计算结果!B$22,0,1,1),"卖",M2080)),IF(L2081&gt;OFFSET(L2081,-ROW()+1,0,1,1),"买",IF(L2081&lt;OFFSET(L2081,-ROW()+1,0,1,1),"卖",M2080)))</f>
        <v>买</v>
      </c>
      <c r="N2081" s="4">
        <f t="shared" ca="1" si="163"/>
        <v>1</v>
      </c>
      <c r="O2081" s="3">
        <f ca="1">IF(M2080="买",E2081/E2080-1,0)-IF(N2081=1,计算结果!B$17,0)</f>
        <v>0</v>
      </c>
      <c r="P2081" s="2">
        <f t="shared" ca="1" si="164"/>
        <v>7.455477059247432</v>
      </c>
      <c r="Q2081" s="3">
        <f ca="1">1-P2081/MAX(P$2:P2081)</f>
        <v>9.9250415018570126E-2</v>
      </c>
    </row>
    <row r="2082" spans="1:17" x14ac:dyDescent="0.15">
      <c r="A2082" s="1">
        <v>41487</v>
      </c>
      <c r="B2082">
        <v>2206</v>
      </c>
      <c r="C2082">
        <v>2245.56</v>
      </c>
      <c r="D2082" s="21">
        <v>2200.63</v>
      </c>
      <c r="E2082" s="21">
        <v>2245.36</v>
      </c>
      <c r="F2082" s="42">
        <v>589.44765952</v>
      </c>
      <c r="G2082" s="3">
        <f t="shared" si="160"/>
        <v>2.38666314032705E-2</v>
      </c>
      <c r="H2082" s="3">
        <f>1-E2082/MAX(E$2:E2082)</f>
        <v>0.61795412781596681</v>
      </c>
      <c r="I2082" s="21">
        <f t="shared" si="161"/>
        <v>52.340000000000146</v>
      </c>
      <c r="J2082" s="21">
        <f ca="1">IF(ROW()&gt;计算结果!B$18+1,ABS(E2082-OFFSET(E2082,-计算结果!B$18,0,1,1))/SUM(OFFSET(I2082,0,0,-计算结果!B$18,1)),ABS(E2082-OFFSET(E2082,-ROW()+2,0,1,1))/SUM(OFFSET(I2082,0,0,-ROW()+2,1)))</f>
        <v>1.0363052264396029E-4</v>
      </c>
      <c r="K2082" s="21">
        <f ca="1">(计算结果!B$19+计算结果!B$20*'000300'!J2082)^计算结果!B$21</f>
        <v>1.4000932674703794</v>
      </c>
      <c r="L2082" s="21">
        <f t="shared" ca="1" si="162"/>
        <v>2274.4922572977862</v>
      </c>
      <c r="M2082" s="31" t="str">
        <f ca="1">IF(ROW()&gt;计算结果!B$22+1,IF(L2082&gt;OFFSET(L2082,-计算结果!B$22,0,1,1),"买",IF(L2082&lt;OFFSET(L2082,-计算结果!B$22,0,1,1),"卖",M2081)),IF(L2082&gt;OFFSET(L2082,-ROW()+1,0,1,1),"买",IF(L2082&lt;OFFSET(L2082,-ROW()+1,0,1,1),"卖",M2081)))</f>
        <v>卖</v>
      </c>
      <c r="N2082" s="4">
        <f t="shared" ca="1" si="163"/>
        <v>1</v>
      </c>
      <c r="O2082" s="3">
        <f ca="1">IF(M2081="买",E2082/E2081-1,0)-IF(N2082=1,计算结果!B$17,0)</f>
        <v>2.38666314032705E-2</v>
      </c>
      <c r="P2082" s="2">
        <f t="shared" ca="1" si="164"/>
        <v>7.63341418215603</v>
      </c>
      <c r="Q2082" s="3">
        <f ca="1">1-P2082/MAX(P$2:P2082)</f>
        <v>7.7752556687169405E-2</v>
      </c>
    </row>
    <row r="2083" spans="1:17" x14ac:dyDescent="0.15">
      <c r="A2083" s="1">
        <v>41488</v>
      </c>
      <c r="B2083">
        <v>2263.4899999999998</v>
      </c>
      <c r="C2083">
        <v>2274.71</v>
      </c>
      <c r="D2083" s="21">
        <v>2244.25</v>
      </c>
      <c r="E2083" s="21">
        <v>2247.2600000000002</v>
      </c>
      <c r="F2083" s="42">
        <v>584.60000256000001</v>
      </c>
      <c r="G2083" s="3">
        <f t="shared" si="160"/>
        <v>8.4618947518433352E-4</v>
      </c>
      <c r="H2083" s="3">
        <f>1-E2083/MAX(E$2:E2083)</f>
        <v>0.61763084461988704</v>
      </c>
      <c r="I2083" s="21">
        <f t="shared" si="161"/>
        <v>1.9000000000000909</v>
      </c>
      <c r="J2083" s="21">
        <f ca="1">IF(ROW()&gt;计算结果!B$18+1,ABS(E2083-OFFSET(E2083,-计算结果!B$18,0,1,1))/SUM(OFFSET(I2083,0,0,-计算结果!B$18,1)),ABS(E2083-OFFSET(E2083,-ROW()+2,0,1,1))/SUM(OFFSET(I2083,0,0,-ROW()+2,1)))</f>
        <v>0.24004396719370974</v>
      </c>
      <c r="K2083" s="21">
        <f ca="1">(计算结果!B$19+计算结果!B$20*'000300'!J2083)^计算结果!B$21</f>
        <v>1.6160395704743387</v>
      </c>
      <c r="L2083" s="21">
        <f t="shared" ca="1" si="162"/>
        <v>2230.4838519112254</v>
      </c>
      <c r="M2083" s="31" t="str">
        <f ca="1">IF(ROW()&gt;计算结果!B$22+1,IF(L2083&gt;OFFSET(L2083,-计算结果!B$22,0,1,1),"买",IF(L2083&lt;OFFSET(L2083,-计算结果!B$22,0,1,1),"卖",M2082)),IF(L2083&gt;OFFSET(L2083,-ROW()+1,0,1,1),"买",IF(L2083&lt;OFFSET(L2083,-ROW()+1,0,1,1),"卖",M2082)))</f>
        <v>买</v>
      </c>
      <c r="N2083" s="4">
        <f t="shared" ca="1" si="163"/>
        <v>1</v>
      </c>
      <c r="O2083" s="3">
        <f ca="1">IF(M2082="买",E2083/E2082-1,0)-IF(N2083=1,计算结果!B$17,0)</f>
        <v>0</v>
      </c>
      <c r="P2083" s="2">
        <f t="shared" ca="1" si="164"/>
        <v>7.63341418215603</v>
      </c>
      <c r="Q2083" s="3">
        <f ca="1">1-P2083/MAX(P$2:P2083)</f>
        <v>7.7752556687169405E-2</v>
      </c>
    </row>
    <row r="2084" spans="1:17" x14ac:dyDescent="0.15">
      <c r="A2084" s="1">
        <v>41491</v>
      </c>
      <c r="B2084">
        <v>2249.98</v>
      </c>
      <c r="C2084">
        <v>2278.33</v>
      </c>
      <c r="D2084" s="21">
        <v>2243.2199999999998</v>
      </c>
      <c r="E2084" s="21">
        <v>2278.33</v>
      </c>
      <c r="F2084" s="42">
        <v>536.23066624000001</v>
      </c>
      <c r="G2084" s="3">
        <f t="shared" si="160"/>
        <v>1.3825725550225432E-2</v>
      </c>
      <c r="H2084" s="3">
        <f>1-E2084/MAX(E$2:E2084)</f>
        <v>0.61234431361872999</v>
      </c>
      <c r="I2084" s="21">
        <f t="shared" si="161"/>
        <v>31.069999999999709</v>
      </c>
      <c r="J2084" s="21">
        <f ca="1">IF(ROW()&gt;计算结果!B$18+1,ABS(E2084-OFFSET(E2084,-计算结果!B$18,0,1,1))/SUM(OFFSET(I2084,0,0,-计算结果!B$18,1)),ABS(E2084-OFFSET(E2084,-ROW()+2,0,1,1))/SUM(OFFSET(I2084,0,0,-ROW()+2,1)))</f>
        <v>0.29753810082063248</v>
      </c>
      <c r="K2084" s="21">
        <f ca="1">(计算结果!B$19+计算结果!B$20*'000300'!J2084)^计算结果!B$21</f>
        <v>1.6677842907385692</v>
      </c>
      <c r="L2084" s="21">
        <f t="shared" ca="1" si="162"/>
        <v>2310.2809060660347</v>
      </c>
      <c r="M2084" s="31" t="str">
        <f ca="1">IF(ROW()&gt;计算结果!B$22+1,IF(L2084&gt;OFFSET(L2084,-计算结果!B$22,0,1,1),"买",IF(L2084&lt;OFFSET(L2084,-计算结果!B$22,0,1,1),"卖",M2083)),IF(L2084&gt;OFFSET(L2084,-ROW()+1,0,1,1),"买",IF(L2084&lt;OFFSET(L2084,-ROW()+1,0,1,1),"卖",M2083)))</f>
        <v>买</v>
      </c>
      <c r="N2084" s="4" t="str">
        <f t="shared" ca="1" si="163"/>
        <v/>
      </c>
      <c r="O2084" s="3">
        <f ca="1">IF(M2083="买",E2084/E2083-1,0)-IF(N2084=1,计算结果!B$17,0)</f>
        <v>1.3825725550225432E-2</v>
      </c>
      <c r="P2084" s="2">
        <f t="shared" ca="1" si="164"/>
        <v>7.7389516716497173</v>
      </c>
      <c r="Q2084" s="3">
        <f ca="1">1-P2084/MAX(P$2:P2084)</f>
        <v>6.5001816646529154E-2</v>
      </c>
    </row>
    <row r="2085" spans="1:17" x14ac:dyDescent="0.15">
      <c r="A2085" s="1">
        <v>41492</v>
      </c>
      <c r="B2085">
        <v>2270.67</v>
      </c>
      <c r="C2085">
        <v>2302.48</v>
      </c>
      <c r="D2085" s="21">
        <v>2256.7199999999998</v>
      </c>
      <c r="E2085" s="21">
        <v>2293.64</v>
      </c>
      <c r="F2085" s="42">
        <v>689.93572863999998</v>
      </c>
      <c r="G2085" s="3">
        <f t="shared" si="160"/>
        <v>6.7198342645709008E-3</v>
      </c>
      <c r="H2085" s="3">
        <f>1-E2085/MAX(E$2:E2085)</f>
        <v>0.60973933165452943</v>
      </c>
      <c r="I2085" s="21">
        <f t="shared" si="161"/>
        <v>15.309999999999945</v>
      </c>
      <c r="J2085" s="21">
        <f ca="1">IF(ROW()&gt;计算结果!B$18+1,ABS(E2085-OFFSET(E2085,-计算结果!B$18,0,1,1))/SUM(OFFSET(I2085,0,0,-计算结果!B$18,1)),ABS(E2085-OFFSET(E2085,-ROW()+2,0,1,1))/SUM(OFFSET(I2085,0,0,-ROW()+2,1)))</f>
        <v>0.13389544688026953</v>
      </c>
      <c r="K2085" s="21">
        <f ca="1">(计算结果!B$19+计算结果!B$20*'000300'!J2085)^计算结果!B$21</f>
        <v>1.5205059021922425</v>
      </c>
      <c r="L2085" s="21">
        <f t="shared" ca="1" si="162"/>
        <v>2284.9783101748017</v>
      </c>
      <c r="M2085" s="31" t="str">
        <f ca="1">IF(ROW()&gt;计算结果!B$22+1,IF(L2085&gt;OFFSET(L2085,-计算结果!B$22,0,1,1),"买",IF(L2085&lt;OFFSET(L2085,-计算结果!B$22,0,1,1),"卖",M2084)),IF(L2085&gt;OFFSET(L2085,-ROW()+1,0,1,1),"买",IF(L2085&lt;OFFSET(L2085,-ROW()+1,0,1,1),"卖",M2084)))</f>
        <v>买</v>
      </c>
      <c r="N2085" s="4" t="str">
        <f t="shared" ca="1" si="163"/>
        <v/>
      </c>
      <c r="O2085" s="3">
        <f ca="1">IF(M2084="买",E2085/E2084-1,0)-IF(N2085=1,计算结果!B$17,0)</f>
        <v>6.7198342645709008E-3</v>
      </c>
      <c r="P2085" s="2">
        <f t="shared" ca="1" si="164"/>
        <v>7.7909561442647277</v>
      </c>
      <c r="Q2085" s="3">
        <f ca="1">1-P2085/MAX(P$2:P2085)</f>
        <v>5.8718783816718911E-2</v>
      </c>
    </row>
    <row r="2086" spans="1:17" x14ac:dyDescent="0.15">
      <c r="A2086" s="1">
        <v>41493</v>
      </c>
      <c r="B2086">
        <v>2292.38</v>
      </c>
      <c r="C2086">
        <v>2313.88</v>
      </c>
      <c r="D2086" s="21">
        <v>2276.86</v>
      </c>
      <c r="E2086" s="21">
        <v>2280.62</v>
      </c>
      <c r="F2086" s="42">
        <v>695.60483839999995</v>
      </c>
      <c r="G2086" s="3">
        <f t="shared" si="160"/>
        <v>-5.6765665056416337E-3</v>
      </c>
      <c r="H2086" s="3">
        <f>1-E2086/MAX(E$2:E2086)</f>
        <v>0.61195467229292855</v>
      </c>
      <c r="I2086" s="21">
        <f t="shared" si="161"/>
        <v>13.019999999999982</v>
      </c>
      <c r="J2086" s="21">
        <f ca="1">IF(ROW()&gt;计算结果!B$18+1,ABS(E2086-OFFSET(E2086,-计算结果!B$18,0,1,1))/SUM(OFFSET(I2086,0,0,-计算结果!B$18,1)),ABS(E2086-OFFSET(E2086,-ROW()+2,0,1,1))/SUM(OFFSET(I2086,0,0,-ROW()+2,1)))</f>
        <v>0.15436307450826384</v>
      </c>
      <c r="K2086" s="21">
        <f ca="1">(计算结果!B$19+计算结果!B$20*'000300'!J2086)^计算结果!B$21</f>
        <v>1.5389267670574374</v>
      </c>
      <c r="L2086" s="21">
        <f t="shared" ca="1" si="162"/>
        <v>2278.2711899876604</v>
      </c>
      <c r="M2086" s="31" t="str">
        <f ca="1">IF(ROW()&gt;计算结果!B$22+1,IF(L2086&gt;OFFSET(L2086,-计算结果!B$22,0,1,1),"买",IF(L2086&lt;OFFSET(L2086,-计算结果!B$22,0,1,1),"卖",M2085)),IF(L2086&gt;OFFSET(L2086,-ROW()+1,0,1,1),"买",IF(L2086&lt;OFFSET(L2086,-ROW()+1,0,1,1),"卖",M2085)))</f>
        <v>买</v>
      </c>
      <c r="N2086" s="4" t="str">
        <f t="shared" ca="1" si="163"/>
        <v/>
      </c>
      <c r="O2086" s="3">
        <f ca="1">IF(M2085="买",E2086/E2085-1,0)-IF(N2086=1,计算结果!B$17,0)</f>
        <v>-5.6765665056416337E-3</v>
      </c>
      <c r="P2086" s="2">
        <f t="shared" ca="1" si="164"/>
        <v>7.7467302635692716</v>
      </c>
      <c r="Q2086" s="3">
        <f ca="1">1-P2086/MAX(P$2:P2086)</f>
        <v>6.4062029240894547E-2</v>
      </c>
    </row>
    <row r="2087" spans="1:17" x14ac:dyDescent="0.15">
      <c r="A2087" s="1">
        <v>41494</v>
      </c>
      <c r="B2087">
        <v>2277.25</v>
      </c>
      <c r="C2087">
        <v>2297.63</v>
      </c>
      <c r="D2087" s="21">
        <v>2267.0700000000002</v>
      </c>
      <c r="E2087" s="21">
        <v>2276.7800000000002</v>
      </c>
      <c r="F2087" s="42">
        <v>527.10277120000001</v>
      </c>
      <c r="G2087" s="3">
        <f t="shared" si="160"/>
        <v>-1.6837526637492051E-3</v>
      </c>
      <c r="H2087" s="3">
        <f>1-E2087/MAX(E$2:E2087)</f>
        <v>0.61260804464711083</v>
      </c>
      <c r="I2087" s="21">
        <f t="shared" si="161"/>
        <v>3.8399999999996908</v>
      </c>
      <c r="J2087" s="21">
        <f ca="1">IF(ROW()&gt;计算结果!B$18+1,ABS(E2087-OFFSET(E2087,-计算结果!B$18,0,1,1))/SUM(OFFSET(I2087,0,0,-计算结果!B$18,1)),ABS(E2087-OFFSET(E2087,-ROW()+2,0,1,1))/SUM(OFFSET(I2087,0,0,-ROW()+2,1)))</f>
        <v>0.19924582144313294</v>
      </c>
      <c r="K2087" s="21">
        <f ca="1">(计算结果!B$19+计算结果!B$20*'000300'!J2087)^计算结果!B$21</f>
        <v>1.5793212392988196</v>
      </c>
      <c r="L2087" s="21">
        <f t="shared" ca="1" si="162"/>
        <v>2275.9161219683187</v>
      </c>
      <c r="M2087" s="31" t="str">
        <f ca="1">IF(ROW()&gt;计算结果!B$22+1,IF(L2087&gt;OFFSET(L2087,-计算结果!B$22,0,1,1),"买",IF(L2087&lt;OFFSET(L2087,-计算结果!B$22,0,1,1),"卖",M2086)),IF(L2087&gt;OFFSET(L2087,-ROW()+1,0,1,1),"买",IF(L2087&lt;OFFSET(L2087,-ROW()+1,0,1,1),"卖",M2086)))</f>
        <v>卖</v>
      </c>
      <c r="N2087" s="4">
        <f t="shared" ca="1" si="163"/>
        <v>1</v>
      </c>
      <c r="O2087" s="3">
        <f ca="1">IF(M2086="买",E2087/E2086-1,0)-IF(N2087=1,计算结果!B$17,0)</f>
        <v>-1.6837526637492051E-3</v>
      </c>
      <c r="P2087" s="2">
        <f t="shared" ca="1" si="164"/>
        <v>7.7336866858526401</v>
      </c>
      <c r="Q2087" s="3">
        <f ca="1">1-P2087/MAX(P$2:P2087)</f>
        <v>6.5637917292264314E-2</v>
      </c>
    </row>
    <row r="2088" spans="1:17" x14ac:dyDescent="0.15">
      <c r="A2088" s="1">
        <v>41495</v>
      </c>
      <c r="B2088">
        <v>2288.5100000000002</v>
      </c>
      <c r="C2088">
        <v>2301.59</v>
      </c>
      <c r="D2088" s="21">
        <v>2258.33</v>
      </c>
      <c r="E2088" s="21">
        <v>2286.0100000000002</v>
      </c>
      <c r="F2088" s="42">
        <v>626.63979008000001</v>
      </c>
      <c r="G2088" s="3">
        <f t="shared" si="160"/>
        <v>4.053970958985964E-3</v>
      </c>
      <c r="H2088" s="3">
        <f>1-E2088/MAX(E$2:E2088)</f>
        <v>0.61103756891036543</v>
      </c>
      <c r="I2088" s="21">
        <f t="shared" si="161"/>
        <v>9.2300000000000182</v>
      </c>
      <c r="J2088" s="21">
        <f ca="1">IF(ROW()&gt;计算结果!B$18+1,ABS(E2088-OFFSET(E2088,-计算结果!B$18,0,1,1))/SUM(OFFSET(I2088,0,0,-计算结果!B$18,1)),ABS(E2088-OFFSET(E2088,-ROW()+2,0,1,1))/SUM(OFFSET(I2088,0,0,-ROW()+2,1)))</f>
        <v>0.32325338894681932</v>
      </c>
      <c r="K2088" s="21">
        <f ca="1">(计算结果!B$19+计算结果!B$20*'000300'!J2088)^计算结果!B$21</f>
        <v>1.6909280500521373</v>
      </c>
      <c r="L2088" s="21">
        <f t="shared" ca="1" si="162"/>
        <v>2292.9841434658942</v>
      </c>
      <c r="M2088" s="31" t="str">
        <f ca="1">IF(ROW()&gt;计算结果!B$22+1,IF(L2088&gt;OFFSET(L2088,-计算结果!B$22,0,1,1),"买",IF(L2088&lt;OFFSET(L2088,-计算结果!B$22,0,1,1),"卖",M2087)),IF(L2088&gt;OFFSET(L2088,-ROW()+1,0,1,1),"买",IF(L2088&lt;OFFSET(L2088,-ROW()+1,0,1,1),"卖",M2087)))</f>
        <v>买</v>
      </c>
      <c r="N2088" s="4">
        <f t="shared" ca="1" si="163"/>
        <v>1</v>
      </c>
      <c r="O2088" s="3">
        <f ca="1">IF(M2087="买",E2088/E2087-1,0)-IF(N2088=1,计算结果!B$17,0)</f>
        <v>0</v>
      </c>
      <c r="P2088" s="2">
        <f t="shared" ca="1" si="164"/>
        <v>7.7336866858526401</v>
      </c>
      <c r="Q2088" s="3">
        <f ca="1">1-P2088/MAX(P$2:P2088)</f>
        <v>6.5637917292264314E-2</v>
      </c>
    </row>
    <row r="2089" spans="1:17" x14ac:dyDescent="0.15">
      <c r="A2089" s="1">
        <v>41498</v>
      </c>
      <c r="B2089">
        <v>2296.2199999999998</v>
      </c>
      <c r="C2089">
        <v>2352.89</v>
      </c>
      <c r="D2089" s="21">
        <v>2293.1799999999998</v>
      </c>
      <c r="E2089" s="21">
        <v>2352.79</v>
      </c>
      <c r="F2089" s="42">
        <v>940.38908928000001</v>
      </c>
      <c r="G2089" s="3">
        <f t="shared" si="160"/>
        <v>2.9212470636611254E-2</v>
      </c>
      <c r="H2089" s="3">
        <f>1-E2089/MAX(E$2:E2089)</f>
        <v>0.59967501531341449</v>
      </c>
      <c r="I2089" s="21">
        <f t="shared" si="161"/>
        <v>66.779999999999745</v>
      </c>
      <c r="J2089" s="21">
        <f ca="1">IF(ROW()&gt;计算结果!B$18+1,ABS(E2089-OFFSET(E2089,-计算结果!B$18,0,1,1))/SUM(OFFSET(I2089,0,0,-计算结果!B$18,1)),ABS(E2089-OFFSET(E2089,-ROW()+2,0,1,1))/SUM(OFFSET(I2089,0,0,-ROW()+2,1)))</f>
        <v>0.83984041037332846</v>
      </c>
      <c r="K2089" s="21">
        <f ca="1">(计算结果!B$19+计算结果!B$20*'000300'!J2089)^计算结果!B$21</f>
        <v>2.1558563693359956</v>
      </c>
      <c r="L2089" s="21">
        <f t="shared" ca="1" si="162"/>
        <v>2421.9169801985413</v>
      </c>
      <c r="M2089" s="31" t="str">
        <f ca="1">IF(ROW()&gt;计算结果!B$22+1,IF(L2089&gt;OFFSET(L2089,-计算结果!B$22,0,1,1),"买",IF(L2089&lt;OFFSET(L2089,-计算结果!B$22,0,1,1),"卖",M2088)),IF(L2089&gt;OFFSET(L2089,-ROW()+1,0,1,1),"买",IF(L2089&lt;OFFSET(L2089,-ROW()+1,0,1,1),"卖",M2088)))</f>
        <v>买</v>
      </c>
      <c r="N2089" s="4" t="str">
        <f t="shared" ca="1" si="163"/>
        <v/>
      </c>
      <c r="O2089" s="3">
        <f ca="1">IF(M2088="买",E2089/E2088-1,0)-IF(N2089=1,计算结果!B$17,0)</f>
        <v>2.9212470636611254E-2</v>
      </c>
      <c r="P2089" s="2">
        <f t="shared" ca="1" si="164"/>
        <v>7.9596067810758617</v>
      </c>
      <c r="Q2089" s="3">
        <f ca="1">1-P2089/MAX(P$2:P2089)</f>
        <v>3.8342892387201566E-2</v>
      </c>
    </row>
    <row r="2090" spans="1:17" x14ac:dyDescent="0.15">
      <c r="A2090" s="1">
        <v>41499</v>
      </c>
      <c r="B2090">
        <v>2352.88</v>
      </c>
      <c r="C2090">
        <v>2360.83</v>
      </c>
      <c r="D2090" s="21">
        <v>2340.73</v>
      </c>
      <c r="E2090" s="21">
        <v>2359.0700000000002</v>
      </c>
      <c r="F2090" s="42">
        <v>711.78518527999995</v>
      </c>
      <c r="G2090" s="3">
        <f t="shared" si="160"/>
        <v>2.6691714942685962E-3</v>
      </c>
      <c r="H2090" s="3">
        <f>1-E2090/MAX(E$2:E2090)</f>
        <v>0.59860647927584565</v>
      </c>
      <c r="I2090" s="21">
        <f t="shared" si="161"/>
        <v>6.2800000000002001</v>
      </c>
      <c r="J2090" s="21">
        <f ca="1">IF(ROW()&gt;计算结果!B$18+1,ABS(E2090-OFFSET(E2090,-计算结果!B$18,0,1,1))/SUM(OFFSET(I2090,0,0,-计算结果!B$18,1)),ABS(E2090-OFFSET(E2090,-ROW()+2,0,1,1))/SUM(OFFSET(I2090,0,0,-ROW()+2,1)))</f>
        <v>0.83421828908554863</v>
      </c>
      <c r="K2090" s="21">
        <f ca="1">(计算结果!B$19+计算结果!B$20*'000300'!J2090)^计算结果!B$21</f>
        <v>2.1507964601769936</v>
      </c>
      <c r="L2090" s="21">
        <f t="shared" ca="1" si="162"/>
        <v>2286.7459176547059</v>
      </c>
      <c r="M2090" s="31" t="str">
        <f ca="1">IF(ROW()&gt;计算结果!B$22+1,IF(L2090&gt;OFFSET(L2090,-计算结果!B$22,0,1,1),"买",IF(L2090&lt;OFFSET(L2090,-计算结果!B$22,0,1,1),"卖",M2089)),IF(L2090&gt;OFFSET(L2090,-ROW()+1,0,1,1),"买",IF(L2090&lt;OFFSET(L2090,-ROW()+1,0,1,1),"卖",M2089)))</f>
        <v>买</v>
      </c>
      <c r="N2090" s="4" t="str">
        <f t="shared" ca="1" si="163"/>
        <v/>
      </c>
      <c r="O2090" s="3">
        <f ca="1">IF(M2089="买",E2090/E2089-1,0)-IF(N2090=1,计算结果!B$17,0)</f>
        <v>2.6691714942685962E-3</v>
      </c>
      <c r="P2090" s="2">
        <f t="shared" ca="1" si="164"/>
        <v>7.9808523366014965</v>
      </c>
      <c r="Q2090" s="3">
        <f ca="1">1-P2090/MAX(P$2:P2090)</f>
        <v>3.5776064648300743E-2</v>
      </c>
    </row>
    <row r="2091" spans="1:17" x14ac:dyDescent="0.15">
      <c r="A2091" s="1">
        <v>41500</v>
      </c>
      <c r="B2091">
        <v>2362.62</v>
      </c>
      <c r="C2091">
        <v>2386.6</v>
      </c>
      <c r="D2091" s="21">
        <v>2340.83</v>
      </c>
      <c r="E2091" s="21">
        <v>2349.08</v>
      </c>
      <c r="F2091" s="42">
        <v>713.38221567999994</v>
      </c>
      <c r="G2091" s="3">
        <f t="shared" si="160"/>
        <v>-4.2347196140852805E-3</v>
      </c>
      <c r="H2091" s="3">
        <f>1-E2091/MAX(E$2:E2091)</f>
        <v>0.60030626829102296</v>
      </c>
      <c r="I2091" s="21">
        <f t="shared" si="161"/>
        <v>9.9900000000002365</v>
      </c>
      <c r="J2091" s="21">
        <f ca="1">IF(ROW()&gt;计算结果!B$18+1,ABS(E2091-OFFSET(E2091,-计算结果!B$18,0,1,1))/SUM(OFFSET(I2091,0,0,-计算结果!B$18,1)),ABS(E2091-OFFSET(E2091,-ROW()+2,0,1,1))/SUM(OFFSET(I2091,0,0,-ROW()+2,1)))</f>
        <v>0.74399313501144226</v>
      </c>
      <c r="K2091" s="21">
        <f ca="1">(计算结果!B$19+计算结果!B$20*'000300'!J2091)^计算结果!B$21</f>
        <v>2.0695938215102978</v>
      </c>
      <c r="L2091" s="21">
        <f t="shared" ca="1" si="162"/>
        <v>2415.7521493460408</v>
      </c>
      <c r="M2091" s="31" t="str">
        <f ca="1">IF(ROW()&gt;计算结果!B$22+1,IF(L2091&gt;OFFSET(L2091,-计算结果!B$22,0,1,1),"买",IF(L2091&lt;OFFSET(L2091,-计算结果!B$22,0,1,1),"卖",M2090)),IF(L2091&gt;OFFSET(L2091,-ROW()+1,0,1,1),"买",IF(L2091&lt;OFFSET(L2091,-ROW()+1,0,1,1),"卖",M2090)))</f>
        <v>买</v>
      </c>
      <c r="N2091" s="4" t="str">
        <f t="shared" ca="1" si="163"/>
        <v/>
      </c>
      <c r="O2091" s="3">
        <f ca="1">IF(M2090="买",E2091/E2090-1,0)-IF(N2091=1,计算结果!B$17,0)</f>
        <v>-4.2347196140852805E-3</v>
      </c>
      <c r="P2091" s="2">
        <f t="shared" ca="1" si="164"/>
        <v>7.947055664674572</v>
      </c>
      <c r="Q2091" s="3">
        <f ca="1">1-P2091/MAX(P$2:P2091)</f>
        <v>3.9859282659705064E-2</v>
      </c>
    </row>
    <row r="2092" spans="1:17" x14ac:dyDescent="0.15">
      <c r="A2092" s="1">
        <v>41501</v>
      </c>
      <c r="B2092">
        <v>2348.84</v>
      </c>
      <c r="C2092">
        <v>2362.09</v>
      </c>
      <c r="D2092" s="21">
        <v>2319.7800000000002</v>
      </c>
      <c r="E2092" s="21">
        <v>2321.58</v>
      </c>
      <c r="F2092" s="42">
        <v>594.11202047999996</v>
      </c>
      <c r="G2092" s="3">
        <f t="shared" si="160"/>
        <v>-1.1706710712278801E-2</v>
      </c>
      <c r="H2092" s="3">
        <f>1-E2092/MAX(E$2:E2092)</f>
        <v>0.60498536718165119</v>
      </c>
      <c r="I2092" s="21">
        <f t="shared" si="161"/>
        <v>27.5</v>
      </c>
      <c r="J2092" s="21">
        <f ca="1">IF(ROW()&gt;计算结果!B$18+1,ABS(E2092-OFFSET(E2092,-计算结果!B$18,0,1,1))/SUM(OFFSET(I2092,0,0,-计算结果!B$18,1)),ABS(E2092-OFFSET(E2092,-ROW()+2,0,1,1))/SUM(OFFSET(I2092,0,0,-ROW()+2,1)))</f>
        <v>0.41217823923858943</v>
      </c>
      <c r="K2092" s="21">
        <f ca="1">(计算结果!B$19+计算结果!B$20*'000300'!J2092)^计算结果!B$21</f>
        <v>1.7709604153147305</v>
      </c>
      <c r="L2092" s="21">
        <f t="shared" ca="1" si="162"/>
        <v>2248.9770006290955</v>
      </c>
      <c r="M2092" s="31" t="str">
        <f ca="1">IF(ROW()&gt;计算结果!B$22+1,IF(L2092&gt;OFFSET(L2092,-计算结果!B$22,0,1,1),"买",IF(L2092&lt;OFFSET(L2092,-计算结果!B$22,0,1,1),"卖",M2091)),IF(L2092&gt;OFFSET(L2092,-ROW()+1,0,1,1),"买",IF(L2092&lt;OFFSET(L2092,-ROW()+1,0,1,1),"卖",M2091)))</f>
        <v>买</v>
      </c>
      <c r="N2092" s="4" t="str">
        <f t="shared" ca="1" si="163"/>
        <v/>
      </c>
      <c r="O2092" s="3">
        <f ca="1">IF(M2091="买",E2092/E2091-1,0)-IF(N2092=1,计算结果!B$17,0)</f>
        <v>-1.1706710712278801E-2</v>
      </c>
      <c r="P2092" s="2">
        <f t="shared" ca="1" si="164"/>
        <v>7.8540217829938506</v>
      </c>
      <c r="Q2092" s="3">
        <f ca="1">1-P2092/MAX(P$2:P2092)</f>
        <v>5.1099372280687727E-2</v>
      </c>
    </row>
    <row r="2093" spans="1:17" x14ac:dyDescent="0.15">
      <c r="A2093" s="1">
        <v>41502</v>
      </c>
      <c r="B2093">
        <v>2314.2600000000002</v>
      </c>
      <c r="C2093">
        <v>2423.08</v>
      </c>
      <c r="D2093" s="21">
        <v>2295.02</v>
      </c>
      <c r="E2093" s="21">
        <v>2304.14</v>
      </c>
      <c r="F2093" s="42">
        <v>1040.26775552</v>
      </c>
      <c r="G2093" s="3">
        <f t="shared" si="160"/>
        <v>-7.5121253628994689E-3</v>
      </c>
      <c r="H2093" s="3">
        <f>1-E2093/MAX(E$2:E2093)</f>
        <v>0.60795276662356224</v>
      </c>
      <c r="I2093" s="21">
        <f t="shared" si="161"/>
        <v>17.440000000000055</v>
      </c>
      <c r="J2093" s="21">
        <f ca="1">IF(ROW()&gt;计算结果!B$18+1,ABS(E2093-OFFSET(E2093,-计算结果!B$18,0,1,1))/SUM(OFFSET(I2093,0,0,-计算结果!B$18,1)),ABS(E2093-OFFSET(E2093,-ROW()+2,0,1,1))/SUM(OFFSET(I2093,0,0,-ROW()+2,1)))</f>
        <v>0.2837473810236445</v>
      </c>
      <c r="K2093" s="21">
        <f ca="1">(计算结果!B$19+计算结果!B$20*'000300'!J2093)^计算结果!B$21</f>
        <v>1.6553726429212801</v>
      </c>
      <c r="L2093" s="21">
        <f t="shared" ca="1" si="162"/>
        <v>2340.2923206891746</v>
      </c>
      <c r="M2093" s="31" t="str">
        <f ca="1">IF(ROW()&gt;计算结果!B$22+1,IF(L2093&gt;OFFSET(L2093,-计算结果!B$22,0,1,1),"买",IF(L2093&lt;OFFSET(L2093,-计算结果!B$22,0,1,1),"卖",M2092)),IF(L2093&gt;OFFSET(L2093,-ROW()+1,0,1,1),"买",IF(L2093&lt;OFFSET(L2093,-ROW()+1,0,1,1),"卖",M2092)))</f>
        <v>买</v>
      </c>
      <c r="N2093" s="4" t="str">
        <f t="shared" ca="1" si="163"/>
        <v/>
      </c>
      <c r="O2093" s="3">
        <f ca="1">IF(M2092="买",E2093/E2092-1,0)-IF(N2093=1,计算结果!B$17,0)</f>
        <v>-7.5121253628994689E-3</v>
      </c>
      <c r="P2093" s="2">
        <f t="shared" ca="1" si="164"/>
        <v>7.7950213867570577</v>
      </c>
      <c r="Q2093" s="3">
        <f ca="1">1-P2093/MAX(P$2:P2093)</f>
        <v>5.8227632753049097E-2</v>
      </c>
    </row>
    <row r="2094" spans="1:17" x14ac:dyDescent="0.15">
      <c r="A2094" s="1">
        <v>41505</v>
      </c>
      <c r="B2094">
        <v>2286.1999999999998</v>
      </c>
      <c r="C2094">
        <v>2340.19</v>
      </c>
      <c r="D2094" s="21">
        <v>2284.08</v>
      </c>
      <c r="E2094" s="21">
        <v>2331.4299999999998</v>
      </c>
      <c r="F2094" s="42">
        <v>670.64926207999997</v>
      </c>
      <c r="G2094" s="3">
        <f t="shared" si="160"/>
        <v>1.184389837423061E-2</v>
      </c>
      <c r="H2094" s="3">
        <f>1-E2094/MAX(E$2:E2094)</f>
        <v>0.60330939903355341</v>
      </c>
      <c r="I2094" s="21">
        <f t="shared" si="161"/>
        <v>27.289999999999964</v>
      </c>
      <c r="J2094" s="21">
        <f ca="1">IF(ROW()&gt;计算结果!B$18+1,ABS(E2094-OFFSET(E2094,-计算结果!B$18,0,1,1))/SUM(OFFSET(I2094,0,0,-计算结果!B$18,1)),ABS(E2094-OFFSET(E2094,-ROW()+2,0,1,1))/SUM(OFFSET(I2094,0,0,-ROW()+2,1)))</f>
        <v>0.26998169615619255</v>
      </c>
      <c r="K2094" s="21">
        <f ca="1">(计算结果!B$19+计算结果!B$20*'000300'!J2094)^计算结果!B$21</f>
        <v>1.6429835265405732</v>
      </c>
      <c r="L2094" s="21">
        <f t="shared" ca="1" si="162"/>
        <v>2325.7316737899409</v>
      </c>
      <c r="M2094" s="31" t="str">
        <f ca="1">IF(ROW()&gt;计算结果!B$22+1,IF(L2094&gt;OFFSET(L2094,-计算结果!B$22,0,1,1),"买",IF(L2094&lt;OFFSET(L2094,-计算结果!B$22,0,1,1),"卖",M2093)),IF(L2094&gt;OFFSET(L2094,-ROW()+1,0,1,1),"买",IF(L2094&lt;OFFSET(L2094,-ROW()+1,0,1,1),"卖",M2093)))</f>
        <v>买</v>
      </c>
      <c r="N2094" s="4" t="str">
        <f t="shared" ca="1" si="163"/>
        <v/>
      </c>
      <c r="O2094" s="3">
        <f ca="1">IF(M2093="买",E2094/E2093-1,0)-IF(N2094=1,计算结果!B$17,0)</f>
        <v>1.184389837423061E-2</v>
      </c>
      <c r="P2094" s="2">
        <f t="shared" ca="1" si="164"/>
        <v>7.8873448278867624</v>
      </c>
      <c r="Q2094" s="3">
        <f ca="1">1-P2094/MAX(P$2:P2094)</f>
        <v>4.7073376543717682E-2</v>
      </c>
    </row>
    <row r="2095" spans="1:17" x14ac:dyDescent="0.15">
      <c r="A2095" s="1">
        <v>41506</v>
      </c>
      <c r="B2095">
        <v>2325.86</v>
      </c>
      <c r="C2095">
        <v>2353.41</v>
      </c>
      <c r="D2095" s="21">
        <v>2303.67</v>
      </c>
      <c r="E2095" s="21">
        <v>2312.4699999999998</v>
      </c>
      <c r="F2095" s="42">
        <v>675.89705728000001</v>
      </c>
      <c r="G2095" s="3">
        <f t="shared" si="160"/>
        <v>-8.132347958120123E-3</v>
      </c>
      <c r="H2095" s="3">
        <f>1-E2095/MAX(E$2:E2095)</f>
        <v>0.60653542503232827</v>
      </c>
      <c r="I2095" s="21">
        <f t="shared" si="161"/>
        <v>18.960000000000036</v>
      </c>
      <c r="J2095" s="21">
        <f ca="1">IF(ROW()&gt;计算结果!B$18+1,ABS(E2095-OFFSET(E2095,-计算结果!B$18,0,1,1))/SUM(OFFSET(I2095,0,0,-计算结果!B$18,1)),ABS(E2095-OFFSET(E2095,-ROW()+2,0,1,1))/SUM(OFFSET(I2095,0,0,-ROW()+2,1)))</f>
        <v>9.3994908401137792E-2</v>
      </c>
      <c r="K2095" s="21">
        <f ca="1">(计算结果!B$19+计算结果!B$20*'000300'!J2095)^计算结果!B$21</f>
        <v>1.4845954175610239</v>
      </c>
      <c r="L2095" s="21">
        <f t="shared" ca="1" si="162"/>
        <v>2306.0434536522052</v>
      </c>
      <c r="M2095" s="31" t="str">
        <f ca="1">IF(ROW()&gt;计算结果!B$22+1,IF(L2095&gt;OFFSET(L2095,-计算结果!B$22,0,1,1),"买",IF(L2095&lt;OFFSET(L2095,-计算结果!B$22,0,1,1),"卖",M2094)),IF(L2095&gt;OFFSET(L2095,-ROW()+1,0,1,1),"买",IF(L2095&lt;OFFSET(L2095,-ROW()+1,0,1,1),"卖",M2094)))</f>
        <v>买</v>
      </c>
      <c r="N2095" s="4" t="str">
        <f t="shared" ca="1" si="163"/>
        <v/>
      </c>
      <c r="O2095" s="3">
        <f ca="1">IF(M2094="买",E2095/E2094-1,0)-IF(N2095=1,计算结果!B$17,0)</f>
        <v>-8.132347958120123E-3</v>
      </c>
      <c r="P2095" s="2">
        <f t="shared" ca="1" si="164"/>
        <v>7.8232021952807083</v>
      </c>
      <c r="Q2095" s="3">
        <f ca="1">1-P2095/MAX(P$2:P2095)</f>
        <v>5.482290742422069E-2</v>
      </c>
    </row>
    <row r="2096" spans="1:17" x14ac:dyDescent="0.15">
      <c r="A2096" s="1">
        <v>41507</v>
      </c>
      <c r="B2096">
        <v>2320.58</v>
      </c>
      <c r="C2096">
        <v>2321.64</v>
      </c>
      <c r="D2096" s="21">
        <v>2291.0500000000002</v>
      </c>
      <c r="E2096" s="21">
        <v>2308.59</v>
      </c>
      <c r="F2096" s="42">
        <v>508.86496255999998</v>
      </c>
      <c r="G2096" s="3">
        <f t="shared" si="160"/>
        <v>-1.677859604665044E-3</v>
      </c>
      <c r="H2096" s="3">
        <f>1-E2096/MAX(E$2:E2096)</f>
        <v>0.60719560334853329</v>
      </c>
      <c r="I2096" s="21">
        <f t="shared" si="161"/>
        <v>3.8799999999996544</v>
      </c>
      <c r="J2096" s="21">
        <f ca="1">IF(ROW()&gt;计算结果!B$18+1,ABS(E2096-OFFSET(E2096,-计算结果!B$18,0,1,1))/SUM(OFFSET(I2096,0,0,-计算结果!B$18,1)),ABS(E2096-OFFSET(E2096,-ROW()+2,0,1,1))/SUM(OFFSET(I2096,0,0,-ROW()+2,1)))</f>
        <v>0.14629426225221148</v>
      </c>
      <c r="K2096" s="21">
        <f ca="1">(计算结果!B$19+计算结果!B$20*'000300'!J2096)^计算结果!B$21</f>
        <v>1.5316648360269902</v>
      </c>
      <c r="L2096" s="21">
        <f t="shared" ca="1" si="162"/>
        <v>2309.9439091464355</v>
      </c>
      <c r="M2096" s="31" t="str">
        <f ca="1">IF(ROW()&gt;计算结果!B$22+1,IF(L2096&gt;OFFSET(L2096,-计算结果!B$22,0,1,1),"买",IF(L2096&lt;OFFSET(L2096,-计算结果!B$22,0,1,1),"卖",M2095)),IF(L2096&gt;OFFSET(L2096,-ROW()+1,0,1,1),"买",IF(L2096&lt;OFFSET(L2096,-ROW()+1,0,1,1),"卖",M2095)))</f>
        <v>买</v>
      </c>
      <c r="N2096" s="4" t="str">
        <f t="shared" ca="1" si="163"/>
        <v/>
      </c>
      <c r="O2096" s="3">
        <f ca="1">IF(M2095="买",E2096/E2095-1,0)-IF(N2096=1,计算结果!B$17,0)</f>
        <v>-1.677859604665044E-3</v>
      </c>
      <c r="P2096" s="2">
        <f t="shared" ca="1" si="164"/>
        <v>7.8100759603381196</v>
      </c>
      <c r="Q2096" s="3">
        <f ca="1">1-P2096/MAX(P$2:P2096)</f>
        <v>5.6408781887108295E-2</v>
      </c>
    </row>
    <row r="2097" spans="1:17" x14ac:dyDescent="0.15">
      <c r="A2097" s="1">
        <v>41508</v>
      </c>
      <c r="B2097">
        <v>2302.67</v>
      </c>
      <c r="C2097">
        <v>2329.14</v>
      </c>
      <c r="D2097" s="21">
        <v>2297.02</v>
      </c>
      <c r="E2097" s="21">
        <v>2303.9299999999998</v>
      </c>
      <c r="F2097" s="42">
        <v>516.86309888000005</v>
      </c>
      <c r="G2097" s="3">
        <f t="shared" si="160"/>
        <v>-2.0185481181155263E-3</v>
      </c>
      <c r="H2097" s="3">
        <f>1-E2097/MAX(E$2:E2097)</f>
        <v>0.60798849792418164</v>
      </c>
      <c r="I2097" s="21">
        <f t="shared" si="161"/>
        <v>4.6600000000003092</v>
      </c>
      <c r="J2097" s="21">
        <f ca="1">IF(ROW()&gt;计算结果!B$18+1,ABS(E2097-OFFSET(E2097,-计算结果!B$18,0,1,1))/SUM(OFFSET(I2097,0,0,-计算结果!B$18,1)),ABS(E2097-OFFSET(E2097,-ROW()+2,0,1,1))/SUM(OFFSET(I2097,0,0,-ROW()+2,1)))</f>
        <v>0.1413988854747128</v>
      </c>
      <c r="K2097" s="21">
        <f ca="1">(计算结果!B$19+计算结果!B$20*'000300'!J2097)^计算结果!B$21</f>
        <v>1.5272589969272414</v>
      </c>
      <c r="L2097" s="21">
        <f t="shared" ca="1" si="162"/>
        <v>2300.7591122958383</v>
      </c>
      <c r="M2097" s="31" t="str">
        <f ca="1">IF(ROW()&gt;计算结果!B$22+1,IF(L2097&gt;OFFSET(L2097,-计算结果!B$22,0,1,1),"买",IF(L2097&lt;OFFSET(L2097,-计算结果!B$22,0,1,1),"卖",M2096)),IF(L2097&gt;OFFSET(L2097,-ROW()+1,0,1,1),"买",IF(L2097&lt;OFFSET(L2097,-ROW()+1,0,1,1),"卖",M2096)))</f>
        <v>买</v>
      </c>
      <c r="N2097" s="4" t="str">
        <f t="shared" ca="1" si="163"/>
        <v/>
      </c>
      <c r="O2097" s="3">
        <f ca="1">IF(M2096="买",E2097/E2096-1,0)-IF(N2097=1,计算结果!B$17,0)</f>
        <v>-2.0185481181155263E-3</v>
      </c>
      <c r="P2097" s="2">
        <f t="shared" ca="1" si="164"/>
        <v>7.79431094620604</v>
      </c>
      <c r="Q2097" s="3">
        <f ca="1">1-P2097/MAX(P$2:P2097)</f>
        <v>5.8313466164700456E-2</v>
      </c>
    </row>
    <row r="2098" spans="1:17" x14ac:dyDescent="0.15">
      <c r="A2098" s="1">
        <v>41509</v>
      </c>
      <c r="B2098">
        <v>2314.87</v>
      </c>
      <c r="C2098">
        <v>2321.04</v>
      </c>
      <c r="D2098" s="21">
        <v>2251.92</v>
      </c>
      <c r="E2098" s="21">
        <v>2286.9299999999998</v>
      </c>
      <c r="F2098" s="42">
        <v>654.59847167999999</v>
      </c>
      <c r="G2098" s="3">
        <f t="shared" si="160"/>
        <v>-7.378696401366347E-3</v>
      </c>
      <c r="H2098" s="3">
        <f>1-E2098/MAX(E$2:E2098)</f>
        <v>0.61088103178384268</v>
      </c>
      <c r="I2098" s="21">
        <f t="shared" si="161"/>
        <v>17</v>
      </c>
      <c r="J2098" s="21">
        <f ca="1">IF(ROW()&gt;计算结果!B$18+1,ABS(E2098-OFFSET(E2098,-计算结果!B$18,0,1,1))/SUM(OFFSET(I2098,0,0,-计算结果!B$18,1)),ABS(E2098-OFFSET(E2098,-ROW()+2,0,1,1))/SUM(OFFSET(I2098,0,0,-ROW()+2,1)))</f>
        <v>4.6050655721274255E-3</v>
      </c>
      <c r="K2098" s="21">
        <f ca="1">(计算结果!B$19+计算结果!B$20*'000300'!J2098)^计算结果!B$21</f>
        <v>1.4041445590149146</v>
      </c>
      <c r="L2098" s="21">
        <f t="shared" ca="1" si="162"/>
        <v>2281.3410395096307</v>
      </c>
      <c r="M2098" s="31" t="str">
        <f ca="1">IF(ROW()&gt;计算结果!B$22+1,IF(L2098&gt;OFFSET(L2098,-计算结果!B$22,0,1,1),"买",IF(L2098&lt;OFFSET(L2098,-计算结果!B$22,0,1,1),"卖",M2097)),IF(L2098&gt;OFFSET(L2098,-ROW()+1,0,1,1),"买",IF(L2098&lt;OFFSET(L2098,-ROW()+1,0,1,1),"卖",M2097)))</f>
        <v>买</v>
      </c>
      <c r="N2098" s="4" t="str">
        <f t="shared" ca="1" si="163"/>
        <v/>
      </c>
      <c r="O2098" s="3">
        <f ca="1">IF(M2097="买",E2098/E2097-1,0)-IF(N2098=1,计算结果!B$17,0)</f>
        <v>-7.378696401366347E-3</v>
      </c>
      <c r="P2098" s="2">
        <f t="shared" ca="1" si="164"/>
        <v>7.7367990920761391</v>
      </c>
      <c r="Q2098" s="3">
        <f ca="1">1-P2098/MAX(P$2:P2098)</f>
        <v>6.5261885203126146E-2</v>
      </c>
    </row>
    <row r="2099" spans="1:17" x14ac:dyDescent="0.15">
      <c r="A2099" s="1">
        <v>41512</v>
      </c>
      <c r="B2099">
        <v>2294.7600000000002</v>
      </c>
      <c r="C2099">
        <v>2336.38</v>
      </c>
      <c r="D2099" s="21">
        <v>2288.5</v>
      </c>
      <c r="E2099" s="21">
        <v>2335.62</v>
      </c>
      <c r="F2099" s="42">
        <v>665.41010944000004</v>
      </c>
      <c r="G2099" s="3">
        <f t="shared" si="160"/>
        <v>2.1290551088140042E-2</v>
      </c>
      <c r="H2099" s="3">
        <f>1-E2099/MAX(E$2:E2099)</f>
        <v>0.60259647451167231</v>
      </c>
      <c r="I2099" s="21">
        <f t="shared" si="161"/>
        <v>48.690000000000055</v>
      </c>
      <c r="J2099" s="21">
        <f ca="1">IF(ROW()&gt;计算结果!B$18+1,ABS(E2099-OFFSET(E2099,-计算结果!B$18,0,1,1))/SUM(OFFSET(I2099,0,0,-计算结果!B$18,1)),ABS(E2099-OFFSET(E2099,-ROW()+2,0,1,1))/SUM(OFFSET(I2099,0,0,-ROW()+2,1)))</f>
        <v>9.450162364466963E-2</v>
      </c>
      <c r="K2099" s="21">
        <f ca="1">(计算结果!B$19+计算结果!B$20*'000300'!J2099)^计算结果!B$21</f>
        <v>1.4850514612802026</v>
      </c>
      <c r="L2099" s="21">
        <f t="shared" ca="1" si="162"/>
        <v>2361.9480891026242</v>
      </c>
      <c r="M2099" s="31" t="str">
        <f ca="1">IF(ROW()&gt;计算结果!B$22+1,IF(L2099&gt;OFFSET(L2099,-计算结果!B$22,0,1,1),"买",IF(L2099&lt;OFFSET(L2099,-计算结果!B$22,0,1,1),"卖",M2098)),IF(L2099&gt;OFFSET(L2099,-ROW()+1,0,1,1),"买",IF(L2099&lt;OFFSET(L2099,-ROW()+1,0,1,1),"卖",M2098)))</f>
        <v>买</v>
      </c>
      <c r="N2099" s="4" t="str">
        <f t="shared" ca="1" si="163"/>
        <v/>
      </c>
      <c r="O2099" s="3">
        <f ca="1">IF(M2098="买",E2099/E2098-1,0)-IF(N2099=1,计算结果!B$17,0)</f>
        <v>2.1290551088140042E-2</v>
      </c>
      <c r="P2099" s="2">
        <f t="shared" ca="1" si="164"/>
        <v>7.9015198084046618</v>
      </c>
      <c r="Q2099" s="3">
        <f ca="1">1-P2099/MAX(P$2:P2099)</f>
        <v>4.5360795616011584E-2</v>
      </c>
    </row>
    <row r="2100" spans="1:17" x14ac:dyDescent="0.15">
      <c r="A2100" s="1">
        <v>41513</v>
      </c>
      <c r="B2100">
        <v>2332.8000000000002</v>
      </c>
      <c r="C2100">
        <v>2345.11</v>
      </c>
      <c r="D2100" s="21">
        <v>2322.46</v>
      </c>
      <c r="E2100" s="21">
        <v>2340.88</v>
      </c>
      <c r="F2100" s="42">
        <v>625.75378432000002</v>
      </c>
      <c r="G2100" s="3">
        <f t="shared" si="160"/>
        <v>2.2520786771822454E-3</v>
      </c>
      <c r="H2100" s="3">
        <f>1-E2100/MAX(E$2:E2100)</f>
        <v>0.601701490505683</v>
      </c>
      <c r="I2100" s="21">
        <f t="shared" si="161"/>
        <v>5.2600000000002183</v>
      </c>
      <c r="J2100" s="21">
        <f ca="1">IF(ROW()&gt;计算结果!B$18+1,ABS(E2100-OFFSET(E2100,-计算结果!B$18,0,1,1))/SUM(OFFSET(I2100,0,0,-计算结果!B$18,1)),ABS(E2100-OFFSET(E2100,-ROW()+2,0,1,1))/SUM(OFFSET(I2100,0,0,-ROW()+2,1)))</f>
        <v>0.10068079924724636</v>
      </c>
      <c r="K2100" s="21">
        <f ca="1">(计算结果!B$19+计算结果!B$20*'000300'!J2100)^计算结果!B$21</f>
        <v>1.4906127193225216</v>
      </c>
      <c r="L2100" s="21">
        <f t="shared" ca="1" si="162"/>
        <v>2330.5437275144322</v>
      </c>
      <c r="M2100" s="31" t="str">
        <f ca="1">IF(ROW()&gt;计算结果!B$22+1,IF(L2100&gt;OFFSET(L2100,-计算结果!B$22,0,1,1),"买",IF(L2100&lt;OFFSET(L2100,-计算结果!B$22,0,1,1),"卖",M2099)),IF(L2100&gt;OFFSET(L2100,-ROW()+1,0,1,1),"买",IF(L2100&lt;OFFSET(L2100,-ROW()+1,0,1,1),"卖",M2099)))</f>
        <v>买</v>
      </c>
      <c r="N2100" s="4" t="str">
        <f t="shared" ca="1" si="163"/>
        <v/>
      </c>
      <c r="O2100" s="3">
        <f ca="1">IF(M2099="买",E2100/E2099-1,0)-IF(N2100=1,计算结果!B$17,0)</f>
        <v>2.2520786771822454E-3</v>
      </c>
      <c r="P2100" s="2">
        <f t="shared" ca="1" si="164"/>
        <v>7.9193146526825027</v>
      </c>
      <c r="Q2100" s="3">
        <f ca="1">1-P2100/MAX(P$2:P2100)</f>
        <v>4.3210873019416174E-2</v>
      </c>
    </row>
    <row r="2101" spans="1:17" x14ac:dyDescent="0.15">
      <c r="A2101" s="1">
        <v>41514</v>
      </c>
      <c r="B2101">
        <v>2326.1</v>
      </c>
      <c r="C2101">
        <v>2345.36</v>
      </c>
      <c r="D2101" s="21">
        <v>2307.04</v>
      </c>
      <c r="E2101" s="21">
        <v>2328.06</v>
      </c>
      <c r="F2101" s="42">
        <v>809.65558271999998</v>
      </c>
      <c r="G2101" s="3">
        <f t="shared" si="160"/>
        <v>-5.4765729127508322E-3</v>
      </c>
      <c r="H2101" s="3">
        <f>1-E2101/MAX(E$2:E2101)</f>
        <v>0.60388280133396854</v>
      </c>
      <c r="I2101" s="21">
        <f t="shared" si="161"/>
        <v>12.820000000000164</v>
      </c>
      <c r="J2101" s="21">
        <f ca="1">IF(ROW()&gt;计算结果!B$18+1,ABS(E2101-OFFSET(E2101,-计算结果!B$18,0,1,1))/SUM(OFFSET(I2101,0,0,-计算结果!B$18,1)),ABS(E2101-OFFSET(E2101,-ROW()+2,0,1,1))/SUM(OFFSET(I2101,0,0,-ROW()+2,1)))</f>
        <v>0.11455040871934567</v>
      </c>
      <c r="K2101" s="21">
        <f ca="1">(计算结果!B$19+计算结果!B$20*'000300'!J2101)^计算结果!B$21</f>
        <v>1.503095367847411</v>
      </c>
      <c r="L2101" s="21">
        <f t="shared" ca="1" si="162"/>
        <v>2326.8104481924938</v>
      </c>
      <c r="M2101" s="31" t="str">
        <f ca="1">IF(ROW()&gt;计算结果!B$22+1,IF(L2101&gt;OFFSET(L2101,-计算结果!B$22,0,1,1),"买",IF(L2101&lt;OFFSET(L2101,-计算结果!B$22,0,1,1),"卖",M2100)),IF(L2101&gt;OFFSET(L2101,-ROW()+1,0,1,1),"买",IF(L2101&lt;OFFSET(L2101,-ROW()+1,0,1,1),"卖",M2100)))</f>
        <v>买</v>
      </c>
      <c r="N2101" s="4" t="str">
        <f t="shared" ca="1" si="163"/>
        <v/>
      </c>
      <c r="O2101" s="3">
        <f ca="1">IF(M2100="买",E2101/E2100-1,0)-IF(N2101=1,计算结果!B$17,0)</f>
        <v>-5.4765729127508322E-3</v>
      </c>
      <c r="P2101" s="2">
        <f t="shared" ca="1" si="164"/>
        <v>7.8759439485680707</v>
      </c>
      <c r="Q2101" s="3">
        <f ca="1">1-P2101/MAX(P$2:P2101)</f>
        <v>4.8450798435452636E-2</v>
      </c>
    </row>
    <row r="2102" spans="1:17" x14ac:dyDescent="0.15">
      <c r="A2102" s="1">
        <v>41515</v>
      </c>
      <c r="B2102">
        <v>2338.56</v>
      </c>
      <c r="C2102">
        <v>2342.3200000000002</v>
      </c>
      <c r="D2102" s="21">
        <v>2308.15</v>
      </c>
      <c r="E2102" s="21">
        <v>2318.31</v>
      </c>
      <c r="F2102" s="42">
        <v>597.19880704000002</v>
      </c>
      <c r="G2102" s="3">
        <f t="shared" si="160"/>
        <v>-4.1880363908146645E-3</v>
      </c>
      <c r="H2102" s="3">
        <f>1-E2102/MAX(E$2:E2102)</f>
        <v>0.60554175457700943</v>
      </c>
      <c r="I2102" s="21">
        <f t="shared" si="161"/>
        <v>9.75</v>
      </c>
      <c r="J2102" s="21">
        <f ca="1">IF(ROW()&gt;计算结果!B$18+1,ABS(E2102-OFFSET(E2102,-计算结果!B$18,0,1,1))/SUM(OFFSET(I2102,0,0,-计算结果!B$18,1)),ABS(E2102-OFFSET(E2102,-ROW()+2,0,1,1))/SUM(OFFSET(I2102,0,0,-ROW()+2,1)))</f>
        <v>1.9728506787330152E-2</v>
      </c>
      <c r="K2102" s="21">
        <f ca="1">(计算结果!B$19+计算结果!B$20*'000300'!J2102)^计算结果!B$21</f>
        <v>1.4177556561085971</v>
      </c>
      <c r="L2102" s="21">
        <f t="shared" ca="1" si="162"/>
        <v>2314.758889688128</v>
      </c>
      <c r="M2102" s="31" t="str">
        <f ca="1">IF(ROW()&gt;计算结果!B$22+1,IF(L2102&gt;OFFSET(L2102,-计算结果!B$22,0,1,1),"买",IF(L2102&lt;OFFSET(L2102,-计算结果!B$22,0,1,1),"卖",M2101)),IF(L2102&gt;OFFSET(L2102,-ROW()+1,0,1,1),"买",IF(L2102&lt;OFFSET(L2102,-ROW()+1,0,1,1),"卖",M2101)))</f>
        <v>买</v>
      </c>
      <c r="N2102" s="4" t="str">
        <f t="shared" ca="1" si="163"/>
        <v/>
      </c>
      <c r="O2102" s="3">
        <f ca="1">IF(M2101="买",E2102/E2101-1,0)-IF(N2102=1,计算结果!B$17,0)</f>
        <v>-4.1880363908146645E-3</v>
      </c>
      <c r="P2102" s="2">
        <f t="shared" ca="1" si="164"/>
        <v>7.8429592086994511</v>
      </c>
      <c r="Q2102" s="3">
        <f ca="1">1-P2102/MAX(P$2:P2102)</f>
        <v>5.2435921119255546E-2</v>
      </c>
    </row>
    <row r="2103" spans="1:17" x14ac:dyDescent="0.15">
      <c r="A2103" s="1">
        <v>41516</v>
      </c>
      <c r="B2103">
        <v>2315.91</v>
      </c>
      <c r="C2103">
        <v>2334.41</v>
      </c>
      <c r="D2103" s="21">
        <v>2303.61</v>
      </c>
      <c r="E2103" s="21">
        <v>2313.91</v>
      </c>
      <c r="F2103" s="42">
        <v>766.95994368000004</v>
      </c>
      <c r="G2103" s="3">
        <f t="shared" si="160"/>
        <v>-1.8979342710854219E-3</v>
      </c>
      <c r="H2103" s="3">
        <f>1-E2103/MAX(E$2:E2103)</f>
        <v>0.60629041039950993</v>
      </c>
      <c r="I2103" s="21">
        <f t="shared" si="161"/>
        <v>4.4000000000000909</v>
      </c>
      <c r="J2103" s="21">
        <f ca="1">IF(ROW()&gt;计算结果!B$18+1,ABS(E2103-OFFSET(E2103,-计算结果!B$18,0,1,1))/SUM(OFFSET(I2103,0,0,-计算结果!B$18,1)),ABS(E2103-OFFSET(E2103,-ROW()+2,0,1,1))/SUM(OFFSET(I2103,0,0,-ROW()+2,1)))</f>
        <v>6.397747364285214E-2</v>
      </c>
      <c r="K2103" s="21">
        <f ca="1">(计算结果!B$19+计算结果!B$20*'000300'!J2103)^计算结果!B$21</f>
        <v>1.4575797262785668</v>
      </c>
      <c r="L2103" s="21">
        <f t="shared" ca="1" si="162"/>
        <v>2313.5215652888655</v>
      </c>
      <c r="M2103" s="31" t="str">
        <f ca="1">IF(ROW()&gt;计算结果!B$22+1,IF(L2103&gt;OFFSET(L2103,-计算结果!B$22,0,1,1),"买",IF(L2103&lt;OFFSET(L2103,-计算结果!B$22,0,1,1),"卖",M2102)),IF(L2103&gt;OFFSET(L2103,-ROW()+1,0,1,1),"买",IF(L2103&lt;OFFSET(L2103,-ROW()+1,0,1,1),"卖",M2102)))</f>
        <v>买</v>
      </c>
      <c r="N2103" s="4" t="str">
        <f t="shared" ca="1" si="163"/>
        <v/>
      </c>
      <c r="O2103" s="3">
        <f ca="1">IF(M2102="买",E2103/E2102-1,0)-IF(N2103=1,计算结果!B$17,0)</f>
        <v>-1.8979342710854219E-3</v>
      </c>
      <c r="P2103" s="2">
        <f t="shared" ca="1" si="164"/>
        <v>7.8280737876305357</v>
      </c>
      <c r="Q2103" s="3">
        <f ca="1">1-P2103/MAX(P$2:P2103)</f>
        <v>5.4234335458612781E-2</v>
      </c>
    </row>
    <row r="2104" spans="1:17" x14ac:dyDescent="0.15">
      <c r="A2104" s="1">
        <v>41519</v>
      </c>
      <c r="B2104">
        <v>2319.96</v>
      </c>
      <c r="C2104">
        <v>2329.87</v>
      </c>
      <c r="D2104" s="21">
        <v>2297.4499999999998</v>
      </c>
      <c r="E2104" s="21">
        <v>2320.34</v>
      </c>
      <c r="F2104" s="42">
        <v>735.75866368000004</v>
      </c>
      <c r="G2104" s="3">
        <f t="shared" si="160"/>
        <v>2.7788461954010302E-3</v>
      </c>
      <c r="H2104" s="3">
        <f>1-E2104/MAX(E$2:E2104)</f>
        <v>0.60519635200435573</v>
      </c>
      <c r="I2104" s="21">
        <f t="shared" si="161"/>
        <v>6.430000000000291</v>
      </c>
      <c r="J2104" s="21">
        <f ca="1">IF(ROW()&gt;计算结果!B$18+1,ABS(E2104-OFFSET(E2104,-计算结果!B$18,0,1,1))/SUM(OFFSET(I2104,0,0,-计算结果!B$18,1)),ABS(E2104-OFFSET(E2104,-ROW()+2,0,1,1))/SUM(OFFSET(I2104,0,0,-ROW()+2,1)))</f>
        <v>8.4110731892298993E-2</v>
      </c>
      <c r="K2104" s="21">
        <f ca="1">(计算结果!B$19+计算结果!B$20*'000300'!J2104)^计算结果!B$21</f>
        <v>1.4756996587030691</v>
      </c>
      <c r="L2104" s="21">
        <f t="shared" ca="1" si="162"/>
        <v>2323.5835270649759</v>
      </c>
      <c r="M2104" s="31" t="str">
        <f ca="1">IF(ROW()&gt;计算结果!B$22+1,IF(L2104&gt;OFFSET(L2104,-计算结果!B$22,0,1,1),"买",IF(L2104&lt;OFFSET(L2104,-计算结果!B$22,0,1,1),"卖",M2103)),IF(L2104&gt;OFFSET(L2104,-ROW()+1,0,1,1),"买",IF(L2104&lt;OFFSET(L2104,-ROW()+1,0,1,1),"卖",M2103)))</f>
        <v>买</v>
      </c>
      <c r="N2104" s="4" t="str">
        <f t="shared" ca="1" si="163"/>
        <v/>
      </c>
      <c r="O2104" s="3">
        <f ca="1">IF(M2103="买",E2104/E2103-1,0)-IF(N2104=1,计算结果!B$17,0)</f>
        <v>2.7788461954010302E-3</v>
      </c>
      <c r="P2104" s="2">
        <f t="shared" ca="1" si="164"/>
        <v>7.8498268006926111</v>
      </c>
      <c r="Q2104" s="3">
        <f ca="1">1-P2104/MAX(P$2:P2104)</f>
        <v>5.1606198139961035E-2</v>
      </c>
    </row>
    <row r="2105" spans="1:17" x14ac:dyDescent="0.15">
      <c r="A2105" s="1">
        <v>41520</v>
      </c>
      <c r="B2105">
        <v>2326.23</v>
      </c>
      <c r="C2105">
        <v>2354.86</v>
      </c>
      <c r="D2105" s="21">
        <v>2321.3000000000002</v>
      </c>
      <c r="E2105" s="21">
        <v>2354.5</v>
      </c>
      <c r="F2105" s="42">
        <v>726.63982080000005</v>
      </c>
      <c r="G2105" s="3">
        <f t="shared" si="160"/>
        <v>1.4721980399424073E-2</v>
      </c>
      <c r="H2105" s="3">
        <f>1-E2105/MAX(E$2:E2105)</f>
        <v>0.5993840604369427</v>
      </c>
      <c r="I2105" s="21">
        <f t="shared" si="161"/>
        <v>34.159999999999854</v>
      </c>
      <c r="J2105" s="21">
        <f ca="1">IF(ROW()&gt;计算结果!B$18+1,ABS(E2105-OFFSET(E2105,-计算结果!B$18,0,1,1))/SUM(OFFSET(I2105,0,0,-计算结果!B$18,1)),ABS(E2105-OFFSET(E2105,-ROW()+2,0,1,1))/SUM(OFFSET(I2105,0,0,-ROW()+2,1)))</f>
        <v>0.28582114926895624</v>
      </c>
      <c r="K2105" s="21">
        <f ca="1">(计算结果!B$19+计算结果!B$20*'000300'!J2105)^计算结果!B$21</f>
        <v>1.6572390343420604</v>
      </c>
      <c r="L2105" s="21">
        <f t="shared" ca="1" si="162"/>
        <v>2374.8195128170778</v>
      </c>
      <c r="M2105" s="31" t="str">
        <f ca="1">IF(ROW()&gt;计算结果!B$22+1,IF(L2105&gt;OFFSET(L2105,-计算结果!B$22,0,1,1),"买",IF(L2105&lt;OFFSET(L2105,-计算结果!B$22,0,1,1),"卖",M2104)),IF(L2105&gt;OFFSET(L2105,-ROW()+1,0,1,1),"买",IF(L2105&lt;OFFSET(L2105,-ROW()+1,0,1,1),"卖",M2104)))</f>
        <v>买</v>
      </c>
      <c r="N2105" s="4" t="str">
        <f t="shared" ca="1" si="163"/>
        <v/>
      </c>
      <c r="O2105" s="3">
        <f ca="1">IF(M2104="买",E2105/E2104-1,0)-IF(N2105=1,计算结果!B$17,0)</f>
        <v>1.4721980399424073E-2</v>
      </c>
      <c r="P2105" s="2">
        <f t="shared" ca="1" si="164"/>
        <v>7.9653917969912813</v>
      </c>
      <c r="Q2105" s="3">
        <f ca="1">1-P2105/MAX(P$2:P2105)</f>
        <v>3.7643963178042306E-2</v>
      </c>
    </row>
    <row r="2106" spans="1:17" x14ac:dyDescent="0.15">
      <c r="A2106" s="1">
        <v>41521</v>
      </c>
      <c r="B2106">
        <v>2352.54</v>
      </c>
      <c r="C2106">
        <v>2360.66</v>
      </c>
      <c r="D2106" s="21">
        <v>2345.44</v>
      </c>
      <c r="E2106" s="21">
        <v>2350.6999999999998</v>
      </c>
      <c r="F2106" s="42">
        <v>685.09011968000004</v>
      </c>
      <c r="G2106" s="3">
        <f t="shared" si="160"/>
        <v>-1.613930770864358E-3</v>
      </c>
      <c r="H2106" s="3">
        <f>1-E2106/MAX(E$2:E2106)</f>
        <v>0.60003062682910224</v>
      </c>
      <c r="I2106" s="21">
        <f t="shared" si="161"/>
        <v>3.8000000000001819</v>
      </c>
      <c r="J2106" s="21">
        <f ca="1">IF(ROW()&gt;计算结果!B$18+1,ABS(E2106-OFFSET(E2106,-计算结果!B$18,0,1,1))/SUM(OFFSET(I2106,0,0,-计算结果!B$18,1)),ABS(E2106-OFFSET(E2106,-ROW()+2,0,1,1))/SUM(OFFSET(I2106,0,0,-ROW()+2,1)))</f>
        <v>0.28652105871946204</v>
      </c>
      <c r="K2106" s="21">
        <f ca="1">(计算结果!B$19+计算结果!B$20*'000300'!J2106)^计算结果!B$21</f>
        <v>1.6578689528475157</v>
      </c>
      <c r="L2106" s="21">
        <f t="shared" ca="1" si="162"/>
        <v>2334.8325213598364</v>
      </c>
      <c r="M2106" s="31" t="str">
        <f ca="1">IF(ROW()&gt;计算结果!B$22+1,IF(L2106&gt;OFFSET(L2106,-计算结果!B$22,0,1,1),"买",IF(L2106&lt;OFFSET(L2106,-计算结果!B$22,0,1,1),"卖",M2105)),IF(L2106&gt;OFFSET(L2106,-ROW()+1,0,1,1),"买",IF(L2106&lt;OFFSET(L2106,-ROW()+1,0,1,1),"卖",M2105)))</f>
        <v>买</v>
      </c>
      <c r="N2106" s="4" t="str">
        <f t="shared" ca="1" si="163"/>
        <v/>
      </c>
      <c r="O2106" s="3">
        <f ca="1">IF(M2105="买",E2106/E2105-1,0)-IF(N2106=1,计算结果!B$17,0)</f>
        <v>-1.613930770864358E-3</v>
      </c>
      <c r="P2106" s="2">
        <f t="shared" ca="1" si="164"/>
        <v>7.9525362060681264</v>
      </c>
      <c r="Q2106" s="3">
        <f ca="1">1-P2106/MAX(P$2:P2106)</f>
        <v>3.9197139198396291E-2</v>
      </c>
    </row>
    <row r="2107" spans="1:17" x14ac:dyDescent="0.15">
      <c r="A2107" s="1">
        <v>41522</v>
      </c>
      <c r="B2107">
        <v>2350.9299999999998</v>
      </c>
      <c r="C2107">
        <v>2351.2199999999998</v>
      </c>
      <c r="D2107" s="21">
        <v>2336.75</v>
      </c>
      <c r="E2107" s="21">
        <v>2341.7399999999998</v>
      </c>
      <c r="F2107" s="42">
        <v>596.06065151999996</v>
      </c>
      <c r="G2107" s="3">
        <f t="shared" si="160"/>
        <v>-3.8116305781257243E-3</v>
      </c>
      <c r="H2107" s="3">
        <f>1-E2107/MAX(E$2:E2107)</f>
        <v>0.60155516232219419</v>
      </c>
      <c r="I2107" s="21">
        <f t="shared" si="161"/>
        <v>8.9600000000000364</v>
      </c>
      <c r="J2107" s="21">
        <f ca="1">IF(ROW()&gt;计算结果!B$18+1,ABS(E2107-OFFSET(E2107,-计算结果!B$18,0,1,1))/SUM(OFFSET(I2107,0,0,-计算结果!B$18,1)),ABS(E2107-OFFSET(E2107,-ROW()+2,0,1,1))/SUM(OFFSET(I2107,0,0,-ROW()+2,1)))</f>
        <v>0.24995041977920091</v>
      </c>
      <c r="K2107" s="21">
        <f ca="1">(计算结果!B$19+计算结果!B$20*'000300'!J2107)^计算结果!B$21</f>
        <v>1.6249553778012809</v>
      </c>
      <c r="L2107" s="21">
        <f t="shared" ca="1" si="162"/>
        <v>2346.0568659232172</v>
      </c>
      <c r="M2107" s="31" t="str">
        <f ca="1">IF(ROW()&gt;计算结果!B$22+1,IF(L2107&gt;OFFSET(L2107,-计算结果!B$22,0,1,1),"买",IF(L2107&lt;OFFSET(L2107,-计算结果!B$22,0,1,1),"卖",M2106)),IF(L2107&gt;OFFSET(L2107,-ROW()+1,0,1,1),"买",IF(L2107&lt;OFFSET(L2107,-ROW()+1,0,1,1),"卖",M2106)))</f>
        <v>买</v>
      </c>
      <c r="N2107" s="4" t="str">
        <f t="shared" ca="1" si="163"/>
        <v/>
      </c>
      <c r="O2107" s="3">
        <f ca="1">IF(M2106="买",E2107/E2106-1,0)-IF(N2107=1,计算结果!B$17,0)</f>
        <v>-3.8116305781257243E-3</v>
      </c>
      <c r="P2107" s="2">
        <f t="shared" ca="1" si="164"/>
        <v>7.9222240758914255</v>
      </c>
      <c r="Q2107" s="3">
        <f ca="1">1-P2107/MAX(P$2:P2107)</f>
        <v>4.2859364762178331E-2</v>
      </c>
    </row>
    <row r="2108" spans="1:17" x14ac:dyDescent="0.15">
      <c r="A2108" s="1">
        <v>41523</v>
      </c>
      <c r="B2108">
        <v>2336.77</v>
      </c>
      <c r="C2108">
        <v>2361.1799999999998</v>
      </c>
      <c r="D2108" s="21">
        <v>2335.9299999999998</v>
      </c>
      <c r="E2108" s="21">
        <v>2357.7800000000002</v>
      </c>
      <c r="F2108" s="42">
        <v>639.16892159999998</v>
      </c>
      <c r="G2108" s="3">
        <f t="shared" si="160"/>
        <v>6.8496075567741066E-3</v>
      </c>
      <c r="H2108" s="3">
        <f>1-E2108/MAX(E$2:E2108)</f>
        <v>0.59882597155107864</v>
      </c>
      <c r="I2108" s="21">
        <f t="shared" si="161"/>
        <v>16.040000000000418</v>
      </c>
      <c r="J2108" s="21">
        <f ca="1">IF(ROW()&gt;计算结果!B$18+1,ABS(E2108-OFFSET(E2108,-计算结果!B$18,0,1,1))/SUM(OFFSET(I2108,0,0,-计算结果!B$18,1)),ABS(E2108-OFFSET(E2108,-ROW()+2,0,1,1))/SUM(OFFSET(I2108,0,0,-ROW()+2,1)))</f>
        <v>0.47135919100525414</v>
      </c>
      <c r="K2108" s="21">
        <f ca="1">(计算结果!B$19+计算结果!B$20*'000300'!J2108)^计算结果!B$21</f>
        <v>1.8242232719047287</v>
      </c>
      <c r="L2108" s="21">
        <f t="shared" ca="1" si="162"/>
        <v>2367.4424799257445</v>
      </c>
      <c r="M2108" s="31" t="str">
        <f ca="1">IF(ROW()&gt;计算结果!B$22+1,IF(L2108&gt;OFFSET(L2108,-计算结果!B$22,0,1,1),"买",IF(L2108&lt;OFFSET(L2108,-计算结果!B$22,0,1,1),"卖",M2107)),IF(L2108&gt;OFFSET(L2108,-ROW()+1,0,1,1),"买",IF(L2108&lt;OFFSET(L2108,-ROW()+1,0,1,1),"卖",M2107)))</f>
        <v>买</v>
      </c>
      <c r="N2108" s="4" t="str">
        <f t="shared" ca="1" si="163"/>
        <v/>
      </c>
      <c r="O2108" s="3">
        <f ca="1">IF(M2107="买",E2108/E2107-1,0)-IF(N2108=1,计算结果!B$17,0)</f>
        <v>6.8496075567741066E-3</v>
      </c>
      <c r="P2108" s="2">
        <f t="shared" ca="1" si="164"/>
        <v>7.9764882017881096</v>
      </c>
      <c r="Q2108" s="3">
        <f ca="1">1-P2108/MAX(P$2:P2108)</f>
        <v>3.6303327034157729E-2</v>
      </c>
    </row>
    <row r="2109" spans="1:17" x14ac:dyDescent="0.15">
      <c r="A2109" s="1">
        <v>41526</v>
      </c>
      <c r="B2109">
        <v>2374.2600000000002</v>
      </c>
      <c r="C2109">
        <v>2449.25</v>
      </c>
      <c r="D2109" s="21">
        <v>2372.69</v>
      </c>
      <c r="E2109" s="21">
        <v>2440.61</v>
      </c>
      <c r="F2109" s="42">
        <v>1272.9954304</v>
      </c>
      <c r="G2109" s="3">
        <f t="shared" si="160"/>
        <v>3.5130504118280781E-2</v>
      </c>
      <c r="H2109" s="3">
        <f>1-E2109/MAX(E$2:E2109)</f>
        <v>0.58473252569250667</v>
      </c>
      <c r="I2109" s="21">
        <f t="shared" si="161"/>
        <v>82.829999999999927</v>
      </c>
      <c r="J2109" s="21">
        <f ca="1">IF(ROW()&gt;计算结果!B$18+1,ABS(E2109-OFFSET(E2109,-计算结果!B$18,0,1,1))/SUM(OFFSET(I2109,0,0,-计算结果!B$18,1)),ABS(E2109-OFFSET(E2109,-ROW()+2,0,1,1))/SUM(OFFSET(I2109,0,0,-ROW()+2,1)))</f>
        <v>0.56920574681485259</v>
      </c>
      <c r="K2109" s="21">
        <f ca="1">(计算结果!B$19+计算结果!B$20*'000300'!J2109)^计算结果!B$21</f>
        <v>1.9122851721333674</v>
      </c>
      <c r="L2109" s="21">
        <f t="shared" ca="1" si="162"/>
        <v>2507.3596436455136</v>
      </c>
      <c r="M2109" s="31" t="str">
        <f ca="1">IF(ROW()&gt;计算结果!B$22+1,IF(L2109&gt;OFFSET(L2109,-计算结果!B$22,0,1,1),"买",IF(L2109&lt;OFFSET(L2109,-计算结果!B$22,0,1,1),"卖",M2108)),IF(L2109&gt;OFFSET(L2109,-ROW()+1,0,1,1),"买",IF(L2109&lt;OFFSET(L2109,-ROW()+1,0,1,1),"卖",M2108)))</f>
        <v>买</v>
      </c>
      <c r="N2109" s="4" t="str">
        <f t="shared" ca="1" si="163"/>
        <v/>
      </c>
      <c r="O2109" s="3">
        <f ca="1">IF(M2108="买",E2109/E2108-1,0)-IF(N2109=1,计算结果!B$17,0)</f>
        <v>3.5130504118280781E-2</v>
      </c>
      <c r="P2109" s="2">
        <f t="shared" ca="1" si="164"/>
        <v>8.2567062534104441</v>
      </c>
      <c r="Q2109" s="3">
        <f ca="1">1-P2109/MAX(P$2:P2109)</f>
        <v>2.4481770957578419E-3</v>
      </c>
    </row>
    <row r="2110" spans="1:17" x14ac:dyDescent="0.15">
      <c r="A2110" s="1">
        <v>41527</v>
      </c>
      <c r="B2110">
        <v>2446.4499999999998</v>
      </c>
      <c r="C2110">
        <v>2475.19</v>
      </c>
      <c r="D2110" s="21">
        <v>2435.83</v>
      </c>
      <c r="E2110" s="21">
        <v>2474.89</v>
      </c>
      <c r="F2110" s="42">
        <v>1306.4812953600001</v>
      </c>
      <c r="G2110" s="3">
        <f t="shared" si="160"/>
        <v>1.4045668910641185E-2</v>
      </c>
      <c r="H2110" s="3">
        <f>1-E2110/MAX(E$2:E2110)</f>
        <v>0.57889981623902542</v>
      </c>
      <c r="I2110" s="21">
        <f t="shared" si="161"/>
        <v>34.279999999999745</v>
      </c>
      <c r="J2110" s="21">
        <f ca="1">IF(ROW()&gt;计算结果!B$18+1,ABS(E2110-OFFSET(E2110,-计算结果!B$18,0,1,1))/SUM(OFFSET(I2110,0,0,-计算结果!B$18,1)),ABS(E2110-OFFSET(E2110,-ROW()+2,0,1,1))/SUM(OFFSET(I2110,0,0,-ROW()+2,1)))</f>
        <v>0.6277697100295091</v>
      </c>
      <c r="K2110" s="21">
        <f ca="1">(计算结果!B$19+计算结果!B$20*'000300'!J2110)^计算结果!B$21</f>
        <v>1.9649927390265582</v>
      </c>
      <c r="L2110" s="21">
        <f t="shared" ca="1" si="162"/>
        <v>2443.5570296432988</v>
      </c>
      <c r="M2110" s="31" t="str">
        <f ca="1">IF(ROW()&gt;计算结果!B$22+1,IF(L2110&gt;OFFSET(L2110,-计算结果!B$22,0,1,1),"买",IF(L2110&lt;OFFSET(L2110,-计算结果!B$22,0,1,1),"卖",M2109)),IF(L2110&gt;OFFSET(L2110,-ROW()+1,0,1,1),"买",IF(L2110&lt;OFFSET(L2110,-ROW()+1,0,1,1),"卖",M2109)))</f>
        <v>买</v>
      </c>
      <c r="N2110" s="4" t="str">
        <f t="shared" ca="1" si="163"/>
        <v/>
      </c>
      <c r="O2110" s="3">
        <f ca="1">IF(M2109="买",E2110/E2109-1,0)-IF(N2110=1,计算结果!B$17,0)</f>
        <v>1.4045668910641185E-2</v>
      </c>
      <c r="P2110" s="2">
        <f t="shared" ca="1" si="164"/>
        <v>8.3726772157382676</v>
      </c>
      <c r="Q2110" s="3">
        <f ca="1">1-P2110/MAX(P$2:P2110)</f>
        <v>0</v>
      </c>
    </row>
    <row r="2111" spans="1:17" x14ac:dyDescent="0.15">
      <c r="A2111" s="1">
        <v>41528</v>
      </c>
      <c r="B2111">
        <v>2483.79</v>
      </c>
      <c r="C2111">
        <v>2504.4699999999998</v>
      </c>
      <c r="D2111" s="21">
        <v>2471.62</v>
      </c>
      <c r="E2111" s="21">
        <v>2482.89</v>
      </c>
      <c r="F2111" s="42">
        <v>1428.30288896</v>
      </c>
      <c r="G2111" s="3">
        <f t="shared" si="160"/>
        <v>3.2324668975187709E-3</v>
      </c>
      <c r="H2111" s="3">
        <f>1-E2111/MAX(E$2:E2111)</f>
        <v>0.57753862383447907</v>
      </c>
      <c r="I2111" s="21">
        <f t="shared" si="161"/>
        <v>8</v>
      </c>
      <c r="J2111" s="21">
        <f ca="1">IF(ROW()&gt;计算结果!B$18+1,ABS(E2111-OFFSET(E2111,-计算结果!B$18,0,1,1))/SUM(OFFSET(I2111,0,0,-计算结果!B$18,1)),ABS(E2111-OFFSET(E2111,-ROW()+2,0,1,1))/SUM(OFFSET(I2111,0,0,-ROW()+2,1)))</f>
        <v>0.74205607476635282</v>
      </c>
      <c r="K2111" s="21">
        <f ca="1">(计算结果!B$19+计算结果!B$20*'000300'!J2111)^计算结果!B$21</f>
        <v>2.0678504672897176</v>
      </c>
      <c r="L2111" s="21">
        <f t="shared" ca="1" si="162"/>
        <v>2524.8917307752959</v>
      </c>
      <c r="M2111" s="31" t="str">
        <f ca="1">IF(ROW()&gt;计算结果!B$22+1,IF(L2111&gt;OFFSET(L2111,-计算结果!B$22,0,1,1),"买",IF(L2111&lt;OFFSET(L2111,-计算结果!B$22,0,1,1),"卖",M2110)),IF(L2111&gt;OFFSET(L2111,-ROW()+1,0,1,1),"买",IF(L2111&lt;OFFSET(L2111,-ROW()+1,0,1,1),"卖",M2110)))</f>
        <v>买</v>
      </c>
      <c r="N2111" s="4" t="str">
        <f t="shared" ca="1" si="163"/>
        <v/>
      </c>
      <c r="O2111" s="3">
        <f ca="1">IF(M2110="买",E2111/E2110-1,0)-IF(N2111=1,计算结果!B$17,0)</f>
        <v>3.2324668975187709E-3</v>
      </c>
      <c r="P2111" s="2">
        <f t="shared" ca="1" si="164"/>
        <v>8.3997416176817516</v>
      </c>
      <c r="Q2111" s="3">
        <f ca="1">1-P2111/MAX(P$2:P2111)</f>
        <v>0</v>
      </c>
    </row>
    <row r="2112" spans="1:17" x14ac:dyDescent="0.15">
      <c r="A2112" s="1">
        <v>41529</v>
      </c>
      <c r="B2112">
        <v>2480.4699999999998</v>
      </c>
      <c r="C2112">
        <v>2527.38</v>
      </c>
      <c r="D2112" s="21">
        <v>2469.7199999999998</v>
      </c>
      <c r="E2112" s="21">
        <v>2507.4499999999998</v>
      </c>
      <c r="F2112" s="42">
        <v>1261.1552870400001</v>
      </c>
      <c r="G2112" s="3">
        <f t="shared" si="160"/>
        <v>9.8916987864947625E-3</v>
      </c>
      <c r="H2112" s="3">
        <f>1-E2112/MAX(E$2:E2112)</f>
        <v>0.57335976315252157</v>
      </c>
      <c r="I2112" s="21">
        <f t="shared" si="161"/>
        <v>24.559999999999945</v>
      </c>
      <c r="J2112" s="21">
        <f ca="1">IF(ROW()&gt;计算结果!B$18+1,ABS(E2112-OFFSET(E2112,-计算结果!B$18,0,1,1))/SUM(OFFSET(I2112,0,0,-计算结果!B$18,1)),ABS(E2112-OFFSET(E2112,-ROW()+2,0,1,1))/SUM(OFFSET(I2112,0,0,-ROW()+2,1)))</f>
        <v>0.84641546585518423</v>
      </c>
      <c r="K2112" s="21">
        <f ca="1">(计算结果!B$19+计算结果!B$20*'000300'!J2112)^计算结果!B$21</f>
        <v>2.1617739192696659</v>
      </c>
      <c r="L2112" s="21">
        <f t="shared" ca="1" si="162"/>
        <v>2487.1866520783383</v>
      </c>
      <c r="M2112" s="31" t="str">
        <f ca="1">IF(ROW()&gt;计算结果!B$22+1,IF(L2112&gt;OFFSET(L2112,-计算结果!B$22,0,1,1),"买",IF(L2112&lt;OFFSET(L2112,-计算结果!B$22,0,1,1),"卖",M2111)),IF(L2112&gt;OFFSET(L2112,-ROW()+1,0,1,1),"买",IF(L2112&lt;OFFSET(L2112,-ROW()+1,0,1,1),"卖",M2111)))</f>
        <v>买</v>
      </c>
      <c r="N2112" s="4" t="str">
        <f t="shared" ca="1" si="163"/>
        <v/>
      </c>
      <c r="O2112" s="3">
        <f ca="1">IF(M2111="买",E2112/E2111-1,0)-IF(N2112=1,计算结果!B$17,0)</f>
        <v>9.8916987864947625E-3</v>
      </c>
      <c r="P2112" s="2">
        <f t="shared" ca="1" si="164"/>
        <v>8.4828293316482437</v>
      </c>
      <c r="Q2112" s="3">
        <f ca="1">1-P2112/MAX(P$2:P2112)</f>
        <v>0</v>
      </c>
    </row>
    <row r="2113" spans="1:17" x14ac:dyDescent="0.15">
      <c r="A2113" s="1">
        <v>41530</v>
      </c>
      <c r="B2113">
        <v>2502.54</v>
      </c>
      <c r="C2113">
        <v>2515.7800000000002</v>
      </c>
      <c r="D2113" s="21">
        <v>2481.4499999999998</v>
      </c>
      <c r="E2113" s="21">
        <v>2488.9</v>
      </c>
      <c r="F2113" s="42">
        <v>982.75008511999999</v>
      </c>
      <c r="G2113" s="3">
        <f t="shared" si="160"/>
        <v>-7.3979540967914481E-3</v>
      </c>
      <c r="H2113" s="3">
        <f>1-E2113/MAX(E$2:E2113)</f>
        <v>0.57651602804056346</v>
      </c>
      <c r="I2113" s="21">
        <f t="shared" si="161"/>
        <v>18.549999999999727</v>
      </c>
      <c r="J2113" s="21">
        <f ca="1">IF(ROW()&gt;计算结果!B$18+1,ABS(E2113-OFFSET(E2113,-计算结果!B$18,0,1,1))/SUM(OFFSET(I2113,0,0,-计算结果!B$18,1)),ABS(E2113-OFFSET(E2113,-ROW()+2,0,1,1))/SUM(OFFSET(I2113,0,0,-ROW()+2,1)))</f>
        <v>0.73645890324481356</v>
      </c>
      <c r="K2113" s="21">
        <f ca="1">(计算结果!B$19+计算结果!B$20*'000300'!J2113)^计算结果!B$21</f>
        <v>2.0628130129203321</v>
      </c>
      <c r="L2113" s="21">
        <f t="shared" ca="1" si="162"/>
        <v>2490.7209684668023</v>
      </c>
      <c r="M2113" s="31" t="str">
        <f ca="1">IF(ROW()&gt;计算结果!B$22+1,IF(L2113&gt;OFFSET(L2113,-计算结果!B$22,0,1,1),"买",IF(L2113&lt;OFFSET(L2113,-计算结果!B$22,0,1,1),"卖",M2112)),IF(L2113&gt;OFFSET(L2113,-ROW()+1,0,1,1),"买",IF(L2113&lt;OFFSET(L2113,-ROW()+1,0,1,1),"卖",M2112)))</f>
        <v>买</v>
      </c>
      <c r="N2113" s="4" t="str">
        <f t="shared" ca="1" si="163"/>
        <v/>
      </c>
      <c r="O2113" s="3">
        <f ca="1">IF(M2112="买",E2113/E2112-1,0)-IF(N2113=1,计算结果!B$17,0)</f>
        <v>-7.3979540967914481E-3</v>
      </c>
      <c r="P2113" s="2">
        <f t="shared" ca="1" si="164"/>
        <v>8.4200737496417943</v>
      </c>
      <c r="Q2113" s="3">
        <f ca="1">1-P2113/MAX(P$2:P2113)</f>
        <v>7.3979540967914481E-3</v>
      </c>
    </row>
    <row r="2114" spans="1:17" x14ac:dyDescent="0.15">
      <c r="A2114" s="1">
        <v>41533</v>
      </c>
      <c r="B2114">
        <v>2501.08</v>
      </c>
      <c r="C2114">
        <v>2503.69</v>
      </c>
      <c r="D2114" s="21">
        <v>2467.13</v>
      </c>
      <c r="E2114" s="21">
        <v>2478.39</v>
      </c>
      <c r="F2114" s="42">
        <v>970.43841024000005</v>
      </c>
      <c r="G2114" s="3">
        <f t="shared" si="160"/>
        <v>-4.222749005584836E-3</v>
      </c>
      <c r="H2114" s="3">
        <f>1-E2114/MAX(E$2:E2114)</f>
        <v>0.57830429456203636</v>
      </c>
      <c r="I2114" s="21">
        <f t="shared" si="161"/>
        <v>10.510000000000218</v>
      </c>
      <c r="J2114" s="21">
        <f ca="1">IF(ROW()&gt;计算结果!B$18+1,ABS(E2114-OFFSET(E2114,-计算结果!B$18,0,1,1))/SUM(OFFSET(I2114,0,0,-计算结果!B$18,1)),ABS(E2114-OFFSET(E2114,-ROW()+2,0,1,1))/SUM(OFFSET(I2114,0,0,-ROW()+2,1)))</f>
        <v>0.65393686126856587</v>
      </c>
      <c r="K2114" s="21">
        <f ca="1">(计算结果!B$19+计算结果!B$20*'000300'!J2114)^计算结果!B$21</f>
        <v>1.9885431751417091</v>
      </c>
      <c r="L2114" s="21">
        <f t="shared" ca="1" si="162"/>
        <v>2466.2003052792547</v>
      </c>
      <c r="M2114" s="31" t="str">
        <f ca="1">IF(ROW()&gt;计算结果!B$22+1,IF(L2114&gt;OFFSET(L2114,-计算结果!B$22,0,1,1),"买",IF(L2114&lt;OFFSET(L2114,-计算结果!B$22,0,1,1),"卖",M2113)),IF(L2114&gt;OFFSET(L2114,-ROW()+1,0,1,1),"买",IF(L2114&lt;OFFSET(L2114,-ROW()+1,0,1,1),"卖",M2113)))</f>
        <v>买</v>
      </c>
      <c r="N2114" s="4" t="str">
        <f t="shared" ca="1" si="163"/>
        <v/>
      </c>
      <c r="O2114" s="3">
        <f ca="1">IF(M2113="买",E2114/E2113-1,0)-IF(N2114=1,计算结果!B$17,0)</f>
        <v>-4.222749005584836E-3</v>
      </c>
      <c r="P2114" s="2">
        <f t="shared" ca="1" si="164"/>
        <v>8.3845178915885441</v>
      </c>
      <c r="Q2114" s="3">
        <f ca="1">1-P2114/MAX(P$2:P2114)</f>
        <v>1.1589463399070521E-2</v>
      </c>
    </row>
    <row r="2115" spans="1:17" x14ac:dyDescent="0.15">
      <c r="A2115" s="1">
        <v>41534</v>
      </c>
      <c r="B2115">
        <v>2480.81</v>
      </c>
      <c r="C2115">
        <v>2481.71</v>
      </c>
      <c r="D2115" s="21">
        <v>2426.46</v>
      </c>
      <c r="E2115" s="21">
        <v>2427.3200000000002</v>
      </c>
      <c r="F2115" s="42">
        <v>931.1510528</v>
      </c>
      <c r="G2115" s="3">
        <f t="shared" ref="G2115:G2178" si="165">E2115/E2114-1</f>
        <v>-2.0606119295187519E-2</v>
      </c>
      <c r="H2115" s="3">
        <f>1-E2115/MAX(E$2:E2115)</f>
        <v>0.58699380657455924</v>
      </c>
      <c r="I2115" s="21">
        <f t="shared" si="161"/>
        <v>51.069999999999709</v>
      </c>
      <c r="J2115" s="21">
        <f ca="1">IF(ROW()&gt;计算结果!B$18+1,ABS(E2115-OFFSET(E2115,-计算结果!B$18,0,1,1))/SUM(OFFSET(I2115,0,0,-计算结果!B$18,1)),ABS(E2115-OFFSET(E2115,-ROW()+2,0,1,1))/SUM(OFFSET(I2115,0,0,-ROW()+2,1)))</f>
        <v>0.28159319412219719</v>
      </c>
      <c r="K2115" s="21">
        <f ca="1">(计算结果!B$19+计算结果!B$20*'000300'!J2115)^计算结果!B$21</f>
        <v>1.6534338747099775</v>
      </c>
      <c r="L2115" s="21">
        <f t="shared" ca="1" si="162"/>
        <v>2401.9142914714703</v>
      </c>
      <c r="M2115" s="31" t="str">
        <f ca="1">IF(ROW()&gt;计算结果!B$22+1,IF(L2115&gt;OFFSET(L2115,-计算结果!B$22,0,1,1),"买",IF(L2115&lt;OFFSET(L2115,-计算结果!B$22,0,1,1),"卖",M2114)),IF(L2115&gt;OFFSET(L2115,-ROW()+1,0,1,1),"买",IF(L2115&lt;OFFSET(L2115,-ROW()+1,0,1,1),"卖",M2114)))</f>
        <v>买</v>
      </c>
      <c r="N2115" s="4" t="str">
        <f t="shared" ca="1" si="163"/>
        <v/>
      </c>
      <c r="O2115" s="3">
        <f ca="1">IF(M2114="买",E2115/E2114-1,0)-IF(N2115=1,计算结果!B$17,0)</f>
        <v>-2.0606119295187519E-2</v>
      </c>
      <c r="P2115" s="2">
        <f t="shared" ca="1" si="164"/>
        <v>8.2117455156818373</v>
      </c>
      <c r="Q2115" s="3">
        <f ca="1">1-P2115/MAX(P$2:P2115)</f>
        <v>3.1956768828889537E-2</v>
      </c>
    </row>
    <row r="2116" spans="1:17" x14ac:dyDescent="0.15">
      <c r="A2116" s="1">
        <v>41535</v>
      </c>
      <c r="B2116">
        <v>2426.04</v>
      </c>
      <c r="C2116">
        <v>2439.63</v>
      </c>
      <c r="D2116" s="21">
        <v>2407.2399999999998</v>
      </c>
      <c r="E2116" s="21">
        <v>2432.5100000000002</v>
      </c>
      <c r="F2116" s="42">
        <v>693.41323264000005</v>
      </c>
      <c r="G2116" s="3">
        <f t="shared" si="165"/>
        <v>2.1381606051118496E-3</v>
      </c>
      <c r="H2116" s="3">
        <f>1-E2116/MAX(E$2:E2116)</f>
        <v>0.58611073300210981</v>
      </c>
      <c r="I2116" s="21">
        <f t="shared" ref="I2116:I2179" si="166">ABS(E2116-E2115)</f>
        <v>5.1900000000000546</v>
      </c>
      <c r="J2116" s="21">
        <f ca="1">IF(ROW()&gt;计算结果!B$18+1,ABS(E2116-OFFSET(E2116,-计算结果!B$18,0,1,1))/SUM(OFFSET(I2116,0,0,-计算结果!B$18,1)),ABS(E2116-OFFSET(E2116,-ROW()+2,0,1,1))/SUM(OFFSET(I2116,0,0,-ROW()+2,1)))</f>
        <v>0.31466594869033604</v>
      </c>
      <c r="K2116" s="21">
        <f ca="1">(计算结果!B$19+计算结果!B$20*'000300'!J2116)^计算结果!B$21</f>
        <v>1.6831993538213024</v>
      </c>
      <c r="L2116" s="21">
        <f t="shared" ref="L2116:L2179" ca="1" si="167">K2116*E2116+(1-K2116)*L2115</f>
        <v>2453.4129682963967</v>
      </c>
      <c r="M2116" s="31" t="str">
        <f ca="1">IF(ROW()&gt;计算结果!B$22+1,IF(L2116&gt;OFFSET(L2116,-计算结果!B$22,0,1,1),"买",IF(L2116&lt;OFFSET(L2116,-计算结果!B$22,0,1,1),"卖",M2115)),IF(L2116&gt;OFFSET(L2116,-ROW()+1,0,1,1),"买",IF(L2116&lt;OFFSET(L2116,-ROW()+1,0,1,1),"卖",M2115)))</f>
        <v>买</v>
      </c>
      <c r="N2116" s="4" t="str">
        <f t="shared" ref="N2116:N2179" ca="1" si="168">IF(M2115&lt;&gt;M2116,1,"")</f>
        <v/>
      </c>
      <c r="O2116" s="3">
        <f ca="1">IF(M2115="买",E2116/E2115-1,0)-IF(N2116=1,计算结果!B$17,0)</f>
        <v>2.1381606051118496E-3</v>
      </c>
      <c r="P2116" s="2">
        <f t="shared" ref="P2116:P2179" ca="1" si="169">IFERROR(P2115*(1+O2116),P2115)</f>
        <v>8.2293035464426723</v>
      </c>
      <c r="Q2116" s="3">
        <f ca="1">1-P2116/MAX(P$2:P2116)</f>
        <v>2.98869369279543E-2</v>
      </c>
    </row>
    <row r="2117" spans="1:17" x14ac:dyDescent="0.15">
      <c r="A2117" s="1">
        <v>41540</v>
      </c>
      <c r="B2117">
        <v>2441.52</v>
      </c>
      <c r="C2117">
        <v>2473.16</v>
      </c>
      <c r="D2117" s="21">
        <v>2439.9899999999998</v>
      </c>
      <c r="E2117" s="21">
        <v>2472.29</v>
      </c>
      <c r="F2117" s="42">
        <v>809.20690688000002</v>
      </c>
      <c r="G2117" s="3">
        <f t="shared" si="165"/>
        <v>1.635347850574087E-2</v>
      </c>
      <c r="H2117" s="3">
        <f>1-E2117/MAX(E$2:E2117)</f>
        <v>0.57934220377050294</v>
      </c>
      <c r="I2117" s="21">
        <f t="shared" si="166"/>
        <v>39.779999999999745</v>
      </c>
      <c r="J2117" s="21">
        <f ca="1">IF(ROW()&gt;计算结果!B$18+1,ABS(E2117-OFFSET(E2117,-计算结果!B$18,0,1,1))/SUM(OFFSET(I2117,0,0,-计算结果!B$18,1)),ABS(E2117-OFFSET(E2117,-ROW()+2,0,1,1))/SUM(OFFSET(I2117,0,0,-ROW()+2,1)))</f>
        <v>0.44891853787696573</v>
      </c>
      <c r="K2117" s="21">
        <f ca="1">(计算结果!B$19+计算结果!B$20*'000300'!J2117)^计算结果!B$21</f>
        <v>1.8040266840892691</v>
      </c>
      <c r="L2117" s="21">
        <f t="shared" ca="1" si="167"/>
        <v>2487.4676372060958</v>
      </c>
      <c r="M2117" s="31" t="str">
        <f ca="1">IF(ROW()&gt;计算结果!B$22+1,IF(L2117&gt;OFFSET(L2117,-计算结果!B$22,0,1,1),"买",IF(L2117&lt;OFFSET(L2117,-计算结果!B$22,0,1,1),"卖",M2116)),IF(L2117&gt;OFFSET(L2117,-ROW()+1,0,1,1),"买",IF(L2117&lt;OFFSET(L2117,-ROW()+1,0,1,1),"卖",M2116)))</f>
        <v>买</v>
      </c>
      <c r="N2117" s="4" t="str">
        <f t="shared" ca="1" si="168"/>
        <v/>
      </c>
      <c r="O2117" s="3">
        <f ca="1">IF(M2116="买",E2117/E2116-1,0)-IF(N2117=1,计算结果!B$17,0)</f>
        <v>1.635347850574087E-2</v>
      </c>
      <c r="P2117" s="2">
        <f t="shared" ca="1" si="169"/>
        <v>8.3638812851066398</v>
      </c>
      <c r="Q2117" s="3">
        <f ca="1">1-P2117/MAX(P$2:P2117)</f>
        <v>1.4022213802867056E-2</v>
      </c>
    </row>
    <row r="2118" spans="1:17" x14ac:dyDescent="0.15">
      <c r="A2118" s="1">
        <v>41541</v>
      </c>
      <c r="B2118">
        <v>2470.71</v>
      </c>
      <c r="C2118">
        <v>2470.75</v>
      </c>
      <c r="D2118" s="21">
        <v>2420.09</v>
      </c>
      <c r="E2118" s="21">
        <v>2443.89</v>
      </c>
      <c r="F2118" s="42">
        <v>967.69835007999995</v>
      </c>
      <c r="G2118" s="3">
        <f t="shared" si="165"/>
        <v>-1.1487325516019609E-2</v>
      </c>
      <c r="H2118" s="3">
        <f>1-E2118/MAX(E$2:E2118)</f>
        <v>0.58417443680664261</v>
      </c>
      <c r="I2118" s="21">
        <f t="shared" si="166"/>
        <v>28.400000000000091</v>
      </c>
      <c r="J2118" s="21">
        <f ca="1">IF(ROW()&gt;计算结果!B$18+1,ABS(E2118-OFFSET(E2118,-计算结果!B$18,0,1,1))/SUM(OFFSET(I2118,0,0,-计算结果!B$18,1)),ABS(E2118-OFFSET(E2118,-ROW()+2,0,1,1))/SUM(OFFSET(I2118,0,0,-ROW()+2,1)))</f>
        <v>0.28403206121977737</v>
      </c>
      <c r="K2118" s="21">
        <f ca="1">(计算结果!B$19+计算结果!B$20*'000300'!J2118)^计算结果!B$21</f>
        <v>1.6556288550977996</v>
      </c>
      <c r="L2118" s="21">
        <f t="shared" ca="1" si="167"/>
        <v>2415.3192436106997</v>
      </c>
      <c r="M2118" s="31" t="str">
        <f ca="1">IF(ROW()&gt;计算结果!B$22+1,IF(L2118&gt;OFFSET(L2118,-计算结果!B$22,0,1,1),"买",IF(L2118&lt;OFFSET(L2118,-计算结果!B$22,0,1,1),"卖",M2117)),IF(L2118&gt;OFFSET(L2118,-ROW()+1,0,1,1),"买",IF(L2118&lt;OFFSET(L2118,-ROW()+1,0,1,1),"卖",M2117)))</f>
        <v>买</v>
      </c>
      <c r="N2118" s="4" t="str">
        <f t="shared" ca="1" si="168"/>
        <v/>
      </c>
      <c r="O2118" s="3">
        <f ca="1">IF(M2117="买",E2118/E2117-1,0)-IF(N2118=1,计算结果!B$17,0)</f>
        <v>-1.1487325516019609E-2</v>
      </c>
      <c r="P2118" s="2">
        <f t="shared" ca="1" si="169"/>
        <v>8.267802658207275</v>
      </c>
      <c r="Q2118" s="3">
        <f ca="1">1-P2118/MAX(P$2:P2118)</f>
        <v>2.534846158447801E-2</v>
      </c>
    </row>
    <row r="2119" spans="1:17" x14ac:dyDescent="0.15">
      <c r="A2119" s="1">
        <v>41542</v>
      </c>
      <c r="B2119">
        <v>2440.84</v>
      </c>
      <c r="C2119">
        <v>2455.04</v>
      </c>
      <c r="D2119" s="21">
        <v>2423.2800000000002</v>
      </c>
      <c r="E2119" s="21">
        <v>2429.0300000000002</v>
      </c>
      <c r="F2119" s="42">
        <v>891.19219711999995</v>
      </c>
      <c r="G2119" s="3">
        <f t="shared" si="165"/>
        <v>-6.0804700702566938E-3</v>
      </c>
      <c r="H2119" s="3">
        <f>1-E2119/MAX(E$2:E2119)</f>
        <v>0.58670285169808745</v>
      </c>
      <c r="I2119" s="21">
        <f t="shared" si="166"/>
        <v>14.859999999999673</v>
      </c>
      <c r="J2119" s="21">
        <f ca="1">IF(ROW()&gt;计算结果!B$18+1,ABS(E2119-OFFSET(E2119,-计算结果!B$18,0,1,1))/SUM(OFFSET(I2119,0,0,-计算结果!B$18,1)),ABS(E2119-OFFSET(E2119,-ROW()+2,0,1,1))/SUM(OFFSET(I2119,0,0,-ROW()+2,1)))</f>
        <v>4.9234693877550938E-2</v>
      </c>
      <c r="K2119" s="21">
        <f ca="1">(计算结果!B$19+计算结果!B$20*'000300'!J2119)^计算结果!B$21</f>
        <v>1.4443112244897958</v>
      </c>
      <c r="L2119" s="21">
        <f t="shared" ca="1" si="167"/>
        <v>2435.1218429600112</v>
      </c>
      <c r="M2119" s="31" t="str">
        <f ca="1">IF(ROW()&gt;计算结果!B$22+1,IF(L2119&gt;OFFSET(L2119,-计算结果!B$22,0,1,1),"买",IF(L2119&lt;OFFSET(L2119,-计算结果!B$22,0,1,1),"卖",M2118)),IF(L2119&gt;OFFSET(L2119,-ROW()+1,0,1,1),"买",IF(L2119&lt;OFFSET(L2119,-ROW()+1,0,1,1),"卖",M2118)))</f>
        <v>买</v>
      </c>
      <c r="N2119" s="4" t="str">
        <f t="shared" ca="1" si="168"/>
        <v/>
      </c>
      <c r="O2119" s="3">
        <f ca="1">IF(M2118="买",E2119/E2118-1,0)-IF(N2119=1,计算结果!B$17,0)</f>
        <v>-6.0804700702566938E-3</v>
      </c>
      <c r="P2119" s="2">
        <f t="shared" ca="1" si="169"/>
        <v>8.2175305315972569</v>
      </c>
      <c r="Q2119" s="3">
        <f ca="1">1-P2119/MAX(P$2:P2119)</f>
        <v>3.1274801092743276E-2</v>
      </c>
    </row>
    <row r="2120" spans="1:17" x14ac:dyDescent="0.15">
      <c r="A2120" s="1">
        <v>41543</v>
      </c>
      <c r="B2120">
        <v>2422.63</v>
      </c>
      <c r="C2120">
        <v>2422.63</v>
      </c>
      <c r="D2120" s="21">
        <v>2382.54</v>
      </c>
      <c r="E2120" s="21">
        <v>2384.44</v>
      </c>
      <c r="F2120" s="42">
        <v>841.83924735999994</v>
      </c>
      <c r="G2120" s="3">
        <f t="shared" si="165"/>
        <v>-1.8357121978732294E-2</v>
      </c>
      <c r="H2120" s="3">
        <f>1-E2120/MAX(E$2:E2120)</f>
        <v>0.5942897978629279</v>
      </c>
      <c r="I2120" s="21">
        <f t="shared" si="166"/>
        <v>44.590000000000146</v>
      </c>
      <c r="J2120" s="21">
        <f ca="1">IF(ROW()&gt;计算结果!B$18+1,ABS(E2120-OFFSET(E2120,-计算结果!B$18,0,1,1))/SUM(OFFSET(I2120,0,0,-计算结果!B$18,1)),ABS(E2120-OFFSET(E2120,-ROW()+2,0,1,1))/SUM(OFFSET(I2120,0,0,-ROW()+2,1)))</f>
        <v>0.36841676510121818</v>
      </c>
      <c r="K2120" s="21">
        <f ca="1">(计算结果!B$19+计算结果!B$20*'000300'!J2120)^计算结果!B$21</f>
        <v>1.7315750885910963</v>
      </c>
      <c r="L2120" s="21">
        <f t="shared" ca="1" si="167"/>
        <v>2347.3624262465696</v>
      </c>
      <c r="M2120" s="31" t="str">
        <f ca="1">IF(ROW()&gt;计算结果!B$22+1,IF(L2120&gt;OFFSET(L2120,-计算结果!B$22,0,1,1),"买",IF(L2120&lt;OFFSET(L2120,-计算结果!B$22,0,1,1),"卖",M2119)),IF(L2120&gt;OFFSET(L2120,-ROW()+1,0,1,1),"买",IF(L2120&lt;OFFSET(L2120,-ROW()+1,0,1,1),"卖",M2119)))</f>
        <v>买</v>
      </c>
      <c r="N2120" s="4" t="str">
        <f t="shared" ca="1" si="168"/>
        <v/>
      </c>
      <c r="O2120" s="3">
        <f ca="1">IF(M2119="买",E2120/E2119-1,0)-IF(N2120=1,计算结果!B$17,0)</f>
        <v>-1.8357121978732294E-2</v>
      </c>
      <c r="P2120" s="2">
        <f t="shared" ca="1" si="169"/>
        <v>8.0666803212647693</v>
      </c>
      <c r="Q2120" s="3">
        <f ca="1">1-P2120/MAX(P$2:P2120)</f>
        <v>4.9057807732955427E-2</v>
      </c>
    </row>
    <row r="2121" spans="1:17" x14ac:dyDescent="0.15">
      <c r="A2121" s="1">
        <v>41544</v>
      </c>
      <c r="B2121">
        <v>2382.2199999999998</v>
      </c>
      <c r="C2121">
        <v>2402.1999999999998</v>
      </c>
      <c r="D2121" s="21">
        <v>2379.86</v>
      </c>
      <c r="E2121" s="21">
        <v>2394.9699999999998</v>
      </c>
      <c r="F2121" s="42">
        <v>663.83990784000002</v>
      </c>
      <c r="G2121" s="3">
        <f t="shared" si="165"/>
        <v>4.4161312509434225E-3</v>
      </c>
      <c r="H2121" s="3">
        <f>1-E2121/MAX(E$2:E2121)</f>
        <v>0.5924981283604438</v>
      </c>
      <c r="I2121" s="21">
        <f t="shared" si="166"/>
        <v>10.529999999999745</v>
      </c>
      <c r="J2121" s="21">
        <f ca="1">IF(ROW()&gt;计算结果!B$18+1,ABS(E2121-OFFSET(E2121,-计算结果!B$18,0,1,1))/SUM(OFFSET(I2121,0,0,-计算结果!B$18,1)),ABS(E2121-OFFSET(E2121,-ROW()+2,0,1,1))/SUM(OFFSET(I2121,0,0,-ROW()+2,1)))</f>
        <v>0.35445895823254481</v>
      </c>
      <c r="K2121" s="21">
        <f ca="1">(计算结果!B$19+计算结果!B$20*'000300'!J2121)^计算结果!B$21</f>
        <v>1.7190130624092903</v>
      </c>
      <c r="L2121" s="21">
        <f t="shared" ca="1" si="167"/>
        <v>2429.2004673983301</v>
      </c>
      <c r="M2121" s="31" t="str">
        <f ca="1">IF(ROW()&gt;计算结果!B$22+1,IF(L2121&gt;OFFSET(L2121,-计算结果!B$22,0,1,1),"买",IF(L2121&lt;OFFSET(L2121,-计算结果!B$22,0,1,1),"卖",M2120)),IF(L2121&gt;OFFSET(L2121,-ROW()+1,0,1,1),"买",IF(L2121&lt;OFFSET(L2121,-ROW()+1,0,1,1),"卖",M2120)))</f>
        <v>买</v>
      </c>
      <c r="N2121" s="4" t="str">
        <f t="shared" ca="1" si="168"/>
        <v/>
      </c>
      <c r="O2121" s="3">
        <f ca="1">IF(M2120="买",E2121/E2120-1,0)-IF(N2121=1,计算结果!B$17,0)</f>
        <v>4.4161312509434225E-3</v>
      </c>
      <c r="P2121" s="2">
        <f t="shared" ca="1" si="169"/>
        <v>8.1023038403228771</v>
      </c>
      <c r="Q2121" s="3">
        <f ca="1">1-P2121/MAX(P$2:P2121)</f>
        <v>4.4858322199844314E-2</v>
      </c>
    </row>
    <row r="2122" spans="1:17" x14ac:dyDescent="0.15">
      <c r="A2122" s="1">
        <v>41547</v>
      </c>
      <c r="B2122">
        <v>2406.21</v>
      </c>
      <c r="C2122">
        <v>2415.0700000000002</v>
      </c>
      <c r="D2122" s="21">
        <v>2397.2199999999998</v>
      </c>
      <c r="E2122" s="21">
        <v>2409.04</v>
      </c>
      <c r="F2122" s="42">
        <v>609.90140415999997</v>
      </c>
      <c r="G2122" s="3">
        <f t="shared" si="165"/>
        <v>5.8748126281331636E-3</v>
      </c>
      <c r="H2122" s="3">
        <f>1-E2122/MAX(E$2:E2122)</f>
        <v>0.59010413121894778</v>
      </c>
      <c r="I2122" s="21">
        <f t="shared" si="166"/>
        <v>14.070000000000164</v>
      </c>
      <c r="J2122" s="21">
        <f ca="1">IF(ROW()&gt;计算结果!B$18+1,ABS(E2122-OFFSET(E2122,-计算结果!B$18,0,1,1))/SUM(OFFSET(I2122,0,0,-计算结果!B$18,1)),ABS(E2122-OFFSET(E2122,-ROW()+2,0,1,1))/SUM(OFFSET(I2122,0,0,-ROW()+2,1)))</f>
        <v>0.41427067985687288</v>
      </c>
      <c r="K2122" s="21">
        <f ca="1">(计算结果!B$19+计算结果!B$20*'000300'!J2122)^计算结果!B$21</f>
        <v>1.7728436118711854</v>
      </c>
      <c r="L2122" s="21">
        <f t="shared" ca="1" si="167"/>
        <v>2393.4591115588637</v>
      </c>
      <c r="M2122" s="31" t="str">
        <f ca="1">IF(ROW()&gt;计算结果!B$22+1,IF(L2122&gt;OFFSET(L2122,-计算结果!B$22,0,1,1),"买",IF(L2122&lt;OFFSET(L2122,-计算结果!B$22,0,1,1),"卖",M2121)),IF(L2122&gt;OFFSET(L2122,-ROW()+1,0,1,1),"买",IF(L2122&lt;OFFSET(L2122,-ROW()+1,0,1,1),"卖",M2121)))</f>
        <v>买</v>
      </c>
      <c r="N2122" s="4" t="str">
        <f t="shared" ca="1" si="168"/>
        <v/>
      </c>
      <c r="O2122" s="3">
        <f ca="1">IF(M2121="买",E2122/E2121-1,0)-IF(N2122=1,计算结果!B$17,0)</f>
        <v>5.8748126281331636E-3</v>
      </c>
      <c r="P2122" s="2">
        <f t="shared" ca="1" si="169"/>
        <v>8.1499033572409783</v>
      </c>
      <c r="Q2122" s="3">
        <f ca="1">1-P2122/MAX(P$2:P2122)</f>
        <v>3.9247043809447546E-2</v>
      </c>
    </row>
    <row r="2123" spans="1:17" x14ac:dyDescent="0.15">
      <c r="A2123" s="1">
        <v>41555</v>
      </c>
      <c r="B2123">
        <v>2406.42</v>
      </c>
      <c r="C2123">
        <v>2446.6999999999998</v>
      </c>
      <c r="D2123" s="21">
        <v>2392.5700000000002</v>
      </c>
      <c r="E2123" s="21">
        <v>2441.81</v>
      </c>
      <c r="F2123" s="42">
        <v>842.29906431999996</v>
      </c>
      <c r="G2123" s="3">
        <f t="shared" si="165"/>
        <v>1.3602928967555439E-2</v>
      </c>
      <c r="H2123" s="3">
        <f>1-E2123/MAX(E$2:E2123)</f>
        <v>0.58452834683182475</v>
      </c>
      <c r="I2123" s="21">
        <f t="shared" si="166"/>
        <v>32.769999999999982</v>
      </c>
      <c r="J2123" s="21">
        <f ca="1">IF(ROW()&gt;计算结果!B$18+1,ABS(E2123-OFFSET(E2123,-计算结果!B$18,0,1,1))/SUM(OFFSET(I2123,0,0,-计算结果!B$18,1)),ABS(E2123-OFFSET(E2123,-ROW()+2,0,1,1))/SUM(OFFSET(I2123,0,0,-ROW()+2,1)))</f>
        <v>0.1870357866306559</v>
      </c>
      <c r="K2123" s="21">
        <f ca="1">(计算结果!B$19+计算结果!B$20*'000300'!J2123)^计算结果!B$21</f>
        <v>1.5683322079675903</v>
      </c>
      <c r="L2123" s="21">
        <f t="shared" ca="1" si="167"/>
        <v>2469.2893671849456</v>
      </c>
      <c r="M2123" s="31" t="str">
        <f ca="1">IF(ROW()&gt;计算结果!B$22+1,IF(L2123&gt;OFFSET(L2123,-计算结果!B$22,0,1,1),"买",IF(L2123&lt;OFFSET(L2123,-计算结果!B$22,0,1,1),"卖",M2122)),IF(L2123&gt;OFFSET(L2123,-ROW()+1,0,1,1),"买",IF(L2123&lt;OFFSET(L2123,-ROW()+1,0,1,1),"卖",M2122)))</f>
        <v>买</v>
      </c>
      <c r="N2123" s="4" t="str">
        <f t="shared" ca="1" si="168"/>
        <v/>
      </c>
      <c r="O2123" s="3">
        <f ca="1">IF(M2122="买",E2123/E2122-1,0)-IF(N2123=1,计算结果!B$17,0)</f>
        <v>1.3602928967555439E-2</v>
      </c>
      <c r="P2123" s="2">
        <f t="shared" ca="1" si="169"/>
        <v>8.2607659137019684</v>
      </c>
      <c r="Q2123" s="3">
        <f ca="1">1-P2123/MAX(P$2:P2123)</f>
        <v>2.617798959101858E-2</v>
      </c>
    </row>
    <row r="2124" spans="1:17" x14ac:dyDescent="0.15">
      <c r="A2124" s="1">
        <v>41556</v>
      </c>
      <c r="B2124">
        <v>2432.94</v>
      </c>
      <c r="C2124">
        <v>2453.75</v>
      </c>
      <c r="D2124" s="21">
        <v>2424.77</v>
      </c>
      <c r="E2124" s="21">
        <v>2453.58</v>
      </c>
      <c r="F2124" s="42">
        <v>761.28337920000001</v>
      </c>
      <c r="G2124" s="3">
        <f t="shared" si="165"/>
        <v>4.8201948554555951E-3</v>
      </c>
      <c r="H2124" s="3">
        <f>1-E2124/MAX(E$2:E2124)</f>
        <v>0.58252569250663577</v>
      </c>
      <c r="I2124" s="21">
        <f t="shared" si="166"/>
        <v>11.769999999999982</v>
      </c>
      <c r="J2124" s="21">
        <f ca="1">IF(ROW()&gt;计算结果!B$18+1,ABS(E2124-OFFSET(E2124,-计算结果!B$18,0,1,1))/SUM(OFFSET(I2124,0,0,-计算结果!B$18,1)),ABS(E2124-OFFSET(E2124,-ROW()+2,0,1,1))/SUM(OFFSET(I2124,0,0,-ROW()+2,1)))</f>
        <v>9.8051614433071241E-2</v>
      </c>
      <c r="K2124" s="21">
        <f ca="1">(计算结果!B$19+计算结果!B$20*'000300'!J2124)^计算结果!B$21</f>
        <v>1.4882464529897641</v>
      </c>
      <c r="L2124" s="21">
        <f t="shared" ca="1" si="167"/>
        <v>2445.9099571932366</v>
      </c>
      <c r="M2124" s="31" t="str">
        <f ca="1">IF(ROW()&gt;计算结果!B$22+1,IF(L2124&gt;OFFSET(L2124,-计算结果!B$22,0,1,1),"买",IF(L2124&lt;OFFSET(L2124,-计算结果!B$22,0,1,1),"卖",M2123)),IF(L2124&gt;OFFSET(L2124,-ROW()+1,0,1,1),"买",IF(L2124&lt;OFFSET(L2124,-ROW()+1,0,1,1),"卖",M2123)))</f>
        <v>买</v>
      </c>
      <c r="N2124" s="4" t="str">
        <f t="shared" ca="1" si="168"/>
        <v/>
      </c>
      <c r="O2124" s="3">
        <f ca="1">IF(M2123="买",E2124/E2123-1,0)-IF(N2124=1,计算结果!B$17,0)</f>
        <v>4.8201948554555951E-3</v>
      </c>
      <c r="P2124" s="2">
        <f t="shared" ca="1" si="169"/>
        <v>8.3005844150613175</v>
      </c>
      <c r="Q2124" s="3">
        <f ca="1">1-P2124/MAX(P$2:P2124)</f>
        <v>2.148397774631583E-2</v>
      </c>
    </row>
    <row r="2125" spans="1:17" x14ac:dyDescent="0.15">
      <c r="A2125" s="1">
        <v>41557</v>
      </c>
      <c r="B2125">
        <v>2455.64</v>
      </c>
      <c r="C2125">
        <v>2455.98</v>
      </c>
      <c r="D2125" s="21">
        <v>2422.02</v>
      </c>
      <c r="E2125" s="21">
        <v>2429.3200000000002</v>
      </c>
      <c r="F2125" s="42">
        <v>894.68018687999995</v>
      </c>
      <c r="G2125" s="3">
        <f t="shared" si="165"/>
        <v>-9.8875928235475641E-3</v>
      </c>
      <c r="H2125" s="3">
        <f>1-E2125/MAX(E$2:E2125)</f>
        <v>0.58665350847342268</v>
      </c>
      <c r="I2125" s="21">
        <f t="shared" si="166"/>
        <v>24.259999999999764</v>
      </c>
      <c r="J2125" s="21">
        <f ca="1">IF(ROW()&gt;计算结果!B$18+1,ABS(E2125-OFFSET(E2125,-计算结果!B$18,0,1,1))/SUM(OFFSET(I2125,0,0,-计算结果!B$18,1)),ABS(E2125-OFFSET(E2125,-ROW()+2,0,1,1))/SUM(OFFSET(I2125,0,0,-ROW()+2,1)))</f>
        <v>8.8409512863584384E-3</v>
      </c>
      <c r="K2125" s="21">
        <f ca="1">(计算结果!B$19+计算结果!B$20*'000300'!J2125)^计算结果!B$21</f>
        <v>1.4079568561577225</v>
      </c>
      <c r="L2125" s="21">
        <f t="shared" ca="1" si="167"/>
        <v>2422.5520132196561</v>
      </c>
      <c r="M2125" s="31" t="str">
        <f ca="1">IF(ROW()&gt;计算结果!B$22+1,IF(L2125&gt;OFFSET(L2125,-计算结果!B$22,0,1,1),"买",IF(L2125&lt;OFFSET(L2125,-计算结果!B$22,0,1,1),"卖",M2124)),IF(L2125&gt;OFFSET(L2125,-ROW()+1,0,1,1),"买",IF(L2125&lt;OFFSET(L2125,-ROW()+1,0,1,1),"卖",M2124)))</f>
        <v>买</v>
      </c>
      <c r="N2125" s="4" t="str">
        <f t="shared" ca="1" si="168"/>
        <v/>
      </c>
      <c r="O2125" s="3">
        <f ca="1">IF(M2124="买",E2125/E2124-1,0)-IF(N2125=1,计算结果!B$17,0)</f>
        <v>-9.8875928235475641E-3</v>
      </c>
      <c r="P2125" s="2">
        <f t="shared" ca="1" si="169"/>
        <v>8.2185116161677065</v>
      </c>
      <c r="Q2125" s="3">
        <f ca="1">1-P2125/MAX(P$2:P2125)</f>
        <v>3.1159145745677685E-2</v>
      </c>
    </row>
    <row r="2126" spans="1:17" x14ac:dyDescent="0.15">
      <c r="A2126" s="1">
        <v>41558</v>
      </c>
      <c r="B2126">
        <v>2442.36</v>
      </c>
      <c r="C2126">
        <v>2471.16</v>
      </c>
      <c r="D2126" s="21">
        <v>2439.63</v>
      </c>
      <c r="E2126" s="21">
        <v>2468.5100000000002</v>
      </c>
      <c r="F2126" s="42">
        <v>918.11545088000003</v>
      </c>
      <c r="G2126" s="3">
        <f t="shared" si="165"/>
        <v>1.6132086345150176E-2</v>
      </c>
      <c r="H2126" s="3">
        <f>1-E2126/MAX(E$2:E2126)</f>
        <v>0.57998536718165106</v>
      </c>
      <c r="I2126" s="21">
        <f t="shared" si="166"/>
        <v>39.190000000000055</v>
      </c>
      <c r="J2126" s="21">
        <f ca="1">IF(ROW()&gt;计算结果!B$18+1,ABS(E2126-OFFSET(E2126,-计算结果!B$18,0,1,1))/SUM(OFFSET(I2126,0,0,-计算结果!B$18,1)),ABS(E2126-OFFSET(E2126,-ROW()+2,0,1,1))/SUM(OFFSET(I2126,0,0,-ROW()+2,1)))</f>
        <v>0.13834447774959685</v>
      </c>
      <c r="K2126" s="21">
        <f ca="1">(计算结果!B$19+计算结果!B$20*'000300'!J2126)^计算结果!B$21</f>
        <v>1.524510029974637</v>
      </c>
      <c r="L2126" s="21">
        <f t="shared" ca="1" si="167"/>
        <v>2492.6154250237323</v>
      </c>
      <c r="M2126" s="31" t="str">
        <f ca="1">IF(ROW()&gt;计算结果!B$22+1,IF(L2126&gt;OFFSET(L2126,-计算结果!B$22,0,1,1),"买",IF(L2126&lt;OFFSET(L2126,-计算结果!B$22,0,1,1),"卖",M2125)),IF(L2126&gt;OFFSET(L2126,-ROW()+1,0,1,1),"买",IF(L2126&lt;OFFSET(L2126,-ROW()+1,0,1,1),"卖",M2125)))</f>
        <v>买</v>
      </c>
      <c r="N2126" s="4" t="str">
        <f t="shared" ca="1" si="168"/>
        <v/>
      </c>
      <c r="O2126" s="3">
        <f ca="1">IF(M2125="买",E2126/E2125-1,0)-IF(N2126=1,计算结果!B$17,0)</f>
        <v>1.6132086345150176E-2</v>
      </c>
      <c r="P2126" s="2">
        <f t="shared" ca="1" si="169"/>
        <v>8.3510933551883433</v>
      </c>
      <c r="Q2126" s="3">
        <f ca="1">1-P2126/MAX(P$2:P2126)</f>
        <v>1.5529721430137977E-2</v>
      </c>
    </row>
    <row r="2127" spans="1:17" x14ac:dyDescent="0.15">
      <c r="A2127" s="1">
        <v>41561</v>
      </c>
      <c r="B2127">
        <v>2472.27</v>
      </c>
      <c r="C2127">
        <v>2483.13</v>
      </c>
      <c r="D2127" s="21">
        <v>2462.5500000000002</v>
      </c>
      <c r="E2127" s="21">
        <v>2472.54</v>
      </c>
      <c r="F2127" s="42">
        <v>991.09158911999998</v>
      </c>
      <c r="G2127" s="3">
        <f t="shared" si="165"/>
        <v>1.6325637732881315E-3</v>
      </c>
      <c r="H2127" s="3">
        <f>1-E2127/MAX(E$2:E2127)</f>
        <v>0.57929966650786091</v>
      </c>
      <c r="I2127" s="21">
        <f t="shared" si="166"/>
        <v>4.0299999999997453</v>
      </c>
      <c r="J2127" s="21">
        <f ca="1">IF(ROW()&gt;计算结果!B$18+1,ABS(E2127-OFFSET(E2127,-计算结果!B$18,0,1,1))/SUM(OFFSET(I2127,0,0,-计算结果!B$18,1)),ABS(E2127-OFFSET(E2127,-ROW()+2,0,1,1))/SUM(OFFSET(I2127,0,0,-ROW()+2,1)))</f>
        <v>1.1137345747761426E-3</v>
      </c>
      <c r="K2127" s="21">
        <f ca="1">(计算结果!B$19+计算结果!B$20*'000300'!J2127)^计算结果!B$21</f>
        <v>1.4010023611172984</v>
      </c>
      <c r="L2127" s="21">
        <f t="shared" ca="1" si="167"/>
        <v>2464.4897071650498</v>
      </c>
      <c r="M2127" s="31" t="str">
        <f ca="1">IF(ROW()&gt;计算结果!B$22+1,IF(L2127&gt;OFFSET(L2127,-计算结果!B$22,0,1,1),"买",IF(L2127&lt;OFFSET(L2127,-计算结果!B$22,0,1,1),"卖",M2126)),IF(L2127&gt;OFFSET(L2127,-ROW()+1,0,1,1),"买",IF(L2127&lt;OFFSET(L2127,-ROW()+1,0,1,1),"卖",M2126)))</f>
        <v>买</v>
      </c>
      <c r="N2127" s="4" t="str">
        <f t="shared" ca="1" si="168"/>
        <v/>
      </c>
      <c r="O2127" s="3">
        <f ca="1">IF(M2126="买",E2127/E2126-1,0)-IF(N2127=1,计算结果!B$17,0)</f>
        <v>1.6325637732881315E-3</v>
      </c>
      <c r="P2127" s="2">
        <f t="shared" ca="1" si="169"/>
        <v>8.3647270476673707</v>
      </c>
      <c r="Q2127" s="3">
        <f ca="1">1-P2127/MAX(P$2:P2127)</f>
        <v>1.3922510917465991E-2</v>
      </c>
    </row>
    <row r="2128" spans="1:17" x14ac:dyDescent="0.15">
      <c r="A2128" s="1">
        <v>41562</v>
      </c>
      <c r="B2128">
        <v>2475.3200000000002</v>
      </c>
      <c r="C2128">
        <v>2479.13</v>
      </c>
      <c r="D2128" s="21">
        <v>2449.42</v>
      </c>
      <c r="E2128" s="21">
        <v>2467.52</v>
      </c>
      <c r="F2128" s="42">
        <v>861.00819967999996</v>
      </c>
      <c r="G2128" s="3">
        <f t="shared" si="165"/>
        <v>-2.0303008242535947E-3</v>
      </c>
      <c r="H2128" s="3">
        <f>1-E2128/MAX(E$2:E2128)</f>
        <v>0.58015381474171379</v>
      </c>
      <c r="I2128" s="21">
        <f t="shared" si="166"/>
        <v>5.0199999999999818</v>
      </c>
      <c r="J2128" s="21">
        <f ca="1">IF(ROW()&gt;计算结果!B$18+1,ABS(E2128-OFFSET(E2128,-计算结果!B$18,0,1,1))/SUM(OFFSET(I2128,0,0,-计算结果!B$18,1)),ABS(E2128-OFFSET(E2128,-ROW()+2,0,1,1))/SUM(OFFSET(I2128,0,0,-ROW()+2,1)))</f>
        <v>0.11750957282808791</v>
      </c>
      <c r="K2128" s="21">
        <f ca="1">(计算结果!B$19+计算结果!B$20*'000300'!J2128)^计算结果!B$21</f>
        <v>1.5057586155452791</v>
      </c>
      <c r="L2128" s="21">
        <f t="shared" ca="1" si="167"/>
        <v>2469.0525967089015</v>
      </c>
      <c r="M2128" s="31" t="str">
        <f ca="1">IF(ROW()&gt;计算结果!B$22+1,IF(L2128&gt;OFFSET(L2128,-计算结果!B$22,0,1,1),"买",IF(L2128&lt;OFFSET(L2128,-计算结果!B$22,0,1,1),"卖",M2127)),IF(L2128&gt;OFFSET(L2128,-ROW()+1,0,1,1),"买",IF(L2128&lt;OFFSET(L2128,-ROW()+1,0,1,1),"卖",M2127)))</f>
        <v>买</v>
      </c>
      <c r="N2128" s="4" t="str">
        <f t="shared" ca="1" si="168"/>
        <v/>
      </c>
      <c r="O2128" s="3">
        <f ca="1">IF(M2127="买",E2128/E2127-1,0)-IF(N2128=1,计算结果!B$17,0)</f>
        <v>-2.0303008242535947E-3</v>
      </c>
      <c r="P2128" s="2">
        <f t="shared" ca="1" si="169"/>
        <v>8.3477441354478348</v>
      </c>
      <c r="Q2128" s="3">
        <f ca="1">1-P2128/MAX(P$2:P2128)</f>
        <v>1.5924544856328215E-2</v>
      </c>
    </row>
    <row r="2129" spans="1:17" x14ac:dyDescent="0.15">
      <c r="A2129" s="1">
        <v>41563</v>
      </c>
      <c r="B2129">
        <v>2459.08</v>
      </c>
      <c r="C2129">
        <v>2459.08</v>
      </c>
      <c r="D2129" s="21">
        <v>2409.7199999999998</v>
      </c>
      <c r="E2129" s="21">
        <v>2421.37</v>
      </c>
      <c r="F2129" s="42">
        <v>831.50847999999996</v>
      </c>
      <c r="G2129" s="3">
        <f t="shared" si="165"/>
        <v>-1.8702989236156209E-2</v>
      </c>
      <c r="H2129" s="3">
        <f>1-E2129/MAX(E$2:E2129)</f>
        <v>0.58800619342544069</v>
      </c>
      <c r="I2129" s="21">
        <f t="shared" si="166"/>
        <v>46.150000000000091</v>
      </c>
      <c r="J2129" s="21">
        <f ca="1">IF(ROW()&gt;计算结果!B$18+1,ABS(E2129-OFFSET(E2129,-计算结果!B$18,0,1,1))/SUM(OFFSET(I2129,0,0,-计算结果!B$18,1)),ABS(E2129-OFFSET(E2129,-ROW()+2,0,1,1))/SUM(OFFSET(I2129,0,0,-ROW()+2,1)))</f>
        <v>3.2963249849386006E-2</v>
      </c>
      <c r="K2129" s="21">
        <f ca="1">(计算结果!B$19+计算结果!B$20*'000300'!J2129)^计算结果!B$21</f>
        <v>1.4296669248644474</v>
      </c>
      <c r="L2129" s="21">
        <f t="shared" ca="1" si="167"/>
        <v>2400.8823653025343</v>
      </c>
      <c r="M2129" s="31" t="str">
        <f ca="1">IF(ROW()&gt;计算结果!B$22+1,IF(L2129&gt;OFFSET(L2129,-计算结果!B$22,0,1,1),"买",IF(L2129&lt;OFFSET(L2129,-计算结果!B$22,0,1,1),"卖",M2128)),IF(L2129&gt;OFFSET(L2129,-ROW()+1,0,1,1),"买",IF(L2129&lt;OFFSET(L2129,-ROW()+1,0,1,1),"卖",M2128)))</f>
        <v>卖</v>
      </c>
      <c r="N2129" s="4">
        <f t="shared" ca="1" si="168"/>
        <v>1</v>
      </c>
      <c r="O2129" s="3">
        <f ca="1">IF(M2128="买",E2129/E2128-1,0)-IF(N2129=1,计算结果!B$17,0)</f>
        <v>-1.8702989236156209E-2</v>
      </c>
      <c r="P2129" s="2">
        <f t="shared" ca="1" si="169"/>
        <v>8.1916163667363673</v>
      </c>
      <c r="Q2129" s="3">
        <f ca="1">1-P2129/MAX(P$2:P2129)</f>
        <v>3.4329697501445877E-2</v>
      </c>
    </row>
    <row r="2130" spans="1:17" x14ac:dyDescent="0.15">
      <c r="A2130" s="1">
        <v>41564</v>
      </c>
      <c r="B2130">
        <v>2432.64</v>
      </c>
      <c r="C2130">
        <v>2440.92</v>
      </c>
      <c r="D2130" s="21">
        <v>2407.7800000000002</v>
      </c>
      <c r="E2130" s="21">
        <v>2413.33</v>
      </c>
      <c r="F2130" s="42">
        <v>677.22891263999998</v>
      </c>
      <c r="G2130" s="3">
        <f t="shared" si="165"/>
        <v>-3.3204342995907243E-3</v>
      </c>
      <c r="H2130" s="3">
        <f>1-E2130/MAX(E$2:E2130)</f>
        <v>0.58937419179200978</v>
      </c>
      <c r="I2130" s="21">
        <f t="shared" si="166"/>
        <v>8.0399999999999636</v>
      </c>
      <c r="J2130" s="21">
        <f ca="1">IF(ROW()&gt;计算结果!B$18+1,ABS(E2130-OFFSET(E2130,-计算结果!B$18,0,1,1))/SUM(OFFSET(I2130,0,0,-计算结果!B$18,1)),ABS(E2130-OFFSET(E2130,-ROW()+2,0,1,1))/SUM(OFFSET(I2130,0,0,-ROW()+2,1)))</f>
        <v>0.14752591533472884</v>
      </c>
      <c r="K2130" s="21">
        <f ca="1">(计算结果!B$19+计算结果!B$20*'000300'!J2130)^计算结果!B$21</f>
        <v>1.5327733238012557</v>
      </c>
      <c r="L2130" s="21">
        <f t="shared" ca="1" si="167"/>
        <v>2419.9617677112328</v>
      </c>
      <c r="M2130" s="31" t="str">
        <f ca="1">IF(ROW()&gt;计算结果!B$22+1,IF(L2130&gt;OFFSET(L2130,-计算结果!B$22,0,1,1),"买",IF(L2130&lt;OFFSET(L2130,-计算结果!B$22,0,1,1),"卖",M2129)),IF(L2130&gt;OFFSET(L2130,-ROW()+1,0,1,1),"买",IF(L2130&lt;OFFSET(L2130,-ROW()+1,0,1,1),"卖",M2129)))</f>
        <v>卖</v>
      </c>
      <c r="N2130" s="4" t="str">
        <f t="shared" ca="1" si="168"/>
        <v/>
      </c>
      <c r="O2130" s="3">
        <f ca="1">IF(M2129="买",E2130/E2129-1,0)-IF(N2130=1,计算结果!B$17,0)</f>
        <v>0</v>
      </c>
      <c r="P2130" s="2">
        <f t="shared" ca="1" si="169"/>
        <v>8.1916163667363673</v>
      </c>
      <c r="Q2130" s="3">
        <f ca="1">1-P2130/MAX(P$2:P2130)</f>
        <v>3.4329697501445877E-2</v>
      </c>
    </row>
    <row r="2131" spans="1:17" x14ac:dyDescent="0.15">
      <c r="A2131" s="1">
        <v>41565</v>
      </c>
      <c r="B2131">
        <v>2415.12</v>
      </c>
      <c r="C2131">
        <v>2435.71</v>
      </c>
      <c r="D2131" s="21">
        <v>2410.6</v>
      </c>
      <c r="E2131" s="21">
        <v>2426.0500000000002</v>
      </c>
      <c r="F2131" s="42">
        <v>591.38752511999996</v>
      </c>
      <c r="G2131" s="3">
        <f t="shared" si="165"/>
        <v>5.270725512051877E-3</v>
      </c>
      <c r="H2131" s="3">
        <f>1-E2131/MAX(E$2:E2131)</f>
        <v>0.58720989586878103</v>
      </c>
      <c r="I2131" s="21">
        <f t="shared" si="166"/>
        <v>12.720000000000255</v>
      </c>
      <c r="J2131" s="21">
        <f ca="1">IF(ROW()&gt;计算结果!B$18+1,ABS(E2131-OFFSET(E2131,-计算结果!B$18,0,1,1))/SUM(OFFSET(I2131,0,0,-计算结果!B$18,1)),ABS(E2131-OFFSET(E2131,-ROW()+2,0,1,1))/SUM(OFFSET(I2131,0,0,-ROW()+2,1)))</f>
        <v>0.15695384304615889</v>
      </c>
      <c r="K2131" s="21">
        <f ca="1">(计算结果!B$19+计算结果!B$20*'000300'!J2131)^计算结果!B$21</f>
        <v>1.541258458741543</v>
      </c>
      <c r="L2131" s="21">
        <f t="shared" ca="1" si="167"/>
        <v>2429.3453072250791</v>
      </c>
      <c r="M2131" s="31" t="str">
        <f ca="1">IF(ROW()&gt;计算结果!B$22+1,IF(L2131&gt;OFFSET(L2131,-计算结果!B$22,0,1,1),"买",IF(L2131&lt;OFFSET(L2131,-计算结果!B$22,0,1,1),"卖",M2130)),IF(L2131&gt;OFFSET(L2131,-ROW()+1,0,1,1),"买",IF(L2131&lt;OFFSET(L2131,-ROW()+1,0,1,1),"卖",M2130)))</f>
        <v>卖</v>
      </c>
      <c r="N2131" s="4" t="str">
        <f t="shared" ca="1" si="168"/>
        <v/>
      </c>
      <c r="O2131" s="3">
        <f ca="1">IF(M2130="买",E2131/E2130-1,0)-IF(N2131=1,计算结果!B$17,0)</f>
        <v>0</v>
      </c>
      <c r="P2131" s="2">
        <f t="shared" ca="1" si="169"/>
        <v>8.1916163667363673</v>
      </c>
      <c r="Q2131" s="3">
        <f ca="1">1-P2131/MAX(P$2:P2131)</f>
        <v>3.4329697501445877E-2</v>
      </c>
    </row>
    <row r="2132" spans="1:17" x14ac:dyDescent="0.15">
      <c r="A2132" s="1">
        <v>41568</v>
      </c>
      <c r="B2132">
        <v>2431.92</v>
      </c>
      <c r="C2132">
        <v>2472.79</v>
      </c>
      <c r="D2132" s="21">
        <v>2423.56</v>
      </c>
      <c r="E2132" s="21">
        <v>2471.3200000000002</v>
      </c>
      <c r="F2132" s="42">
        <v>822.23144960000002</v>
      </c>
      <c r="G2132" s="3">
        <f t="shared" si="165"/>
        <v>1.8659961666082747E-2</v>
      </c>
      <c r="H2132" s="3">
        <f>1-E2132/MAX(E$2:E2132)</f>
        <v>0.57950724834955425</v>
      </c>
      <c r="I2132" s="21">
        <f t="shared" si="166"/>
        <v>45.269999999999982</v>
      </c>
      <c r="J2132" s="21">
        <f ca="1">IF(ROW()&gt;计算结果!B$18+1,ABS(E2132-OFFSET(E2132,-计算结果!B$18,0,1,1))/SUM(OFFSET(I2132,0,0,-计算结果!B$18,1)),ABS(E2132-OFFSET(E2132,-ROW()+2,0,1,1))/SUM(OFFSET(I2132,0,0,-ROW()+2,1)))</f>
        <v>0.27170403978710522</v>
      </c>
      <c r="K2132" s="21">
        <f ca="1">(计算结果!B$19+计算结果!B$20*'000300'!J2132)^计算结果!B$21</f>
        <v>1.6445336358083946</v>
      </c>
      <c r="L2132" s="21">
        <f t="shared" ca="1" si="167"/>
        <v>2498.3741013461604</v>
      </c>
      <c r="M2132" s="31" t="str">
        <f ca="1">IF(ROW()&gt;计算结果!B$22+1,IF(L2132&gt;OFFSET(L2132,-计算结果!B$22,0,1,1),"买",IF(L2132&lt;OFFSET(L2132,-计算结果!B$22,0,1,1),"卖",M2131)),IF(L2132&gt;OFFSET(L2132,-ROW()+1,0,1,1),"买",IF(L2132&lt;OFFSET(L2132,-ROW()+1,0,1,1),"卖",M2131)))</f>
        <v>买</v>
      </c>
      <c r="N2132" s="4">
        <f t="shared" ca="1" si="168"/>
        <v>1</v>
      </c>
      <c r="O2132" s="3">
        <f ca="1">IF(M2131="买",E2132/E2131-1,0)-IF(N2132=1,计算结果!B$17,0)</f>
        <v>0</v>
      </c>
      <c r="P2132" s="2">
        <f t="shared" ca="1" si="169"/>
        <v>8.1916163667363673</v>
      </c>
      <c r="Q2132" s="3">
        <f ca="1">1-P2132/MAX(P$2:P2132)</f>
        <v>3.4329697501445877E-2</v>
      </c>
    </row>
    <row r="2133" spans="1:17" x14ac:dyDescent="0.15">
      <c r="A2133" s="1">
        <v>41569</v>
      </c>
      <c r="B2133">
        <v>2470.25</v>
      </c>
      <c r="C2133">
        <v>2470.25</v>
      </c>
      <c r="D2133" s="21">
        <v>2439.86</v>
      </c>
      <c r="E2133" s="21">
        <v>2445.89</v>
      </c>
      <c r="F2133" s="42">
        <v>834.12049920000004</v>
      </c>
      <c r="G2133" s="3">
        <f t="shared" si="165"/>
        <v>-1.029004742404882E-2</v>
      </c>
      <c r="H2133" s="3">
        <f>1-E2133/MAX(E$2:E2133)</f>
        <v>0.58383413870550604</v>
      </c>
      <c r="I2133" s="21">
        <f t="shared" si="166"/>
        <v>25.430000000000291</v>
      </c>
      <c r="J2133" s="21">
        <f ca="1">IF(ROW()&gt;计算结果!B$18+1,ABS(E2133-OFFSET(E2133,-计算结果!B$18,0,1,1))/SUM(OFFSET(I2133,0,0,-计算结果!B$18,1)),ABS(E2133-OFFSET(E2133,-ROW()+2,0,1,1))/SUM(OFFSET(I2133,0,0,-ROW()+2,1)))</f>
        <v>1.8388318009734655E-2</v>
      </c>
      <c r="K2133" s="21">
        <f ca="1">(计算结果!B$19+计算结果!B$20*'000300'!J2133)^计算结果!B$21</f>
        <v>1.4165494862087611</v>
      </c>
      <c r="L2133" s="21">
        <f t="shared" ca="1" si="167"/>
        <v>2424.027774550128</v>
      </c>
      <c r="M2133" s="31" t="str">
        <f ca="1">IF(ROW()&gt;计算结果!B$22+1,IF(L2133&gt;OFFSET(L2133,-计算结果!B$22,0,1,1),"买",IF(L2133&lt;OFFSET(L2133,-计算结果!B$22,0,1,1),"卖",M2132)),IF(L2133&gt;OFFSET(L2133,-ROW()+1,0,1,1),"买",IF(L2133&lt;OFFSET(L2133,-ROW()+1,0,1,1),"卖",M2132)))</f>
        <v>卖</v>
      </c>
      <c r="N2133" s="4">
        <f t="shared" ca="1" si="168"/>
        <v>1</v>
      </c>
      <c r="O2133" s="3">
        <f ca="1">IF(M2132="买",E2133/E2132-1,0)-IF(N2133=1,计算结果!B$17,0)</f>
        <v>-1.029004742404882E-2</v>
      </c>
      <c r="P2133" s="2">
        <f t="shared" ca="1" si="169"/>
        <v>8.107324245843035</v>
      </c>
      <c r="Q2133" s="3">
        <f ca="1">1-P2133/MAX(P$2:P2133)</f>
        <v>4.4266490710151651E-2</v>
      </c>
    </row>
    <row r="2134" spans="1:17" x14ac:dyDescent="0.15">
      <c r="A2134" s="1">
        <v>41570</v>
      </c>
      <c r="B2134">
        <v>2451.56</v>
      </c>
      <c r="C2134">
        <v>2474.37</v>
      </c>
      <c r="D2134" s="21">
        <v>2412.48</v>
      </c>
      <c r="E2134" s="21">
        <v>2418.4899999999998</v>
      </c>
      <c r="F2134" s="42">
        <v>832.86777856000003</v>
      </c>
      <c r="G2134" s="3">
        <f t="shared" si="165"/>
        <v>-1.1202466177955728E-2</v>
      </c>
      <c r="H2134" s="3">
        <f>1-E2134/MAX(E$2:E2134)</f>
        <v>0.58849622269107749</v>
      </c>
      <c r="I2134" s="21">
        <f t="shared" si="166"/>
        <v>27.400000000000091</v>
      </c>
      <c r="J2134" s="21">
        <f ca="1">IF(ROW()&gt;计算结果!B$18+1,ABS(E2134-OFFSET(E2134,-计算结果!B$18,0,1,1))/SUM(OFFSET(I2134,0,0,-计算结果!B$18,1)),ABS(E2134-OFFSET(E2134,-ROW()+2,0,1,1))/SUM(OFFSET(I2134,0,0,-ROW()+2,1)))</f>
        <v>0.14774114774114822</v>
      </c>
      <c r="K2134" s="21">
        <f ca="1">(计算结果!B$19+计算结果!B$20*'000300'!J2134)^计算结果!B$21</f>
        <v>1.5329670329670333</v>
      </c>
      <c r="L2134" s="21">
        <f t="shared" ca="1" si="167"/>
        <v>2415.5385487287776</v>
      </c>
      <c r="M2134" s="31" t="str">
        <f ca="1">IF(ROW()&gt;计算结果!B$22+1,IF(L2134&gt;OFFSET(L2134,-计算结果!B$22,0,1,1),"买",IF(L2134&lt;OFFSET(L2134,-计算结果!B$22,0,1,1),"卖",M2133)),IF(L2134&gt;OFFSET(L2134,-ROW()+1,0,1,1),"买",IF(L2134&lt;OFFSET(L2134,-ROW()+1,0,1,1),"卖",M2133)))</f>
        <v>卖</v>
      </c>
      <c r="N2134" s="4" t="str">
        <f t="shared" ca="1" si="168"/>
        <v/>
      </c>
      <c r="O2134" s="3">
        <f ca="1">IF(M2133="买",E2134/E2133-1,0)-IF(N2134=1,计算结果!B$17,0)</f>
        <v>0</v>
      </c>
      <c r="P2134" s="2">
        <f t="shared" ca="1" si="169"/>
        <v>8.107324245843035</v>
      </c>
      <c r="Q2134" s="3">
        <f ca="1">1-P2134/MAX(P$2:P2134)</f>
        <v>4.4266490710151651E-2</v>
      </c>
    </row>
    <row r="2135" spans="1:17" x14ac:dyDescent="0.15">
      <c r="A2135" s="1">
        <v>41571</v>
      </c>
      <c r="B2135">
        <v>2412.2399999999998</v>
      </c>
      <c r="C2135">
        <v>2422.94</v>
      </c>
      <c r="D2135" s="21">
        <v>2395.4699999999998</v>
      </c>
      <c r="E2135" s="21">
        <v>2400.5100000000002</v>
      </c>
      <c r="F2135" s="42">
        <v>604.27235327999995</v>
      </c>
      <c r="G2135" s="3">
        <f t="shared" si="165"/>
        <v>-7.4343908802597669E-3</v>
      </c>
      <c r="H2135" s="3">
        <f>1-E2135/MAX(E$2:E2135)</f>
        <v>0.59155550262029533</v>
      </c>
      <c r="I2135" s="21">
        <f t="shared" si="166"/>
        <v>17.979999999999563</v>
      </c>
      <c r="J2135" s="21">
        <f ca="1">IF(ROW()&gt;计算结果!B$18+1,ABS(E2135-OFFSET(E2135,-计算结果!B$18,0,1,1))/SUM(OFFSET(I2135,0,0,-计算结果!B$18,1)),ABS(E2135-OFFSET(E2135,-ROW()+2,0,1,1))/SUM(OFFSET(I2135,0,0,-ROW()+2,1)))</f>
        <v>0.12459455952947257</v>
      </c>
      <c r="K2135" s="21">
        <f ca="1">(计算结果!B$19+计算结果!B$20*'000300'!J2135)^计算结果!B$21</f>
        <v>1.5121351035765251</v>
      </c>
      <c r="L2135" s="21">
        <f t="shared" ca="1" si="167"/>
        <v>2392.813352640183</v>
      </c>
      <c r="M2135" s="31" t="str">
        <f ca="1">IF(ROW()&gt;计算结果!B$22+1,IF(L2135&gt;OFFSET(L2135,-计算结果!B$22,0,1,1),"买",IF(L2135&lt;OFFSET(L2135,-计算结果!B$22,0,1,1),"卖",M2134)),IF(L2135&gt;OFFSET(L2135,-ROW()+1,0,1,1),"买",IF(L2135&lt;OFFSET(L2135,-ROW()+1,0,1,1),"卖",M2134)))</f>
        <v>卖</v>
      </c>
      <c r="N2135" s="4" t="str">
        <f t="shared" ca="1" si="168"/>
        <v/>
      </c>
      <c r="O2135" s="3">
        <f ca="1">IF(M2134="买",E2135/E2134-1,0)-IF(N2135=1,计算结果!B$17,0)</f>
        <v>0</v>
      </c>
      <c r="P2135" s="2">
        <f t="shared" ca="1" si="169"/>
        <v>8.107324245843035</v>
      </c>
      <c r="Q2135" s="3">
        <f ca="1">1-P2135/MAX(P$2:P2135)</f>
        <v>4.4266490710151651E-2</v>
      </c>
    </row>
    <row r="2136" spans="1:17" x14ac:dyDescent="0.15">
      <c r="A2136" s="1">
        <v>41572</v>
      </c>
      <c r="B2136">
        <v>2400.52</v>
      </c>
      <c r="C2136">
        <v>2413.33</v>
      </c>
      <c r="D2136" s="21">
        <v>2353.9899999999998</v>
      </c>
      <c r="E2136" s="21">
        <v>2368.56</v>
      </c>
      <c r="F2136" s="42">
        <v>707.78093567999997</v>
      </c>
      <c r="G2136" s="3">
        <f t="shared" si="165"/>
        <v>-1.3309671694764935E-2</v>
      </c>
      <c r="H2136" s="3">
        <f>1-E2136/MAX(E$2:E2136)</f>
        <v>0.59699176478595251</v>
      </c>
      <c r="I2136" s="21">
        <f t="shared" si="166"/>
        <v>31.950000000000273</v>
      </c>
      <c r="J2136" s="21">
        <f ca="1">IF(ROW()&gt;计算结果!B$18+1,ABS(E2136-OFFSET(E2136,-计算结果!B$18,0,1,1))/SUM(OFFSET(I2136,0,0,-计算结果!B$18,1)),ABS(E2136-OFFSET(E2136,-ROW()+2,0,1,1))/SUM(OFFSET(I2136,0,0,-ROW()+2,1)))</f>
        <v>0.44622527791419336</v>
      </c>
      <c r="K2136" s="21">
        <f ca="1">(计算结果!B$19+计算结果!B$20*'000300'!J2136)^计算结果!B$21</f>
        <v>1.801602750122774</v>
      </c>
      <c r="L2136" s="21">
        <f t="shared" ca="1" si="167"/>
        <v>2349.1184458239318</v>
      </c>
      <c r="M2136" s="31" t="str">
        <f ca="1">IF(ROW()&gt;计算结果!B$22+1,IF(L2136&gt;OFFSET(L2136,-计算结果!B$22,0,1,1),"买",IF(L2136&lt;OFFSET(L2136,-计算结果!B$22,0,1,1),"卖",M2135)),IF(L2136&gt;OFFSET(L2136,-ROW()+1,0,1,1),"买",IF(L2136&lt;OFFSET(L2136,-ROW()+1,0,1,1),"卖",M2135)))</f>
        <v>卖</v>
      </c>
      <c r="N2136" s="4" t="str">
        <f t="shared" ca="1" si="168"/>
        <v/>
      </c>
      <c r="O2136" s="3">
        <f ca="1">IF(M2135="买",E2136/E2135-1,0)-IF(N2136=1,计算结果!B$17,0)</f>
        <v>0</v>
      </c>
      <c r="P2136" s="2">
        <f t="shared" ca="1" si="169"/>
        <v>8.107324245843035</v>
      </c>
      <c r="Q2136" s="3">
        <f ca="1">1-P2136/MAX(P$2:P2136)</f>
        <v>4.4266490710151651E-2</v>
      </c>
    </row>
    <row r="2137" spans="1:17" x14ac:dyDescent="0.15">
      <c r="A2137" s="1">
        <v>41575</v>
      </c>
      <c r="B2137">
        <v>2372.5700000000002</v>
      </c>
      <c r="C2137">
        <v>2377.25</v>
      </c>
      <c r="D2137" s="21">
        <v>2351.86</v>
      </c>
      <c r="E2137" s="21">
        <v>2365.9499999999998</v>
      </c>
      <c r="F2137" s="42">
        <v>566.02099711999995</v>
      </c>
      <c r="G2137" s="3">
        <f t="shared" si="165"/>
        <v>-1.1019353531259712E-3</v>
      </c>
      <c r="H2137" s="3">
        <f>1-E2137/MAX(E$2:E2137)</f>
        <v>0.59743585380793585</v>
      </c>
      <c r="I2137" s="21">
        <f t="shared" si="166"/>
        <v>2.6100000000001273</v>
      </c>
      <c r="J2137" s="21">
        <f ca="1">IF(ROW()&gt;计算结果!B$18+1,ABS(E2137-OFFSET(E2137,-计算结果!B$18,0,1,1))/SUM(OFFSET(I2137,0,0,-计算结果!B$18,1)),ABS(E2137-OFFSET(E2137,-ROW()+2,0,1,1))/SUM(OFFSET(I2137,0,0,-ROW()+2,1)))</f>
        <v>0.47890551287235411</v>
      </c>
      <c r="K2137" s="21">
        <f ca="1">(计算结果!B$19+计算结果!B$20*'000300'!J2137)^计算结果!B$21</f>
        <v>1.8310149615851186</v>
      </c>
      <c r="L2137" s="21">
        <f t="shared" ca="1" si="167"/>
        <v>2379.9372733470427</v>
      </c>
      <c r="M2137" s="31" t="str">
        <f ca="1">IF(ROW()&gt;计算结果!B$22+1,IF(L2137&gt;OFFSET(L2137,-计算结果!B$22,0,1,1),"买",IF(L2137&lt;OFFSET(L2137,-计算结果!B$22,0,1,1),"卖",M2136)),IF(L2137&gt;OFFSET(L2137,-ROW()+1,0,1,1),"买",IF(L2137&lt;OFFSET(L2137,-ROW()+1,0,1,1),"卖",M2136)))</f>
        <v>卖</v>
      </c>
      <c r="N2137" s="4" t="str">
        <f t="shared" ca="1" si="168"/>
        <v/>
      </c>
      <c r="O2137" s="3">
        <f ca="1">IF(M2136="买",E2137/E2136-1,0)-IF(N2137=1,计算结果!B$17,0)</f>
        <v>0</v>
      </c>
      <c r="P2137" s="2">
        <f t="shared" ca="1" si="169"/>
        <v>8.107324245843035</v>
      </c>
      <c r="Q2137" s="3">
        <f ca="1">1-P2137/MAX(P$2:P2137)</f>
        <v>4.4266490710151651E-2</v>
      </c>
    </row>
    <row r="2138" spans="1:17" x14ac:dyDescent="0.15">
      <c r="A2138" s="1">
        <v>41576</v>
      </c>
      <c r="B2138">
        <v>2369.2199999999998</v>
      </c>
      <c r="C2138">
        <v>2408.62</v>
      </c>
      <c r="D2138" s="21">
        <v>2327.9</v>
      </c>
      <c r="E2138" s="21">
        <v>2372.0500000000002</v>
      </c>
      <c r="F2138" s="42">
        <v>917.41560832000005</v>
      </c>
      <c r="G2138" s="3">
        <f t="shared" si="165"/>
        <v>2.5782455250535907E-3</v>
      </c>
      <c r="H2138" s="3">
        <f>1-E2138/MAX(E$2:E2138)</f>
        <v>0.59639794459946915</v>
      </c>
      <c r="I2138" s="21">
        <f t="shared" si="166"/>
        <v>6.1000000000003638</v>
      </c>
      <c r="J2138" s="21">
        <f ca="1">IF(ROW()&gt;计算结果!B$18+1,ABS(E2138-OFFSET(E2138,-计算结果!B$18,0,1,1))/SUM(OFFSET(I2138,0,0,-计算结果!B$18,1)),ABS(E2138-OFFSET(E2138,-ROW()+2,0,1,1))/SUM(OFFSET(I2138,0,0,-ROW()+2,1)))</f>
        <v>0.42687234518220152</v>
      </c>
      <c r="K2138" s="21">
        <f ca="1">(计算结果!B$19+计算结果!B$20*'000300'!J2138)^计算结果!B$21</f>
        <v>1.7841851106639812</v>
      </c>
      <c r="L2138" s="21">
        <f t="shared" ca="1" si="167"/>
        <v>2365.8649176775125</v>
      </c>
      <c r="M2138" s="31" t="str">
        <f ca="1">IF(ROW()&gt;计算结果!B$22+1,IF(L2138&gt;OFFSET(L2138,-计算结果!B$22,0,1,1),"买",IF(L2138&lt;OFFSET(L2138,-计算结果!B$22,0,1,1),"卖",M2137)),IF(L2138&gt;OFFSET(L2138,-ROW()+1,0,1,1),"买",IF(L2138&lt;OFFSET(L2138,-ROW()+1,0,1,1),"卖",M2137)))</f>
        <v>卖</v>
      </c>
      <c r="N2138" s="4" t="str">
        <f t="shared" ca="1" si="168"/>
        <v/>
      </c>
      <c r="O2138" s="3">
        <f ca="1">IF(M2137="买",E2138/E2137-1,0)-IF(N2138=1,计算结果!B$17,0)</f>
        <v>0</v>
      </c>
      <c r="P2138" s="2">
        <f t="shared" ca="1" si="169"/>
        <v>8.107324245843035</v>
      </c>
      <c r="Q2138" s="3">
        <f ca="1">1-P2138/MAX(P$2:P2138)</f>
        <v>4.4266490710151651E-2</v>
      </c>
    </row>
    <row r="2139" spans="1:17" x14ac:dyDescent="0.15">
      <c r="A2139" s="1">
        <v>41577</v>
      </c>
      <c r="B2139">
        <v>2371.85</v>
      </c>
      <c r="C2139">
        <v>2407.85</v>
      </c>
      <c r="D2139" s="21">
        <v>2365.5100000000002</v>
      </c>
      <c r="E2139" s="21">
        <v>2407.4699999999998</v>
      </c>
      <c r="F2139" s="42">
        <v>757.35064576000002</v>
      </c>
      <c r="G2139" s="3">
        <f t="shared" si="165"/>
        <v>1.4932231614004587E-2</v>
      </c>
      <c r="H2139" s="3">
        <f>1-E2139/MAX(E$2:E2139)</f>
        <v>0.59037126522834005</v>
      </c>
      <c r="I2139" s="21">
        <f t="shared" si="166"/>
        <v>35.419999999999618</v>
      </c>
      <c r="J2139" s="21">
        <f ca="1">IF(ROW()&gt;计算结果!B$18+1,ABS(E2139-OFFSET(E2139,-计算结果!B$18,0,1,1))/SUM(OFFSET(I2139,0,0,-计算结果!B$18,1)),ABS(E2139-OFFSET(E2139,-ROW()+2,0,1,1))/SUM(OFFSET(I2139,0,0,-ROW()+2,1)))</f>
        <v>6.5282735299643319E-2</v>
      </c>
      <c r="K2139" s="21">
        <f ca="1">(计算结果!B$19+计算结果!B$20*'000300'!J2139)^计算结果!B$21</f>
        <v>1.4587544617696788</v>
      </c>
      <c r="L2139" s="21">
        <f t="shared" ca="1" si="167"/>
        <v>2426.5565171477356</v>
      </c>
      <c r="M2139" s="31" t="str">
        <f ca="1">IF(ROW()&gt;计算结果!B$22+1,IF(L2139&gt;OFFSET(L2139,-计算结果!B$22,0,1,1),"买",IF(L2139&lt;OFFSET(L2139,-计算结果!B$22,0,1,1),"卖",M2138)),IF(L2139&gt;OFFSET(L2139,-ROW()+1,0,1,1),"买",IF(L2139&lt;OFFSET(L2139,-ROW()+1,0,1,1),"卖",M2138)))</f>
        <v>卖</v>
      </c>
      <c r="N2139" s="4" t="str">
        <f t="shared" ca="1" si="168"/>
        <v/>
      </c>
      <c r="O2139" s="3">
        <f ca="1">IF(M2138="买",E2139/E2138-1,0)-IF(N2139=1,计算结果!B$17,0)</f>
        <v>0</v>
      </c>
      <c r="P2139" s="2">
        <f t="shared" ca="1" si="169"/>
        <v>8.107324245843035</v>
      </c>
      <c r="Q2139" s="3">
        <f ca="1">1-P2139/MAX(P$2:P2139)</f>
        <v>4.4266490710151651E-2</v>
      </c>
    </row>
    <row r="2140" spans="1:17" x14ac:dyDescent="0.15">
      <c r="A2140" s="1">
        <v>41578</v>
      </c>
      <c r="B2140">
        <v>2398.39</v>
      </c>
      <c r="C2140">
        <v>2398.39</v>
      </c>
      <c r="D2140" s="21">
        <v>2370.23</v>
      </c>
      <c r="E2140" s="21">
        <v>2373.7199999999998</v>
      </c>
      <c r="F2140" s="42">
        <v>703.93880576000004</v>
      </c>
      <c r="G2140" s="3">
        <f t="shared" si="165"/>
        <v>-1.401886627870752E-2</v>
      </c>
      <c r="H2140" s="3">
        <f>1-E2140/MAX(E$2:E2140)</f>
        <v>0.5961137956850201</v>
      </c>
      <c r="I2140" s="21">
        <f t="shared" si="166"/>
        <v>33.75</v>
      </c>
      <c r="J2140" s="21">
        <f ca="1">IF(ROW()&gt;计算结果!B$18+1,ABS(E2140-OFFSET(E2140,-计算结果!B$18,0,1,1))/SUM(OFFSET(I2140,0,0,-计算结果!B$18,1)),ABS(E2140-OFFSET(E2140,-ROW()+2,0,1,1))/SUM(OFFSET(I2140,0,0,-ROW()+2,1)))</f>
        <v>0.16598918828311626</v>
      </c>
      <c r="K2140" s="21">
        <f ca="1">(计算结果!B$19+计算结果!B$20*'000300'!J2140)^计算结果!B$21</f>
        <v>1.5493902694548045</v>
      </c>
      <c r="L2140" s="21">
        <f t="shared" ca="1" si="167"/>
        <v>2344.6921316071521</v>
      </c>
      <c r="M2140" s="31" t="str">
        <f ca="1">IF(ROW()&gt;计算结果!B$22+1,IF(L2140&gt;OFFSET(L2140,-计算结果!B$22,0,1,1),"买",IF(L2140&lt;OFFSET(L2140,-计算结果!B$22,0,1,1),"卖",M2139)),IF(L2140&gt;OFFSET(L2140,-ROW()+1,0,1,1),"买",IF(L2140&lt;OFFSET(L2140,-ROW()+1,0,1,1),"卖",M2139)))</f>
        <v>卖</v>
      </c>
      <c r="N2140" s="4" t="str">
        <f t="shared" ca="1" si="168"/>
        <v/>
      </c>
      <c r="O2140" s="3">
        <f ca="1">IF(M2139="买",E2140/E2139-1,0)-IF(N2140=1,计算结果!B$17,0)</f>
        <v>0</v>
      </c>
      <c r="P2140" s="2">
        <f t="shared" ca="1" si="169"/>
        <v>8.107324245843035</v>
      </c>
      <c r="Q2140" s="3">
        <f ca="1">1-P2140/MAX(P$2:P2140)</f>
        <v>4.4266490710151651E-2</v>
      </c>
    </row>
    <row r="2141" spans="1:17" x14ac:dyDescent="0.15">
      <c r="A2141" s="1">
        <v>41579</v>
      </c>
      <c r="B2141">
        <v>2373.96</v>
      </c>
      <c r="C2141">
        <v>2395</v>
      </c>
      <c r="D2141" s="21">
        <v>2365.15</v>
      </c>
      <c r="E2141" s="21">
        <v>2384.96</v>
      </c>
      <c r="F2141" s="42">
        <v>578.20024832000001</v>
      </c>
      <c r="G2141" s="3">
        <f t="shared" si="165"/>
        <v>4.7351835936841891E-3</v>
      </c>
      <c r="H2141" s="3">
        <f>1-E2141/MAX(E$2:E2141)</f>
        <v>0.59420132035663231</v>
      </c>
      <c r="I2141" s="21">
        <f t="shared" si="166"/>
        <v>11.240000000000236</v>
      </c>
      <c r="J2141" s="21">
        <f ca="1">IF(ROW()&gt;计算结果!B$18+1,ABS(E2141-OFFSET(E2141,-计算结果!B$18,0,1,1))/SUM(OFFSET(I2141,0,0,-计算结果!B$18,1)),ABS(E2141-OFFSET(E2141,-ROW()+2,0,1,1))/SUM(OFFSET(I2141,0,0,-ROW()+2,1)))</f>
        <v>0.17326586548597955</v>
      </c>
      <c r="K2141" s="21">
        <f ca="1">(计算结果!B$19+计算结果!B$20*'000300'!J2141)^计算结果!B$21</f>
        <v>1.5559392789373816</v>
      </c>
      <c r="L2141" s="21">
        <f t="shared" ca="1" si="167"/>
        <v>2407.3464897186655</v>
      </c>
      <c r="M2141" s="31" t="str">
        <f ca="1">IF(ROW()&gt;计算结果!B$22+1,IF(L2141&gt;OFFSET(L2141,-计算结果!B$22,0,1,1),"买",IF(L2141&lt;OFFSET(L2141,-计算结果!B$22,0,1,1),"卖",M2140)),IF(L2141&gt;OFFSET(L2141,-ROW()+1,0,1,1),"买",IF(L2141&lt;OFFSET(L2141,-ROW()+1,0,1,1),"卖",M2140)))</f>
        <v>卖</v>
      </c>
      <c r="N2141" s="4" t="str">
        <f t="shared" ca="1" si="168"/>
        <v/>
      </c>
      <c r="O2141" s="3">
        <f ca="1">IF(M2140="买",E2141/E2140-1,0)-IF(N2141=1,计算结果!B$17,0)</f>
        <v>0</v>
      </c>
      <c r="P2141" s="2">
        <f t="shared" ca="1" si="169"/>
        <v>8.107324245843035</v>
      </c>
      <c r="Q2141" s="3">
        <f ca="1">1-P2141/MAX(P$2:P2141)</f>
        <v>4.4266490710151651E-2</v>
      </c>
    </row>
    <row r="2142" spans="1:17" x14ac:dyDescent="0.15">
      <c r="A2142" s="1">
        <v>41582</v>
      </c>
      <c r="B2142">
        <v>2397.21</v>
      </c>
      <c r="C2142">
        <v>2404.9</v>
      </c>
      <c r="D2142" s="21">
        <v>2376.36</v>
      </c>
      <c r="E2142" s="21">
        <v>2380.4499999999998</v>
      </c>
      <c r="F2142" s="42">
        <v>489.59463424</v>
      </c>
      <c r="G2142" s="3">
        <f t="shared" si="165"/>
        <v>-1.8910170401181814E-3</v>
      </c>
      <c r="H2142" s="3">
        <f>1-E2142/MAX(E$2:E2142)</f>
        <v>0.59496869257469553</v>
      </c>
      <c r="I2142" s="21">
        <f t="shared" si="166"/>
        <v>4.5100000000002183</v>
      </c>
      <c r="J2142" s="21">
        <f ca="1">IF(ROW()&gt;计算结果!B$18+1,ABS(E2142-OFFSET(E2142,-计算结果!B$18,0,1,1))/SUM(OFFSET(I2142,0,0,-计算结果!B$18,1)),ABS(E2142-OFFSET(E2142,-ROW()+2,0,1,1))/SUM(OFFSET(I2142,0,0,-ROW()+2,1)))</f>
        <v>0.46270176689240788</v>
      </c>
      <c r="K2142" s="21">
        <f ca="1">(计算结果!B$19+计算结果!B$20*'000300'!J2142)^计算结果!B$21</f>
        <v>1.8164315902031669</v>
      </c>
      <c r="L2142" s="21">
        <f t="shared" ca="1" si="167"/>
        <v>2358.4908561281063</v>
      </c>
      <c r="M2142" s="31" t="str">
        <f ca="1">IF(ROW()&gt;计算结果!B$22+1,IF(L2142&gt;OFFSET(L2142,-计算结果!B$22,0,1,1),"买",IF(L2142&lt;OFFSET(L2142,-计算结果!B$22,0,1,1),"卖",M2141)),IF(L2142&gt;OFFSET(L2142,-ROW()+1,0,1,1),"买",IF(L2142&lt;OFFSET(L2142,-ROW()+1,0,1,1),"卖",M2141)))</f>
        <v>卖</v>
      </c>
      <c r="N2142" s="4" t="str">
        <f t="shared" ca="1" si="168"/>
        <v/>
      </c>
      <c r="O2142" s="3">
        <f ca="1">IF(M2141="买",E2142/E2141-1,0)-IF(N2142=1,计算结果!B$17,0)</f>
        <v>0</v>
      </c>
      <c r="P2142" s="2">
        <f t="shared" ca="1" si="169"/>
        <v>8.107324245843035</v>
      </c>
      <c r="Q2142" s="3">
        <f ca="1">1-P2142/MAX(P$2:P2142)</f>
        <v>4.4266490710151651E-2</v>
      </c>
    </row>
    <row r="2143" spans="1:17" x14ac:dyDescent="0.15">
      <c r="A2143" s="1">
        <v>41583</v>
      </c>
      <c r="B2143">
        <v>2366.88</v>
      </c>
      <c r="C2143">
        <v>2385.69</v>
      </c>
      <c r="D2143" s="21">
        <v>2343.8000000000002</v>
      </c>
      <c r="E2143" s="21">
        <v>2383.77</v>
      </c>
      <c r="F2143" s="42">
        <v>569.35550976000002</v>
      </c>
      <c r="G2143" s="3">
        <f t="shared" si="165"/>
        <v>1.3946942804932139E-3</v>
      </c>
      <c r="H2143" s="3">
        <f>1-E2143/MAX(E$2:E2143)</f>
        <v>0.59440379772680862</v>
      </c>
      <c r="I2143" s="21">
        <f t="shared" si="166"/>
        <v>3.3200000000001637</v>
      </c>
      <c r="J2143" s="21">
        <f ca="1">IF(ROW()&gt;计算结果!B$18+1,ABS(E2143-OFFSET(E2143,-计算结果!B$18,0,1,1))/SUM(OFFSET(I2143,0,0,-计算结果!B$18,1)),ABS(E2143-OFFSET(E2143,-ROW()+2,0,1,1))/SUM(OFFSET(I2143,0,0,-ROW()+2,1)))</f>
        <v>0.35643791599724384</v>
      </c>
      <c r="K2143" s="21">
        <f ca="1">(计算结果!B$19+计算结果!B$20*'000300'!J2143)^计算结果!B$21</f>
        <v>1.7207941243975193</v>
      </c>
      <c r="L2143" s="21">
        <f t="shared" ca="1" si="167"/>
        <v>2401.9910583726605</v>
      </c>
      <c r="M2143" s="31" t="str">
        <f ca="1">IF(ROW()&gt;计算结果!B$22+1,IF(L2143&gt;OFFSET(L2143,-计算结果!B$22,0,1,1),"买",IF(L2143&lt;OFFSET(L2143,-计算结果!B$22,0,1,1),"卖",M2142)),IF(L2143&gt;OFFSET(L2143,-ROW()+1,0,1,1),"买",IF(L2143&lt;OFFSET(L2143,-ROW()+1,0,1,1),"卖",M2142)))</f>
        <v>卖</v>
      </c>
      <c r="N2143" s="4" t="str">
        <f t="shared" ca="1" si="168"/>
        <v/>
      </c>
      <c r="O2143" s="3">
        <f ca="1">IF(M2142="买",E2143/E2142-1,0)-IF(N2143=1,计算结果!B$17,0)</f>
        <v>0</v>
      </c>
      <c r="P2143" s="2">
        <f t="shared" ca="1" si="169"/>
        <v>8.107324245843035</v>
      </c>
      <c r="Q2143" s="3">
        <f ca="1">1-P2143/MAX(P$2:P2143)</f>
        <v>4.4266490710151651E-2</v>
      </c>
    </row>
    <row r="2144" spans="1:17" x14ac:dyDescent="0.15">
      <c r="A2144" s="1">
        <v>41584</v>
      </c>
      <c r="B2144">
        <v>2371.3200000000002</v>
      </c>
      <c r="C2144">
        <v>2383.54</v>
      </c>
      <c r="D2144" s="21">
        <v>2352.79</v>
      </c>
      <c r="E2144" s="21">
        <v>2353.5700000000002</v>
      </c>
      <c r="F2144" s="42">
        <v>595.36871424000003</v>
      </c>
      <c r="G2144" s="3">
        <f t="shared" si="165"/>
        <v>-1.266900749652855E-2</v>
      </c>
      <c r="H2144" s="3">
        <f>1-E2144/MAX(E$2:E2144)</f>
        <v>0.59954229905397116</v>
      </c>
      <c r="I2144" s="21">
        <f t="shared" si="166"/>
        <v>30.199999999999818</v>
      </c>
      <c r="J2144" s="21">
        <f ca="1">IF(ROW()&gt;计算结果!B$18+1,ABS(E2144-OFFSET(E2144,-计算结果!B$18,0,1,1))/SUM(OFFSET(I2144,0,0,-计算结果!B$18,1)),ABS(E2144-OFFSET(E2144,-ROW()+2,0,1,1))/SUM(OFFSET(I2144,0,0,-ROW()+2,1)))</f>
        <v>0.36661395979218137</v>
      </c>
      <c r="K2144" s="21">
        <f ca="1">(计算结果!B$19+计算结果!B$20*'000300'!J2144)^计算结果!B$21</f>
        <v>1.7299525638129631</v>
      </c>
      <c r="L2144" s="21">
        <f t="shared" ca="1" si="167"/>
        <v>2318.2249242983398</v>
      </c>
      <c r="M2144" s="31" t="str">
        <f ca="1">IF(ROW()&gt;计算结果!B$22+1,IF(L2144&gt;OFFSET(L2144,-计算结果!B$22,0,1,1),"买",IF(L2144&lt;OFFSET(L2144,-计算结果!B$22,0,1,1),"卖",M2143)),IF(L2144&gt;OFFSET(L2144,-ROW()+1,0,1,1),"买",IF(L2144&lt;OFFSET(L2144,-ROW()+1,0,1,1),"卖",M2143)))</f>
        <v>卖</v>
      </c>
      <c r="N2144" s="4" t="str">
        <f t="shared" ca="1" si="168"/>
        <v/>
      </c>
      <c r="O2144" s="3">
        <f ca="1">IF(M2143="买",E2144/E2143-1,0)-IF(N2144=1,计算结果!B$17,0)</f>
        <v>0</v>
      </c>
      <c r="P2144" s="2">
        <f t="shared" ca="1" si="169"/>
        <v>8.107324245843035</v>
      </c>
      <c r="Q2144" s="3">
        <f ca="1">1-P2144/MAX(P$2:P2144)</f>
        <v>4.4266490710151651E-2</v>
      </c>
    </row>
    <row r="2145" spans="1:17" x14ac:dyDescent="0.15">
      <c r="A2145" s="1">
        <v>41585</v>
      </c>
      <c r="B2145">
        <v>2351.87</v>
      </c>
      <c r="C2145">
        <v>2356.67</v>
      </c>
      <c r="D2145" s="21">
        <v>2328.25</v>
      </c>
      <c r="E2145" s="21">
        <v>2340.5500000000002</v>
      </c>
      <c r="F2145" s="42">
        <v>509.42570496000002</v>
      </c>
      <c r="G2145" s="3">
        <f t="shared" si="165"/>
        <v>-5.5320215672362005E-3</v>
      </c>
      <c r="H2145" s="3">
        <f>1-E2145/MAX(E$2:E2145)</f>
        <v>0.60175763969237051</v>
      </c>
      <c r="I2145" s="21">
        <f t="shared" si="166"/>
        <v>13.019999999999982</v>
      </c>
      <c r="J2145" s="21">
        <f ca="1">IF(ROW()&gt;计算结果!B$18+1,ABS(E2145-OFFSET(E2145,-计算结果!B$18,0,1,1))/SUM(OFFSET(I2145,0,0,-计算结果!B$18,1)),ABS(E2145-OFFSET(E2145,-ROW()+2,0,1,1))/SUM(OFFSET(I2145,0,0,-ROW()+2,1)))</f>
        <v>0.3483616081803379</v>
      </c>
      <c r="K2145" s="21">
        <f ca="1">(计算结果!B$19+计算结果!B$20*'000300'!J2145)^计算结果!B$21</f>
        <v>1.7135254473623041</v>
      </c>
      <c r="L2145" s="21">
        <f t="shared" ca="1" si="167"/>
        <v>2356.4795096274247</v>
      </c>
      <c r="M2145" s="31" t="str">
        <f ca="1">IF(ROW()&gt;计算结果!B$22+1,IF(L2145&gt;OFFSET(L2145,-计算结果!B$22,0,1,1),"买",IF(L2145&lt;OFFSET(L2145,-计算结果!B$22,0,1,1),"卖",M2144)),IF(L2145&gt;OFFSET(L2145,-ROW()+1,0,1,1),"买",IF(L2145&lt;OFFSET(L2145,-ROW()+1,0,1,1),"卖",M2144)))</f>
        <v>卖</v>
      </c>
      <c r="N2145" s="4" t="str">
        <f t="shared" ca="1" si="168"/>
        <v/>
      </c>
      <c r="O2145" s="3">
        <f ca="1">IF(M2144="买",E2145/E2144-1,0)-IF(N2145=1,计算结果!B$17,0)</f>
        <v>0</v>
      </c>
      <c r="P2145" s="2">
        <f t="shared" ca="1" si="169"/>
        <v>8.107324245843035</v>
      </c>
      <c r="Q2145" s="3">
        <f ca="1">1-P2145/MAX(P$2:P2145)</f>
        <v>4.4266490710151651E-2</v>
      </c>
    </row>
    <row r="2146" spans="1:17" x14ac:dyDescent="0.15">
      <c r="A2146" s="1">
        <v>41586</v>
      </c>
      <c r="B2146">
        <v>2329.08</v>
      </c>
      <c r="C2146">
        <v>2342.67</v>
      </c>
      <c r="D2146" s="21">
        <v>2306.04</v>
      </c>
      <c r="E2146" s="21">
        <v>2307.9499999999998</v>
      </c>
      <c r="F2146" s="42">
        <v>485.64998143999998</v>
      </c>
      <c r="G2146" s="3">
        <f t="shared" si="165"/>
        <v>-1.3928350174104542E-2</v>
      </c>
      <c r="H2146" s="3">
        <f>1-E2146/MAX(E$2:E2146)</f>
        <v>0.60730449874089709</v>
      </c>
      <c r="I2146" s="21">
        <f t="shared" si="166"/>
        <v>32.600000000000364</v>
      </c>
      <c r="J2146" s="21">
        <f ca="1">IF(ROW()&gt;计算结果!B$18+1,ABS(E2146-OFFSET(E2146,-计算结果!B$18,0,1,1))/SUM(OFFSET(I2146,0,0,-计算结果!B$18,1)),ABS(E2146-OFFSET(E2146,-ROW()+2,0,1,1))/SUM(OFFSET(I2146,0,0,-ROW()+2,1)))</f>
        <v>0.35081321988771091</v>
      </c>
      <c r="K2146" s="21">
        <f ca="1">(计算结果!B$19+计算结果!B$20*'000300'!J2146)^计算结果!B$21</f>
        <v>1.7157318978989398</v>
      </c>
      <c r="L2146" s="21">
        <f t="shared" ca="1" si="167"/>
        <v>2273.2158819702581</v>
      </c>
      <c r="M2146" s="31" t="str">
        <f ca="1">IF(ROW()&gt;计算结果!B$22+1,IF(L2146&gt;OFFSET(L2146,-计算结果!B$22,0,1,1),"买",IF(L2146&lt;OFFSET(L2146,-计算结果!B$22,0,1,1),"卖",M2145)),IF(L2146&gt;OFFSET(L2146,-ROW()+1,0,1,1),"买",IF(L2146&lt;OFFSET(L2146,-ROW()+1,0,1,1),"卖",M2145)))</f>
        <v>卖</v>
      </c>
      <c r="N2146" s="4" t="str">
        <f t="shared" ca="1" si="168"/>
        <v/>
      </c>
      <c r="O2146" s="3">
        <f ca="1">IF(M2145="买",E2146/E2145-1,0)-IF(N2146=1,计算结果!B$17,0)</f>
        <v>0</v>
      </c>
      <c r="P2146" s="2">
        <f t="shared" ca="1" si="169"/>
        <v>8.107324245843035</v>
      </c>
      <c r="Q2146" s="3">
        <f ca="1">1-P2146/MAX(P$2:P2146)</f>
        <v>4.4266490710151651E-2</v>
      </c>
    </row>
    <row r="2147" spans="1:17" x14ac:dyDescent="0.15">
      <c r="A2147" s="1">
        <v>41589</v>
      </c>
      <c r="B2147">
        <v>2305.94</v>
      </c>
      <c r="C2147">
        <v>2325.23</v>
      </c>
      <c r="D2147" s="21">
        <v>2295</v>
      </c>
      <c r="E2147" s="21">
        <v>2315.89</v>
      </c>
      <c r="F2147" s="42">
        <v>425.66549504</v>
      </c>
      <c r="G2147" s="3">
        <f t="shared" si="165"/>
        <v>3.4402825017874061E-3</v>
      </c>
      <c r="H2147" s="3">
        <f>1-E2147/MAX(E$2:E2147)</f>
        <v>0.60595351527938468</v>
      </c>
      <c r="I2147" s="21">
        <f t="shared" si="166"/>
        <v>7.9400000000000546</v>
      </c>
      <c r="J2147" s="21">
        <f ca="1">IF(ROW()&gt;计算结果!B$18+1,ABS(E2147-OFFSET(E2147,-计算结果!B$18,0,1,1))/SUM(OFFSET(I2147,0,0,-计算结果!B$18,1)),ABS(E2147-OFFSET(E2147,-ROW()+2,0,1,1))/SUM(OFFSET(I2147,0,0,-ROW()+2,1)))</f>
        <v>0.28107804604154807</v>
      </c>
      <c r="K2147" s="21">
        <f ca="1">(计算结果!B$19+计算结果!B$20*'000300'!J2147)^计算结果!B$21</f>
        <v>1.6529702414373932</v>
      </c>
      <c r="L2147" s="21">
        <f t="shared" ca="1" si="167"/>
        <v>2343.7549291530086</v>
      </c>
      <c r="M2147" s="31" t="str">
        <f ca="1">IF(ROW()&gt;计算结果!B$22+1,IF(L2147&gt;OFFSET(L2147,-计算结果!B$22,0,1,1),"买",IF(L2147&lt;OFFSET(L2147,-计算结果!B$22,0,1,1),"卖",M2146)),IF(L2147&gt;OFFSET(L2147,-ROW()+1,0,1,1),"买",IF(L2147&lt;OFFSET(L2147,-ROW()+1,0,1,1),"卖",M2146)))</f>
        <v>卖</v>
      </c>
      <c r="N2147" s="4" t="str">
        <f t="shared" ca="1" si="168"/>
        <v/>
      </c>
      <c r="O2147" s="3">
        <f ca="1">IF(M2146="买",E2147/E2146-1,0)-IF(N2147=1,计算结果!B$17,0)</f>
        <v>0</v>
      </c>
      <c r="P2147" s="2">
        <f t="shared" ca="1" si="169"/>
        <v>8.107324245843035</v>
      </c>
      <c r="Q2147" s="3">
        <f ca="1">1-P2147/MAX(P$2:P2147)</f>
        <v>4.4266490710151651E-2</v>
      </c>
    </row>
    <row r="2148" spans="1:17" x14ac:dyDescent="0.15">
      <c r="A2148" s="1">
        <v>41590</v>
      </c>
      <c r="B2148">
        <v>2319.36</v>
      </c>
      <c r="C2148">
        <v>2342.5300000000002</v>
      </c>
      <c r="D2148" s="21">
        <v>2316.6</v>
      </c>
      <c r="E2148" s="21">
        <v>2340</v>
      </c>
      <c r="F2148" s="42">
        <v>498.54763007999998</v>
      </c>
      <c r="G2148" s="3">
        <f t="shared" si="165"/>
        <v>1.041068444528892E-2</v>
      </c>
      <c r="H2148" s="3">
        <f>1-E2148/MAX(E$2:E2148)</f>
        <v>0.60185122167018301</v>
      </c>
      <c r="I2148" s="21">
        <f t="shared" si="166"/>
        <v>24.110000000000127</v>
      </c>
      <c r="J2148" s="21">
        <f ca="1">IF(ROW()&gt;计算结果!B$18+1,ABS(E2148-OFFSET(E2148,-计算结果!B$18,0,1,1))/SUM(OFFSET(I2148,0,0,-计算结果!B$18,1)),ABS(E2148-OFFSET(E2148,-ROW()+2,0,1,1))/SUM(OFFSET(I2148,0,0,-ROW()+2,1)))</f>
        <v>0.16342868798123547</v>
      </c>
      <c r="K2148" s="21">
        <f ca="1">(计算结果!B$19+计算结果!B$20*'000300'!J2148)^计算结果!B$21</f>
        <v>1.5470858191831118</v>
      </c>
      <c r="L2148" s="21">
        <f t="shared" ca="1" si="167"/>
        <v>2337.9457315083519</v>
      </c>
      <c r="M2148" s="31" t="str">
        <f ca="1">IF(ROW()&gt;计算结果!B$22+1,IF(L2148&gt;OFFSET(L2148,-计算结果!B$22,0,1,1),"买",IF(L2148&lt;OFFSET(L2148,-计算结果!B$22,0,1,1),"卖",M2147)),IF(L2148&gt;OFFSET(L2148,-ROW()+1,0,1,1),"买",IF(L2148&lt;OFFSET(L2148,-ROW()+1,0,1,1),"卖",M2147)))</f>
        <v>卖</v>
      </c>
      <c r="N2148" s="4" t="str">
        <f t="shared" ca="1" si="168"/>
        <v/>
      </c>
      <c r="O2148" s="3">
        <f ca="1">IF(M2147="买",E2148/E2147-1,0)-IF(N2148=1,计算结果!B$17,0)</f>
        <v>0</v>
      </c>
      <c r="P2148" s="2">
        <f t="shared" ca="1" si="169"/>
        <v>8.107324245843035</v>
      </c>
      <c r="Q2148" s="3">
        <f ca="1">1-P2148/MAX(P$2:P2148)</f>
        <v>4.4266490710151651E-2</v>
      </c>
    </row>
    <row r="2149" spans="1:17" x14ac:dyDescent="0.15">
      <c r="A2149" s="1">
        <v>41591</v>
      </c>
      <c r="B2149">
        <v>2325.36</v>
      </c>
      <c r="C2149">
        <v>2325.56</v>
      </c>
      <c r="D2149" s="21">
        <v>2287.5500000000002</v>
      </c>
      <c r="E2149" s="21">
        <v>2288.12</v>
      </c>
      <c r="F2149" s="42">
        <v>531.83049728000003</v>
      </c>
      <c r="G2149" s="3">
        <f t="shared" si="165"/>
        <v>-2.2170940170940234E-2</v>
      </c>
      <c r="H2149" s="3">
        <f>1-E2149/MAX(E$2:E2149)</f>
        <v>0.61067855441366636</v>
      </c>
      <c r="I2149" s="21">
        <f t="shared" si="166"/>
        <v>51.880000000000109</v>
      </c>
      <c r="J2149" s="21">
        <f ca="1">IF(ROW()&gt;计算结果!B$18+1,ABS(E2149-OFFSET(E2149,-计算结果!B$18,0,1,1))/SUM(OFFSET(I2149,0,0,-计算结果!B$18,1)),ABS(E2149-OFFSET(E2149,-ROW()+2,0,1,1))/SUM(OFFSET(I2149,0,0,-ROW()+2,1)))</f>
        <v>0.56146210660017548</v>
      </c>
      <c r="K2149" s="21">
        <f ca="1">(计算结果!B$19+计算结果!B$20*'000300'!J2149)^计算结果!B$21</f>
        <v>1.9053158959401579</v>
      </c>
      <c r="L2149" s="21">
        <f t="shared" ca="1" si="167"/>
        <v>2243.0119732386429</v>
      </c>
      <c r="M2149" s="31" t="str">
        <f ca="1">IF(ROW()&gt;计算结果!B$22+1,IF(L2149&gt;OFFSET(L2149,-计算结果!B$22,0,1,1),"买",IF(L2149&lt;OFFSET(L2149,-计算结果!B$22,0,1,1),"卖",M2148)),IF(L2149&gt;OFFSET(L2149,-ROW()+1,0,1,1),"买",IF(L2149&lt;OFFSET(L2149,-ROW()+1,0,1,1),"卖",M2148)))</f>
        <v>卖</v>
      </c>
      <c r="N2149" s="4" t="str">
        <f t="shared" ca="1" si="168"/>
        <v/>
      </c>
      <c r="O2149" s="3">
        <f ca="1">IF(M2148="买",E2149/E2148-1,0)-IF(N2149=1,计算结果!B$17,0)</f>
        <v>0</v>
      </c>
      <c r="P2149" s="2">
        <f t="shared" ca="1" si="169"/>
        <v>8.107324245843035</v>
      </c>
      <c r="Q2149" s="3">
        <f ca="1">1-P2149/MAX(P$2:P2149)</f>
        <v>4.4266490710151651E-2</v>
      </c>
    </row>
    <row r="2150" spans="1:17" x14ac:dyDescent="0.15">
      <c r="A2150" s="1">
        <v>41592</v>
      </c>
      <c r="B2150">
        <v>2291.27</v>
      </c>
      <c r="C2150">
        <v>2305.6999999999998</v>
      </c>
      <c r="D2150" s="21">
        <v>2279.0100000000002</v>
      </c>
      <c r="E2150" s="21">
        <v>2304.5</v>
      </c>
      <c r="F2150" s="42">
        <v>519.45078783999998</v>
      </c>
      <c r="G2150" s="3">
        <f t="shared" si="165"/>
        <v>7.1587154519867635E-3</v>
      </c>
      <c r="H2150" s="3">
        <f>1-E2150/MAX(E$2:E2150)</f>
        <v>0.60789151296535771</v>
      </c>
      <c r="I2150" s="21">
        <f t="shared" si="166"/>
        <v>16.380000000000109</v>
      </c>
      <c r="J2150" s="21">
        <f ca="1">IF(ROW()&gt;计算结果!B$18+1,ABS(E2150-OFFSET(E2150,-计算结果!B$18,0,1,1))/SUM(OFFSET(I2150,0,0,-计算结果!B$18,1)),ABS(E2150-OFFSET(E2150,-ROW()+2,0,1,1))/SUM(OFFSET(I2150,0,0,-ROW()+2,1)))</f>
        <v>0.35461065573770173</v>
      </c>
      <c r="K2150" s="21">
        <f ca="1">(计算结果!B$19+计算结果!B$20*'000300'!J2150)^计算结果!B$21</f>
        <v>1.7191495901639315</v>
      </c>
      <c r="L2150" s="21">
        <f t="shared" ca="1" si="167"/>
        <v>2348.7190892454187</v>
      </c>
      <c r="M2150" s="31" t="str">
        <f ca="1">IF(ROW()&gt;计算结果!B$22+1,IF(L2150&gt;OFFSET(L2150,-计算结果!B$22,0,1,1),"买",IF(L2150&lt;OFFSET(L2150,-计算结果!B$22,0,1,1),"卖",M2149)),IF(L2150&gt;OFFSET(L2150,-ROW()+1,0,1,1),"买",IF(L2150&lt;OFFSET(L2150,-ROW()+1,0,1,1),"卖",M2149)))</f>
        <v>卖</v>
      </c>
      <c r="N2150" s="4" t="str">
        <f t="shared" ca="1" si="168"/>
        <v/>
      </c>
      <c r="O2150" s="3">
        <f ca="1">IF(M2149="买",E2150/E2149-1,0)-IF(N2150=1,计算结果!B$17,0)</f>
        <v>0</v>
      </c>
      <c r="P2150" s="2">
        <f t="shared" ca="1" si="169"/>
        <v>8.107324245843035</v>
      </c>
      <c r="Q2150" s="3">
        <f ca="1">1-P2150/MAX(P$2:P2150)</f>
        <v>4.4266490710151651E-2</v>
      </c>
    </row>
    <row r="2151" spans="1:17" x14ac:dyDescent="0.15">
      <c r="A2151" s="1">
        <v>41593</v>
      </c>
      <c r="B2151">
        <v>2306.5500000000002</v>
      </c>
      <c r="C2151">
        <v>2377.21</v>
      </c>
      <c r="D2151" s="21">
        <v>2306.5500000000002</v>
      </c>
      <c r="E2151" s="21">
        <v>2350.73</v>
      </c>
      <c r="F2151" s="42">
        <v>831.47857920000001</v>
      </c>
      <c r="G2151" s="3">
        <f t="shared" si="165"/>
        <v>2.0060750705142016E-2</v>
      </c>
      <c r="H2151" s="3">
        <f>1-E2151/MAX(E$2:E2151)</f>
        <v>0.60002552235758522</v>
      </c>
      <c r="I2151" s="21">
        <f t="shared" si="166"/>
        <v>46.230000000000018</v>
      </c>
      <c r="J2151" s="21">
        <f ca="1">IF(ROW()&gt;计算结果!B$18+1,ABS(E2151-OFFSET(E2151,-计算结果!B$18,0,1,1))/SUM(OFFSET(I2151,0,0,-计算结果!B$18,1)),ABS(E2151-OFFSET(E2151,-ROW()+2,0,1,1))/SUM(OFFSET(I2151,0,0,-ROW()+2,1)))</f>
        <v>0.14870324514531419</v>
      </c>
      <c r="K2151" s="21">
        <f ca="1">(计算结果!B$19+计算结果!B$20*'000300'!J2151)^计算结果!B$21</f>
        <v>1.5338329206307826</v>
      </c>
      <c r="L2151" s="21">
        <f t="shared" ca="1" si="167"/>
        <v>2351.8034903612461</v>
      </c>
      <c r="M2151" s="31" t="str">
        <f ca="1">IF(ROW()&gt;计算结果!B$22+1,IF(L2151&gt;OFFSET(L2151,-计算结果!B$22,0,1,1),"买",IF(L2151&lt;OFFSET(L2151,-计算结果!B$22,0,1,1),"卖",M2150)),IF(L2151&gt;OFFSET(L2151,-ROW()+1,0,1,1),"买",IF(L2151&lt;OFFSET(L2151,-ROW()+1,0,1,1),"卖",M2150)))</f>
        <v>卖</v>
      </c>
      <c r="N2151" s="4" t="str">
        <f t="shared" ca="1" si="168"/>
        <v/>
      </c>
      <c r="O2151" s="3">
        <f ca="1">IF(M2150="买",E2151/E2150-1,0)-IF(N2151=1,计算结果!B$17,0)</f>
        <v>0</v>
      </c>
      <c r="P2151" s="2">
        <f t="shared" ca="1" si="169"/>
        <v>8.107324245843035</v>
      </c>
      <c r="Q2151" s="3">
        <f ca="1">1-P2151/MAX(P$2:P2151)</f>
        <v>4.4266490710151651E-2</v>
      </c>
    </row>
    <row r="2152" spans="1:17" x14ac:dyDescent="0.15">
      <c r="A2152" s="1">
        <v>41596</v>
      </c>
      <c r="B2152">
        <v>2367.88</v>
      </c>
      <c r="C2152">
        <v>2429.5700000000002</v>
      </c>
      <c r="D2152" s="21">
        <v>2361.04</v>
      </c>
      <c r="E2152" s="21">
        <v>2428.9</v>
      </c>
      <c r="F2152" s="42">
        <v>1085.4951321599999</v>
      </c>
      <c r="G2152" s="3">
        <f t="shared" si="165"/>
        <v>3.3253499976602985E-2</v>
      </c>
      <c r="H2152" s="3">
        <f>1-E2152/MAX(E$2:E2152)</f>
        <v>0.58672497107466137</v>
      </c>
      <c r="I2152" s="21">
        <f t="shared" si="166"/>
        <v>78.170000000000073</v>
      </c>
      <c r="J2152" s="21">
        <f ca="1">IF(ROW()&gt;计算结果!B$18+1,ABS(E2152-OFFSET(E2152,-计算结果!B$18,0,1,1))/SUM(OFFSET(I2152,0,0,-计算结果!B$18,1)),ABS(E2152-OFFSET(E2152,-ROW()+2,0,1,1))/SUM(OFFSET(I2152,0,0,-ROW()+2,1)))</f>
        <v>0.15945367780154729</v>
      </c>
      <c r="K2152" s="21">
        <f ca="1">(计算结果!B$19+计算结果!B$20*'000300'!J2152)^计算结果!B$21</f>
        <v>1.5435083100213924</v>
      </c>
      <c r="L2152" s="21">
        <f t="shared" ca="1" si="167"/>
        <v>2470.8025936623071</v>
      </c>
      <c r="M2152" s="31" t="str">
        <f ca="1">IF(ROW()&gt;计算结果!B$22+1,IF(L2152&gt;OFFSET(L2152,-计算结果!B$22,0,1,1),"买",IF(L2152&lt;OFFSET(L2152,-计算结果!B$22,0,1,1),"卖",M2151)),IF(L2152&gt;OFFSET(L2152,-ROW()+1,0,1,1),"买",IF(L2152&lt;OFFSET(L2152,-ROW()+1,0,1,1),"卖",M2151)))</f>
        <v>卖</v>
      </c>
      <c r="N2152" s="4" t="str">
        <f t="shared" ca="1" si="168"/>
        <v/>
      </c>
      <c r="O2152" s="3">
        <f ca="1">IF(M2151="买",E2152/E2151-1,0)-IF(N2152=1,计算结果!B$17,0)</f>
        <v>0</v>
      </c>
      <c r="P2152" s="2">
        <f t="shared" ca="1" si="169"/>
        <v>8.107324245843035</v>
      </c>
      <c r="Q2152" s="3">
        <f ca="1">1-P2152/MAX(P$2:P2152)</f>
        <v>4.4266490710151651E-2</v>
      </c>
    </row>
    <row r="2153" spans="1:17" x14ac:dyDescent="0.15">
      <c r="A2153" s="1">
        <v>41597</v>
      </c>
      <c r="B2153">
        <v>2427.9299999999998</v>
      </c>
      <c r="C2153">
        <v>2427.9299999999998</v>
      </c>
      <c r="D2153" s="21">
        <v>2405.08</v>
      </c>
      <c r="E2153" s="21">
        <v>2412.16</v>
      </c>
      <c r="F2153" s="42">
        <v>798.84935168000004</v>
      </c>
      <c r="G2153" s="3">
        <f t="shared" si="165"/>
        <v>-6.8920087282310361E-3</v>
      </c>
      <c r="H2153" s="3">
        <f>1-E2153/MAX(E$2:E2153)</f>
        <v>0.58957326618117478</v>
      </c>
      <c r="I2153" s="21">
        <f t="shared" si="166"/>
        <v>16.740000000000236</v>
      </c>
      <c r="J2153" s="21">
        <f ca="1">IF(ROW()&gt;计算结果!B$18+1,ABS(E2153-OFFSET(E2153,-计算结果!B$18,0,1,1))/SUM(OFFSET(I2153,0,0,-计算结果!B$18,1)),ABS(E2153-OFFSET(E2153,-ROW()+2,0,1,1))/SUM(OFFSET(I2153,0,0,-ROW()+2,1)))</f>
        <v>8.9482144545654466E-2</v>
      </c>
      <c r="K2153" s="21">
        <f ca="1">(计算结果!B$19+计算结果!B$20*'000300'!J2153)^计算结果!B$21</f>
        <v>1.4805339300910889</v>
      </c>
      <c r="L2153" s="21">
        <f t="shared" ca="1" si="167"/>
        <v>2383.9802439967166</v>
      </c>
      <c r="M2153" s="31" t="str">
        <f ca="1">IF(ROW()&gt;计算结果!B$22+1,IF(L2153&gt;OFFSET(L2153,-计算结果!B$22,0,1,1),"买",IF(L2153&lt;OFFSET(L2153,-计算结果!B$22,0,1,1),"卖",M2152)),IF(L2153&gt;OFFSET(L2153,-ROW()+1,0,1,1),"买",IF(L2153&lt;OFFSET(L2153,-ROW()+1,0,1,1),"卖",M2152)))</f>
        <v>卖</v>
      </c>
      <c r="N2153" s="4" t="str">
        <f t="shared" ca="1" si="168"/>
        <v/>
      </c>
      <c r="O2153" s="3">
        <f ca="1">IF(M2152="买",E2153/E2152-1,0)-IF(N2153=1,计算结果!B$17,0)</f>
        <v>0</v>
      </c>
      <c r="P2153" s="2">
        <f t="shared" ca="1" si="169"/>
        <v>8.107324245843035</v>
      </c>
      <c r="Q2153" s="3">
        <f ca="1">1-P2153/MAX(P$2:P2153)</f>
        <v>4.4266490710151651E-2</v>
      </c>
    </row>
    <row r="2154" spans="1:17" x14ac:dyDescent="0.15">
      <c r="A2154" s="1">
        <v>41598</v>
      </c>
      <c r="B2154">
        <v>2428.77</v>
      </c>
      <c r="C2154">
        <v>2435.4299999999998</v>
      </c>
      <c r="D2154" s="21">
        <v>2406.42</v>
      </c>
      <c r="E2154" s="21">
        <v>2424.85</v>
      </c>
      <c r="F2154" s="42">
        <v>677.41429760000005</v>
      </c>
      <c r="G2154" s="3">
        <f t="shared" si="165"/>
        <v>5.2608450517379612E-3</v>
      </c>
      <c r="H2154" s="3">
        <f>1-E2154/MAX(E$2:E2154)</f>
        <v>0.58741407472946294</v>
      </c>
      <c r="I2154" s="21">
        <f t="shared" si="166"/>
        <v>12.690000000000055</v>
      </c>
      <c r="J2154" s="21">
        <f ca="1">IF(ROW()&gt;计算结果!B$18+1,ABS(E2154-OFFSET(E2154,-计算结果!B$18,0,1,1))/SUM(OFFSET(I2154,0,0,-计算结果!B$18,1)),ABS(E2154-OFFSET(E2154,-ROW()+2,0,1,1))/SUM(OFFSET(I2154,0,0,-ROW()+2,1)))</f>
        <v>0.23779023218574685</v>
      </c>
      <c r="K2154" s="21">
        <f ca="1">(计算结果!B$19+计算结果!B$20*'000300'!J2154)^计算结果!B$21</f>
        <v>1.6140112089671721</v>
      </c>
      <c r="L2154" s="21">
        <f t="shared" ca="1" si="167"/>
        <v>2449.9444882937692</v>
      </c>
      <c r="M2154" s="31" t="str">
        <f ca="1">IF(ROW()&gt;计算结果!B$22+1,IF(L2154&gt;OFFSET(L2154,-计算结果!B$22,0,1,1),"买",IF(L2154&lt;OFFSET(L2154,-计算结果!B$22,0,1,1),"卖",M2153)),IF(L2154&gt;OFFSET(L2154,-ROW()+1,0,1,1),"买",IF(L2154&lt;OFFSET(L2154,-ROW()+1,0,1,1),"卖",M2153)))</f>
        <v>买</v>
      </c>
      <c r="N2154" s="4">
        <f t="shared" ca="1" si="168"/>
        <v>1</v>
      </c>
      <c r="O2154" s="3">
        <f ca="1">IF(M2153="买",E2154/E2153-1,0)-IF(N2154=1,计算结果!B$17,0)</f>
        <v>0</v>
      </c>
      <c r="P2154" s="2">
        <f t="shared" ca="1" si="169"/>
        <v>8.107324245843035</v>
      </c>
      <c r="Q2154" s="3">
        <f ca="1">1-P2154/MAX(P$2:P2154)</f>
        <v>4.4266490710151651E-2</v>
      </c>
    </row>
    <row r="2155" spans="1:17" x14ac:dyDescent="0.15">
      <c r="A2155" s="1">
        <v>41599</v>
      </c>
      <c r="B2155">
        <v>2412.4499999999998</v>
      </c>
      <c r="C2155">
        <v>2415.38</v>
      </c>
      <c r="D2155" s="21">
        <v>2382.88</v>
      </c>
      <c r="E2155" s="21">
        <v>2409.9899999999998</v>
      </c>
      <c r="F2155" s="42">
        <v>822.20523519999995</v>
      </c>
      <c r="G2155" s="3">
        <f t="shared" si="165"/>
        <v>-6.1282141163371273E-3</v>
      </c>
      <c r="H2155" s="3">
        <f>1-E2155/MAX(E$2:E2155)</f>
        <v>0.58994248962090801</v>
      </c>
      <c r="I2155" s="21">
        <f t="shared" si="166"/>
        <v>14.860000000000127</v>
      </c>
      <c r="J2155" s="21">
        <f ca="1">IF(ROW()&gt;计算结果!B$18+1,ABS(E2155-OFFSET(E2155,-计算结果!B$18,0,1,1))/SUM(OFFSET(I2155,0,0,-计算结果!B$18,1)),ABS(E2155-OFFSET(E2155,-ROW()+2,0,1,1))/SUM(OFFSET(I2155,0,0,-ROW()+2,1)))</f>
        <v>0.23023872679044863</v>
      </c>
      <c r="K2155" s="21">
        <f ca="1">(计算结果!B$19+计算结果!B$20*'000300'!J2155)^计算结果!B$21</f>
        <v>1.6072148541114037</v>
      </c>
      <c r="L2155" s="21">
        <f t="shared" ca="1" si="167"/>
        <v>2385.7290412196025</v>
      </c>
      <c r="M2155" s="31" t="str">
        <f ca="1">IF(ROW()&gt;计算结果!B$22+1,IF(L2155&gt;OFFSET(L2155,-计算结果!B$22,0,1,1),"买",IF(L2155&lt;OFFSET(L2155,-计算结果!B$22,0,1,1),"卖",M2154)),IF(L2155&gt;OFFSET(L2155,-ROW()+1,0,1,1),"买",IF(L2155&lt;OFFSET(L2155,-ROW()+1,0,1,1),"卖",M2154)))</f>
        <v>卖</v>
      </c>
      <c r="N2155" s="4">
        <f t="shared" ca="1" si="168"/>
        <v>1</v>
      </c>
      <c r="O2155" s="3">
        <f ca="1">IF(M2154="买",E2155/E2154-1,0)-IF(N2155=1,计算结果!B$17,0)</f>
        <v>-6.1282141163371273E-3</v>
      </c>
      <c r="P2155" s="2">
        <f t="shared" ca="1" si="169"/>
        <v>8.0576408269539375</v>
      </c>
      <c r="Q2155" s="3">
        <f ca="1">1-P2155/MAX(P$2:P2155)</f>
        <v>5.0123430293238069E-2</v>
      </c>
    </row>
    <row r="2156" spans="1:17" x14ac:dyDescent="0.15">
      <c r="A2156" s="1">
        <v>41600</v>
      </c>
      <c r="B2156">
        <v>2415.29</v>
      </c>
      <c r="C2156">
        <v>2419</v>
      </c>
      <c r="D2156" s="21">
        <v>2393.58</v>
      </c>
      <c r="E2156" s="21">
        <v>2397.96</v>
      </c>
      <c r="F2156" s="42">
        <v>700.52208640000003</v>
      </c>
      <c r="G2156" s="3">
        <f t="shared" si="165"/>
        <v>-4.9917219573524241E-3</v>
      </c>
      <c r="H2156" s="3">
        <f>1-E2156/MAX(E$2:E2156)</f>
        <v>0.5919893826992445</v>
      </c>
      <c r="I2156" s="21">
        <f t="shared" si="166"/>
        <v>12.029999999999745</v>
      </c>
      <c r="J2156" s="21">
        <f ca="1">IF(ROW()&gt;计算结果!B$18+1,ABS(E2156-OFFSET(E2156,-计算结果!B$18,0,1,1))/SUM(OFFSET(I2156,0,0,-计算结果!B$18,1)),ABS(E2156-OFFSET(E2156,-ROW()+2,0,1,1))/SUM(OFFSET(I2156,0,0,-ROW()+2,1)))</f>
        <v>0.32028609045297657</v>
      </c>
      <c r="K2156" s="21">
        <f ca="1">(计算结果!B$19+计算结果!B$20*'000300'!J2156)^计算结果!B$21</f>
        <v>1.6882574814076787</v>
      </c>
      <c r="L2156" s="21">
        <f t="shared" ca="1" si="167"/>
        <v>2406.3780488853977</v>
      </c>
      <c r="M2156" s="31" t="str">
        <f ca="1">IF(ROW()&gt;计算结果!B$22+1,IF(L2156&gt;OFFSET(L2156,-计算结果!B$22,0,1,1),"买",IF(L2156&lt;OFFSET(L2156,-计算结果!B$22,0,1,1),"卖",M2155)),IF(L2156&gt;OFFSET(L2156,-ROW()+1,0,1,1),"买",IF(L2156&lt;OFFSET(L2156,-ROW()+1,0,1,1),"卖",M2155)))</f>
        <v>买</v>
      </c>
      <c r="N2156" s="4">
        <f t="shared" ca="1" si="168"/>
        <v>1</v>
      </c>
      <c r="O2156" s="3">
        <f ca="1">IF(M2155="买",E2156/E2155-1,0)-IF(N2156=1,计算结果!B$17,0)</f>
        <v>0</v>
      </c>
      <c r="P2156" s="2">
        <f t="shared" ca="1" si="169"/>
        <v>8.0576408269539375</v>
      </c>
      <c r="Q2156" s="3">
        <f ca="1">1-P2156/MAX(P$2:P2156)</f>
        <v>5.0123430293238069E-2</v>
      </c>
    </row>
    <row r="2157" spans="1:17" x14ac:dyDescent="0.15">
      <c r="A2157" s="1">
        <v>41603</v>
      </c>
      <c r="B2157">
        <v>2385.7800000000002</v>
      </c>
      <c r="C2157">
        <v>2418.85</v>
      </c>
      <c r="D2157" s="21">
        <v>2380.69</v>
      </c>
      <c r="E2157" s="21">
        <v>2388.63</v>
      </c>
      <c r="F2157" s="42">
        <v>638.11264512000002</v>
      </c>
      <c r="G2157" s="3">
        <f t="shared" si="165"/>
        <v>-3.890807186108125E-3</v>
      </c>
      <c r="H2157" s="3">
        <f>1-E2157/MAX(E$2:E2157)</f>
        <v>0.5935768733410467</v>
      </c>
      <c r="I2157" s="21">
        <f t="shared" si="166"/>
        <v>9.3299999999999272</v>
      </c>
      <c r="J2157" s="21">
        <f ca="1">IF(ROW()&gt;计算结果!B$18+1,ABS(E2157-OFFSET(E2157,-计算结果!B$18,0,1,1))/SUM(OFFSET(I2157,0,0,-计算结果!B$18,1)),ABS(E2157-OFFSET(E2157,-ROW()+2,0,1,1))/SUM(OFFSET(I2157,0,0,-ROW()+2,1)))</f>
        <v>0.25755966291339177</v>
      </c>
      <c r="K2157" s="21">
        <f ca="1">(计算结果!B$19+计算结果!B$20*'000300'!J2157)^计算结果!B$21</f>
        <v>1.6318036966220526</v>
      </c>
      <c r="L2157" s="21">
        <f t="shared" ca="1" si="167"/>
        <v>2377.4167171063773</v>
      </c>
      <c r="M2157" s="31" t="str">
        <f ca="1">IF(ROW()&gt;计算结果!B$22+1,IF(L2157&gt;OFFSET(L2157,-计算结果!B$22,0,1,1),"买",IF(L2157&lt;OFFSET(L2157,-计算结果!B$22,0,1,1),"卖",M2156)),IF(L2157&gt;OFFSET(L2157,-ROW()+1,0,1,1),"买",IF(L2157&lt;OFFSET(L2157,-ROW()+1,0,1,1),"卖",M2156)))</f>
        <v>卖</v>
      </c>
      <c r="N2157" s="4">
        <f t="shared" ca="1" si="168"/>
        <v>1</v>
      </c>
      <c r="O2157" s="3">
        <f ca="1">IF(M2156="买",E2157/E2156-1,0)-IF(N2157=1,计算结果!B$17,0)</f>
        <v>-3.890807186108125E-3</v>
      </c>
      <c r="P2157" s="2">
        <f t="shared" ca="1" si="169"/>
        <v>8.0262901001213471</v>
      </c>
      <c r="Q2157" s="3">
        <f ca="1">1-P2157/MAX(P$2:P2157)</f>
        <v>5.3819216876568876E-2</v>
      </c>
    </row>
    <row r="2158" spans="1:17" x14ac:dyDescent="0.15">
      <c r="A2158" s="1">
        <v>41604</v>
      </c>
      <c r="B2158">
        <v>2387.83</v>
      </c>
      <c r="C2158">
        <v>2399.02</v>
      </c>
      <c r="D2158" s="21">
        <v>2380.41</v>
      </c>
      <c r="E2158" s="21">
        <v>2387.42</v>
      </c>
      <c r="F2158" s="42">
        <v>533.34204416</v>
      </c>
      <c r="G2158" s="3">
        <f t="shared" si="165"/>
        <v>-5.0656652558167536E-4</v>
      </c>
      <c r="H2158" s="3">
        <f>1-E2158/MAX(E$2:E2158)</f>
        <v>0.59378275369223443</v>
      </c>
      <c r="I2158" s="21">
        <f t="shared" si="166"/>
        <v>1.2100000000000364</v>
      </c>
      <c r="J2158" s="21">
        <f ca="1">IF(ROW()&gt;计算结果!B$18+1,ABS(E2158-OFFSET(E2158,-计算结果!B$18,0,1,1))/SUM(OFFSET(I2158,0,0,-计算结果!B$18,1)),ABS(E2158-OFFSET(E2158,-ROW()+2,0,1,1))/SUM(OFFSET(I2158,0,0,-ROW()+2,1)))</f>
        <v>0.18272194821208382</v>
      </c>
      <c r="K2158" s="21">
        <f ca="1">(计算结果!B$19+计算结果!B$20*'000300'!J2158)^计算结果!B$21</f>
        <v>1.5644497533908754</v>
      </c>
      <c r="L2158" s="21">
        <f t="shared" ca="1" si="167"/>
        <v>2393.0663505624048</v>
      </c>
      <c r="M2158" s="31" t="str">
        <f ca="1">IF(ROW()&gt;计算结果!B$22+1,IF(L2158&gt;OFFSET(L2158,-计算结果!B$22,0,1,1),"买",IF(L2158&lt;OFFSET(L2158,-计算结果!B$22,0,1,1),"卖",M2157)),IF(L2158&gt;OFFSET(L2158,-ROW()+1,0,1,1),"买",IF(L2158&lt;OFFSET(L2158,-ROW()+1,0,1,1),"卖",M2157)))</f>
        <v>买</v>
      </c>
      <c r="N2158" s="4">
        <f t="shared" ca="1" si="168"/>
        <v>1</v>
      </c>
      <c r="O2158" s="3">
        <f ca="1">IF(M2157="买",E2158/E2157-1,0)-IF(N2158=1,计算结果!B$17,0)</f>
        <v>0</v>
      </c>
      <c r="P2158" s="2">
        <f t="shared" ca="1" si="169"/>
        <v>8.0262901001213471</v>
      </c>
      <c r="Q2158" s="3">
        <f ca="1">1-P2158/MAX(P$2:P2158)</f>
        <v>5.3819216876568876E-2</v>
      </c>
    </row>
    <row r="2159" spans="1:17" x14ac:dyDescent="0.15">
      <c r="A2159" s="1">
        <v>41605</v>
      </c>
      <c r="B2159">
        <v>2386.36</v>
      </c>
      <c r="C2159">
        <v>2422.81</v>
      </c>
      <c r="D2159" s="21">
        <v>2383.7800000000002</v>
      </c>
      <c r="E2159" s="21">
        <v>2414.48</v>
      </c>
      <c r="F2159" s="42">
        <v>707.44776704000003</v>
      </c>
      <c r="G2159" s="3">
        <f t="shared" si="165"/>
        <v>1.1334411205401684E-2</v>
      </c>
      <c r="H2159" s="3">
        <f>1-E2159/MAX(E$2:E2159)</f>
        <v>0.58917852038385621</v>
      </c>
      <c r="I2159" s="21">
        <f t="shared" si="166"/>
        <v>27.059999999999945</v>
      </c>
      <c r="J2159" s="21">
        <f ca="1">IF(ROW()&gt;计算结果!B$18+1,ABS(E2159-OFFSET(E2159,-计算结果!B$18,0,1,1))/SUM(OFFSET(I2159,0,0,-计算结果!B$18,1)),ABS(E2159-OFFSET(E2159,-ROW()+2,0,1,1))/SUM(OFFSET(I2159,0,0,-ROW()+2,1)))</f>
        <v>0.53838943331913069</v>
      </c>
      <c r="K2159" s="21">
        <f ca="1">(计算结果!B$19+计算结果!B$20*'000300'!J2159)^计算结果!B$21</f>
        <v>1.8845504899872174</v>
      </c>
      <c r="L2159" s="21">
        <f t="shared" ca="1" si="167"/>
        <v>2433.4214541024389</v>
      </c>
      <c r="M2159" s="31" t="str">
        <f ca="1">IF(ROW()&gt;计算结果!B$22+1,IF(L2159&gt;OFFSET(L2159,-计算结果!B$22,0,1,1),"买",IF(L2159&lt;OFFSET(L2159,-计算结果!B$22,0,1,1),"卖",M2158)),IF(L2159&gt;OFFSET(L2159,-ROW()+1,0,1,1),"买",IF(L2159&lt;OFFSET(L2159,-ROW()+1,0,1,1),"卖",M2158)))</f>
        <v>买</v>
      </c>
      <c r="N2159" s="4" t="str">
        <f t="shared" ca="1" si="168"/>
        <v/>
      </c>
      <c r="O2159" s="3">
        <f ca="1">IF(M2158="买",E2159/E2158-1,0)-IF(N2159=1,计算结果!B$17,0)</f>
        <v>1.1334411205401684E-2</v>
      </c>
      <c r="P2159" s="2">
        <f t="shared" ca="1" si="169"/>
        <v>8.1172633725699672</v>
      </c>
      <c r="Q2159" s="3">
        <f ca="1">1-P2159/MAX(P$2:P2159)</f>
        <v>4.309481480599886E-2</v>
      </c>
    </row>
    <row r="2160" spans="1:17" x14ac:dyDescent="0.15">
      <c r="A2160" s="1">
        <v>41606</v>
      </c>
      <c r="B2160">
        <v>2419.15</v>
      </c>
      <c r="C2160">
        <v>2460.56</v>
      </c>
      <c r="D2160" s="21">
        <v>2417.2399999999998</v>
      </c>
      <c r="E2160" s="21">
        <v>2439.5300000000002</v>
      </c>
      <c r="F2160" s="42">
        <v>868.52444160000005</v>
      </c>
      <c r="G2160" s="3">
        <f t="shared" si="165"/>
        <v>1.0374904741393687E-2</v>
      </c>
      <c r="H2160" s="3">
        <f>1-E2160/MAX(E$2:E2160)</f>
        <v>0.58491628666712037</v>
      </c>
      <c r="I2160" s="21">
        <f t="shared" si="166"/>
        <v>25.050000000000182</v>
      </c>
      <c r="J2160" s="21">
        <f ca="1">IF(ROW()&gt;计算结果!B$18+1,ABS(E2160-OFFSET(E2160,-计算结果!B$18,0,1,1))/SUM(OFFSET(I2160,0,0,-计算结果!B$18,1)),ABS(E2160-OFFSET(E2160,-ROW()+2,0,1,1))/SUM(OFFSET(I2160,0,0,-ROW()+2,1)))</f>
        <v>0.55483420306529152</v>
      </c>
      <c r="K2160" s="21">
        <f ca="1">(计算结果!B$19+计算结果!B$20*'000300'!J2160)^计算结果!B$21</f>
        <v>1.8993507827587623</v>
      </c>
      <c r="L2160" s="21">
        <f t="shared" ca="1" si="167"/>
        <v>2445.0237255344896</v>
      </c>
      <c r="M2160" s="31" t="str">
        <f ca="1">IF(ROW()&gt;计算结果!B$22+1,IF(L2160&gt;OFFSET(L2160,-计算结果!B$22,0,1,1),"买",IF(L2160&lt;OFFSET(L2160,-计算结果!B$22,0,1,1),"卖",M2159)),IF(L2160&gt;OFFSET(L2160,-ROW()+1,0,1,1),"买",IF(L2160&lt;OFFSET(L2160,-ROW()+1,0,1,1),"卖",M2159)))</f>
        <v>买</v>
      </c>
      <c r="N2160" s="4" t="str">
        <f t="shared" ca="1" si="168"/>
        <v/>
      </c>
      <c r="O2160" s="3">
        <f ca="1">IF(M2159="买",E2160/E2159-1,0)-IF(N2160=1,计算结果!B$17,0)</f>
        <v>1.0374904741393687E-2</v>
      </c>
      <c r="P2160" s="2">
        <f t="shared" ca="1" si="169"/>
        <v>8.201479206821185</v>
      </c>
      <c r="Q2160" s="3">
        <f ca="1">1-P2160/MAX(P$2:P2160)</f>
        <v>3.3167014663065375E-2</v>
      </c>
    </row>
    <row r="2161" spans="1:17" x14ac:dyDescent="0.15">
      <c r="A2161" s="1">
        <v>41607</v>
      </c>
      <c r="B2161">
        <v>2442.6799999999998</v>
      </c>
      <c r="C2161">
        <v>2446.39</v>
      </c>
      <c r="D2161" s="21">
        <v>2432.39</v>
      </c>
      <c r="E2161" s="21">
        <v>2438.94</v>
      </c>
      <c r="F2161" s="42">
        <v>619.0737408</v>
      </c>
      <c r="G2161" s="3">
        <f t="shared" si="165"/>
        <v>-2.4184986452313595E-4</v>
      </c>
      <c r="H2161" s="3">
        <f>1-E2161/MAX(E$2:E2161)</f>
        <v>0.58501667460695561</v>
      </c>
      <c r="I2161" s="21">
        <f t="shared" si="166"/>
        <v>0.59000000000014552</v>
      </c>
      <c r="J2161" s="21">
        <f ca="1">IF(ROW()&gt;计算结果!B$18+1,ABS(E2161-OFFSET(E2161,-计算结果!B$18,0,1,1))/SUM(OFFSET(I2161,0,0,-计算结果!B$18,1)),ABS(E2161-OFFSET(E2161,-ROW()+2,0,1,1))/SUM(OFFSET(I2161,0,0,-ROW()+2,1)))</f>
        <v>0.44611338694178843</v>
      </c>
      <c r="K2161" s="21">
        <f ca="1">(计算结果!B$19+计算结果!B$20*'000300'!J2161)^计算结果!B$21</f>
        <v>1.8015020482476096</v>
      </c>
      <c r="L2161" s="21">
        <f t="shared" ca="1" si="167"/>
        <v>2434.0638815231305</v>
      </c>
      <c r="M2161" s="31" t="str">
        <f ca="1">IF(ROW()&gt;计算结果!B$22+1,IF(L2161&gt;OFFSET(L2161,-计算结果!B$22,0,1,1),"买",IF(L2161&lt;OFFSET(L2161,-计算结果!B$22,0,1,1),"卖",M2160)),IF(L2161&gt;OFFSET(L2161,-ROW()+1,0,1,1),"买",IF(L2161&lt;OFFSET(L2161,-ROW()+1,0,1,1),"卖",M2160)))</f>
        <v>买</v>
      </c>
      <c r="N2161" s="4" t="str">
        <f t="shared" ca="1" si="168"/>
        <v/>
      </c>
      <c r="O2161" s="3">
        <f ca="1">IF(M2160="买",E2161/E2160-1,0)-IF(N2161=1,计算结果!B$17,0)</f>
        <v>-2.4184986452313595E-4</v>
      </c>
      <c r="P2161" s="2">
        <f t="shared" ca="1" si="169"/>
        <v>8.1994956801861267</v>
      </c>
      <c r="Q2161" s="3">
        <f ca="1">1-P2161/MAX(P$2:P2161)</f>
        <v>3.3400843089585575E-2</v>
      </c>
    </row>
    <row r="2162" spans="1:17" x14ac:dyDescent="0.15">
      <c r="A2162" s="1">
        <v>41610</v>
      </c>
      <c r="B2162">
        <v>2423.9699999999998</v>
      </c>
      <c r="C2162">
        <v>2464.86</v>
      </c>
      <c r="D2162" s="21">
        <v>2397.0100000000002</v>
      </c>
      <c r="E2162" s="21">
        <v>2418.79</v>
      </c>
      <c r="F2162" s="42">
        <v>1129.21837568</v>
      </c>
      <c r="G2162" s="3">
        <f t="shared" si="165"/>
        <v>-8.2617858577906933E-3</v>
      </c>
      <c r="H2162" s="3">
        <f>1-E2162/MAX(E$2:E2162)</f>
        <v>0.5884451779759069</v>
      </c>
      <c r="I2162" s="21">
        <f t="shared" si="166"/>
        <v>20.150000000000091</v>
      </c>
      <c r="J2162" s="21">
        <f ca="1">IF(ROW()&gt;计算结果!B$18+1,ABS(E2162-OFFSET(E2162,-计算结果!B$18,0,1,1))/SUM(OFFSET(I2162,0,0,-计算结果!B$18,1)),ABS(E2162-OFFSET(E2162,-ROW()+2,0,1,1))/SUM(OFFSET(I2162,0,0,-ROW()+2,1)))</f>
        <v>7.2364182950397912E-2</v>
      </c>
      <c r="K2162" s="21">
        <f ca="1">(计算结果!B$19+计算结果!B$20*'000300'!J2162)^计算结果!B$21</f>
        <v>1.465127764655358</v>
      </c>
      <c r="L2162" s="21">
        <f t="shared" ca="1" si="167"/>
        <v>2411.6856936295358</v>
      </c>
      <c r="M2162" s="31" t="str">
        <f ca="1">IF(ROW()&gt;计算结果!B$22+1,IF(L2162&gt;OFFSET(L2162,-计算结果!B$22,0,1,1),"买",IF(L2162&lt;OFFSET(L2162,-计算结果!B$22,0,1,1),"卖",M2161)),IF(L2162&gt;OFFSET(L2162,-ROW()+1,0,1,1),"买",IF(L2162&lt;OFFSET(L2162,-ROW()+1,0,1,1),"卖",M2161)))</f>
        <v>买</v>
      </c>
      <c r="N2162" s="4" t="str">
        <f t="shared" ca="1" si="168"/>
        <v/>
      </c>
      <c r="O2162" s="3">
        <f ca="1">IF(M2161="买",E2162/E2161-1,0)-IF(N2162=1,计算结果!B$17,0)</f>
        <v>-8.2617858577906933E-3</v>
      </c>
      <c r="P2162" s="2">
        <f t="shared" ca="1" si="169"/>
        <v>8.1317532027345489</v>
      </c>
      <c r="Q2162" s="3">
        <f ca="1">1-P2162/MAX(P$2:P2162)</f>
        <v>4.1386678334300431E-2</v>
      </c>
    </row>
    <row r="2163" spans="1:17" x14ac:dyDescent="0.15">
      <c r="A2163" s="1">
        <v>41611</v>
      </c>
      <c r="B2163">
        <v>2410.69</v>
      </c>
      <c r="C2163">
        <v>2448.33</v>
      </c>
      <c r="D2163" s="21">
        <v>2406.66</v>
      </c>
      <c r="E2163" s="21">
        <v>2442.7800000000002</v>
      </c>
      <c r="F2163" s="42">
        <v>720.45232127999998</v>
      </c>
      <c r="G2163" s="3">
        <f t="shared" si="165"/>
        <v>9.9181822316116719E-3</v>
      </c>
      <c r="H2163" s="3">
        <f>1-E2163/MAX(E$2:E2163)</f>
        <v>0.58436330225277344</v>
      </c>
      <c r="I2163" s="21">
        <f t="shared" si="166"/>
        <v>23.990000000000236</v>
      </c>
      <c r="J2163" s="21">
        <f ca="1">IF(ROW()&gt;计算结果!B$18+1,ABS(E2163-OFFSET(E2163,-计算结果!B$18,0,1,1))/SUM(OFFSET(I2163,0,0,-计算结果!B$18,1)),ABS(E2163-OFFSET(E2163,-ROW()+2,0,1,1))/SUM(OFFSET(I2163,0,0,-ROW()+2,1)))</f>
        <v>0.20835601524224445</v>
      </c>
      <c r="K2163" s="21">
        <f ca="1">(计算结果!B$19+计算结果!B$20*'000300'!J2163)^计算结果!B$21</f>
        <v>1.5875204137180199</v>
      </c>
      <c r="L2163" s="21">
        <f t="shared" ca="1" si="167"/>
        <v>2461.0485397430502</v>
      </c>
      <c r="M2163" s="31" t="str">
        <f ca="1">IF(ROW()&gt;计算结果!B$22+1,IF(L2163&gt;OFFSET(L2163,-计算结果!B$22,0,1,1),"买",IF(L2163&lt;OFFSET(L2163,-计算结果!B$22,0,1,1),"卖",M2162)),IF(L2163&gt;OFFSET(L2163,-ROW()+1,0,1,1),"买",IF(L2163&lt;OFFSET(L2163,-ROW()+1,0,1,1),"卖",M2162)))</f>
        <v>买</v>
      </c>
      <c r="N2163" s="4" t="str">
        <f t="shared" ca="1" si="168"/>
        <v/>
      </c>
      <c r="O2163" s="3">
        <f ca="1">IF(M2162="买",E2163/E2162-1,0)-IF(N2163=1,计算结果!B$17,0)</f>
        <v>9.9181822316116719E-3</v>
      </c>
      <c r="P2163" s="2">
        <f t="shared" ca="1" si="169"/>
        <v>8.2124054128617612</v>
      </c>
      <c r="Q2163" s="3">
        <f ca="1">1-P2163/MAX(P$2:P2163)</f>
        <v>3.1878976720369545E-2</v>
      </c>
    </row>
    <row r="2164" spans="1:17" x14ac:dyDescent="0.15">
      <c r="A2164" s="1">
        <v>41612</v>
      </c>
      <c r="B2164">
        <v>2439.8200000000002</v>
      </c>
      <c r="C2164">
        <v>2486.64</v>
      </c>
      <c r="D2164" s="21">
        <v>2434.69</v>
      </c>
      <c r="E2164" s="21">
        <v>2475.14</v>
      </c>
      <c r="F2164" s="42">
        <v>947.83930367999994</v>
      </c>
      <c r="G2164" s="3">
        <f t="shared" si="165"/>
        <v>1.3247201958424215E-2</v>
      </c>
      <c r="H2164" s="3">
        <f>1-E2164/MAX(E$2:E2164)</f>
        <v>0.57885727897638328</v>
      </c>
      <c r="I2164" s="21">
        <f t="shared" si="166"/>
        <v>32.359999999999673</v>
      </c>
      <c r="J2164" s="21">
        <f ca="1">IF(ROW()&gt;计算结果!B$18+1,ABS(E2164-OFFSET(E2164,-计算结果!B$18,0,1,1))/SUM(OFFSET(I2164,0,0,-计算结果!B$18,1)),ABS(E2164-OFFSET(E2164,-ROW()+2,0,1,1))/SUM(OFFSET(I2164,0,0,-ROW()+2,1)))</f>
        <v>0.30180639740742921</v>
      </c>
      <c r="K2164" s="21">
        <f ca="1">(计算结果!B$19+计算结果!B$20*'000300'!J2164)^计算结果!B$21</f>
        <v>1.6716257576666862</v>
      </c>
      <c r="L2164" s="21">
        <f t="shared" ca="1" si="167"/>
        <v>2484.6041876717036</v>
      </c>
      <c r="M2164" s="31" t="str">
        <f ca="1">IF(ROW()&gt;计算结果!B$22+1,IF(L2164&gt;OFFSET(L2164,-计算结果!B$22,0,1,1),"买",IF(L2164&lt;OFFSET(L2164,-计算结果!B$22,0,1,1),"卖",M2163)),IF(L2164&gt;OFFSET(L2164,-ROW()+1,0,1,1),"买",IF(L2164&lt;OFFSET(L2164,-ROW()+1,0,1,1),"卖",M2163)))</f>
        <v>买</v>
      </c>
      <c r="N2164" s="4" t="str">
        <f t="shared" ca="1" si="168"/>
        <v/>
      </c>
      <c r="O2164" s="3">
        <f ca="1">IF(M2163="买",E2164/E2163-1,0)-IF(N2164=1,计算结果!B$17,0)</f>
        <v>1.3247201958424215E-2</v>
      </c>
      <c r="P2164" s="2">
        <f t="shared" ca="1" si="169"/>
        <v>8.3211968059303967</v>
      </c>
      <c r="Q2164" s="3">
        <f ca="1">1-P2164/MAX(P$2:P2164)</f>
        <v>1.9054082004788087E-2</v>
      </c>
    </row>
    <row r="2165" spans="1:17" x14ac:dyDescent="0.15">
      <c r="A2165" s="1">
        <v>41613</v>
      </c>
      <c r="B2165">
        <v>2476.4499999999998</v>
      </c>
      <c r="C2165">
        <v>2481.75</v>
      </c>
      <c r="D2165" s="21">
        <v>2460.58</v>
      </c>
      <c r="E2165" s="21">
        <v>2468.1999999999998</v>
      </c>
      <c r="F2165" s="42">
        <v>729.99927807999995</v>
      </c>
      <c r="G2165" s="3">
        <f t="shared" si="165"/>
        <v>-2.8038818006254074E-3</v>
      </c>
      <c r="H2165" s="3">
        <f>1-E2165/MAX(E$2:E2165)</f>
        <v>0.58003811338732736</v>
      </c>
      <c r="I2165" s="21">
        <f t="shared" si="166"/>
        <v>6.9400000000000546</v>
      </c>
      <c r="J2165" s="21">
        <f ca="1">IF(ROW()&gt;计算结果!B$18+1,ABS(E2165-OFFSET(E2165,-计算结果!B$18,0,1,1))/SUM(OFFSET(I2165,0,0,-计算结果!B$18,1)),ABS(E2165-OFFSET(E2165,-ROW()+2,0,1,1))/SUM(OFFSET(I2165,0,0,-ROW()+2,1)))</f>
        <v>0.36676957973662672</v>
      </c>
      <c r="K2165" s="21">
        <f ca="1">(计算结果!B$19+计算结果!B$20*'000300'!J2165)^计算结果!B$21</f>
        <v>1.730092621762964</v>
      </c>
      <c r="L2165" s="21">
        <f t="shared" ca="1" si="167"/>
        <v>2456.2234236148738</v>
      </c>
      <c r="M2165" s="31" t="str">
        <f ca="1">IF(ROW()&gt;计算结果!B$22+1,IF(L2165&gt;OFFSET(L2165,-计算结果!B$22,0,1,1),"买",IF(L2165&lt;OFFSET(L2165,-计算结果!B$22,0,1,1),"卖",M2164)),IF(L2165&gt;OFFSET(L2165,-ROW()+1,0,1,1),"买",IF(L2165&lt;OFFSET(L2165,-ROW()+1,0,1,1),"卖",M2164)))</f>
        <v>买</v>
      </c>
      <c r="N2165" s="4" t="str">
        <f t="shared" ca="1" si="168"/>
        <v/>
      </c>
      <c r="O2165" s="3">
        <f ca="1">IF(M2164="买",E2165/E2164-1,0)-IF(N2165=1,计算结果!B$17,0)</f>
        <v>-2.8038818006254074E-3</v>
      </c>
      <c r="P2165" s="2">
        <f t="shared" ca="1" si="169"/>
        <v>8.2978651536468266</v>
      </c>
      <c r="Q2165" s="3">
        <f ca="1">1-P2165/MAX(P$2:P2165)</f>
        <v>2.180453841165253E-2</v>
      </c>
    </row>
    <row r="2166" spans="1:17" x14ac:dyDescent="0.15">
      <c r="A2166" s="1">
        <v>41614</v>
      </c>
      <c r="B2166">
        <v>2463.04</v>
      </c>
      <c r="C2166">
        <v>2470.81</v>
      </c>
      <c r="D2166" s="21">
        <v>2445.62</v>
      </c>
      <c r="E2166" s="21">
        <v>2452.29</v>
      </c>
      <c r="F2166" s="42">
        <v>648.43206655999995</v>
      </c>
      <c r="G2166" s="3">
        <f t="shared" si="165"/>
        <v>-6.4459930313588432E-3</v>
      </c>
      <c r="H2166" s="3">
        <f>1-E2166/MAX(E$2:E2166)</f>
        <v>0.58274518478186899</v>
      </c>
      <c r="I2166" s="21">
        <f t="shared" si="166"/>
        <v>15.909999999999854</v>
      </c>
      <c r="J2166" s="21">
        <f ca="1">IF(ROW()&gt;计算结果!B$18+1,ABS(E2166-OFFSET(E2166,-计算结果!B$18,0,1,1))/SUM(OFFSET(I2166,0,0,-计算结果!B$18,1)),ABS(E2166-OFFSET(E2166,-ROW()+2,0,1,1))/SUM(OFFSET(I2166,0,0,-ROW()+2,1)))</f>
        <v>0.33415339196752492</v>
      </c>
      <c r="K2166" s="21">
        <f ca="1">(计算结果!B$19+计算结果!B$20*'000300'!J2166)^计算结果!B$21</f>
        <v>1.7007380527707723</v>
      </c>
      <c r="L2166" s="21">
        <f t="shared" ca="1" si="167"/>
        <v>2449.533700395391</v>
      </c>
      <c r="M2166" s="31" t="str">
        <f ca="1">IF(ROW()&gt;计算结果!B$22+1,IF(L2166&gt;OFFSET(L2166,-计算结果!B$22,0,1,1),"买",IF(L2166&lt;OFFSET(L2166,-计算结果!B$22,0,1,1),"卖",M2165)),IF(L2166&gt;OFFSET(L2166,-ROW()+1,0,1,1),"买",IF(L2166&lt;OFFSET(L2166,-ROW()+1,0,1,1),"卖",M2165)))</f>
        <v>买</v>
      </c>
      <c r="N2166" s="4" t="str">
        <f t="shared" ca="1" si="168"/>
        <v/>
      </c>
      <c r="O2166" s="3">
        <f ca="1">IF(M2165="买",E2166/E2165-1,0)-IF(N2166=1,计算结果!B$17,0)</f>
        <v>-6.4459930313588432E-3</v>
      </c>
      <c r="P2166" s="2">
        <f t="shared" ca="1" si="169"/>
        <v>8.244377172691264</v>
      </c>
      <c r="Q2166" s="3">
        <f ca="1">1-P2166/MAX(P$2:P2166)</f>
        <v>2.8109979540357877E-2</v>
      </c>
    </row>
    <row r="2167" spans="1:17" x14ac:dyDescent="0.15">
      <c r="A2167" s="1">
        <v>41617</v>
      </c>
      <c r="B2167">
        <v>2460.0300000000002</v>
      </c>
      <c r="C2167">
        <v>2468.9499999999998</v>
      </c>
      <c r="D2167" s="21">
        <v>2445.94</v>
      </c>
      <c r="E2167" s="21">
        <v>2450.87</v>
      </c>
      <c r="F2167" s="42">
        <v>576.34537472</v>
      </c>
      <c r="G2167" s="3">
        <f t="shared" si="165"/>
        <v>-5.7905060168250699E-4</v>
      </c>
      <c r="H2167" s="3">
        <f>1-E2167/MAX(E$2:E2167)</f>
        <v>0.5829867964336759</v>
      </c>
      <c r="I2167" s="21">
        <f t="shared" si="166"/>
        <v>1.4200000000000728</v>
      </c>
      <c r="J2167" s="21">
        <f ca="1">IF(ROW()&gt;计算结果!B$18+1,ABS(E2167-OFFSET(E2167,-计算结果!B$18,0,1,1))/SUM(OFFSET(I2167,0,0,-计算结果!B$18,1)),ABS(E2167-OFFSET(E2167,-ROW()+2,0,1,1))/SUM(OFFSET(I2167,0,0,-ROW()+2,1)))</f>
        <v>0.40237910524954529</v>
      </c>
      <c r="K2167" s="21">
        <f ca="1">(计算结果!B$19+计算结果!B$20*'000300'!J2167)^计算结果!B$21</f>
        <v>1.7621411947245906</v>
      </c>
      <c r="L2167" s="21">
        <f t="shared" ca="1" si="167"/>
        <v>2451.8884489771667</v>
      </c>
      <c r="M2167" s="31" t="str">
        <f ca="1">IF(ROW()&gt;计算结果!B$22+1,IF(L2167&gt;OFFSET(L2167,-计算结果!B$22,0,1,1),"买",IF(L2167&lt;OFFSET(L2167,-计算结果!B$22,0,1,1),"卖",M2166)),IF(L2167&gt;OFFSET(L2167,-ROW()+1,0,1,1),"买",IF(L2167&lt;OFFSET(L2167,-ROW()+1,0,1,1),"卖",M2166)))</f>
        <v>买</v>
      </c>
      <c r="N2167" s="4" t="str">
        <f t="shared" ca="1" si="168"/>
        <v/>
      </c>
      <c r="O2167" s="3">
        <f ca="1">IF(M2166="买",E2167/E2166-1,0)-IF(N2167=1,计算结果!B$17,0)</f>
        <v>-5.7905060168250699E-4</v>
      </c>
      <c r="P2167" s="2">
        <f t="shared" ca="1" si="169"/>
        <v>8.2396032611289201</v>
      </c>
      <c r="Q2167" s="3">
        <f ca="1">1-P2167/MAX(P$2:P2167)</f>
        <v>2.8672753041474208E-2</v>
      </c>
    </row>
    <row r="2168" spans="1:17" x14ac:dyDescent="0.15">
      <c r="A2168" s="1">
        <v>41618</v>
      </c>
      <c r="B2168">
        <v>2456.23</v>
      </c>
      <c r="C2168">
        <v>2466.66</v>
      </c>
      <c r="D2168" s="21">
        <v>2444.5300000000002</v>
      </c>
      <c r="E2168" s="21">
        <v>2453.3200000000002</v>
      </c>
      <c r="F2168" s="42">
        <v>612.36727808000001</v>
      </c>
      <c r="G2168" s="3">
        <f t="shared" si="165"/>
        <v>9.9964502401195254E-4</v>
      </c>
      <c r="H2168" s="3">
        <f>1-E2168/MAX(E$2:E2168)</f>
        <v>0.58256993125978351</v>
      </c>
      <c r="I2168" s="21">
        <f t="shared" si="166"/>
        <v>2.4500000000002728</v>
      </c>
      <c r="J2168" s="21">
        <f ca="1">IF(ROW()&gt;计算结果!B$18+1,ABS(E2168-OFFSET(E2168,-计算结果!B$18,0,1,1))/SUM(OFFSET(I2168,0,0,-计算结果!B$18,1)),ABS(E2168-OFFSET(E2168,-ROW()+2,0,1,1))/SUM(OFFSET(I2168,0,0,-ROW()+2,1)))</f>
        <v>0.42265264238070721</v>
      </c>
      <c r="K2168" s="21">
        <f ca="1">(计算结果!B$19+计算结果!B$20*'000300'!J2168)^计算结果!B$21</f>
        <v>1.7803873781426365</v>
      </c>
      <c r="L2168" s="21">
        <f t="shared" ca="1" si="167"/>
        <v>2454.4371643493869</v>
      </c>
      <c r="M2168" s="31" t="str">
        <f ca="1">IF(ROW()&gt;计算结果!B$22+1,IF(L2168&gt;OFFSET(L2168,-计算结果!B$22,0,1,1),"买",IF(L2168&lt;OFFSET(L2168,-计算结果!B$22,0,1,1),"卖",M2167)),IF(L2168&gt;OFFSET(L2168,-ROW()+1,0,1,1),"买",IF(L2168&lt;OFFSET(L2168,-ROW()+1,0,1,1),"卖",M2167)))</f>
        <v>买</v>
      </c>
      <c r="N2168" s="4" t="str">
        <f t="shared" ca="1" si="168"/>
        <v/>
      </c>
      <c r="O2168" s="3">
        <f ca="1">IF(M2167="买",E2168/E2167-1,0)-IF(N2168=1,计算结果!B$17,0)</f>
        <v>9.9964502401195254E-4</v>
      </c>
      <c r="P2168" s="2">
        <f t="shared" ca="1" si="169"/>
        <v>8.2478399395287401</v>
      </c>
      <c r="Q2168" s="3">
        <f ca="1">1-P2168/MAX(P$2:P2168)</f>
        <v>2.7701770592364894E-2</v>
      </c>
    </row>
    <row r="2169" spans="1:17" x14ac:dyDescent="0.15">
      <c r="A2169" s="1">
        <v>41619</v>
      </c>
      <c r="B2169">
        <v>2440.5</v>
      </c>
      <c r="C2169">
        <v>2440.5</v>
      </c>
      <c r="D2169" s="21">
        <v>2400.7399999999998</v>
      </c>
      <c r="E2169" s="21">
        <v>2412.7600000000002</v>
      </c>
      <c r="F2169" s="42">
        <v>628.08850431999997</v>
      </c>
      <c r="G2169" s="3">
        <f t="shared" si="165"/>
        <v>-1.6532698547274682E-2</v>
      </c>
      <c r="H2169" s="3">
        <f>1-E2169/MAX(E$2:E2169)</f>
        <v>0.5894711767508336</v>
      </c>
      <c r="I2169" s="21">
        <f t="shared" si="166"/>
        <v>40.559999999999945</v>
      </c>
      <c r="J2169" s="21">
        <f ca="1">IF(ROW()&gt;计算结果!B$18+1,ABS(E2169-OFFSET(E2169,-计算结果!B$18,0,1,1))/SUM(OFFSET(I2169,0,0,-计算结果!B$18,1)),ABS(E2169-OFFSET(E2169,-ROW()+2,0,1,1))/SUM(OFFSET(I2169,0,0,-ROW()+2,1)))</f>
        <v>1.0152284263958177E-2</v>
      </c>
      <c r="K2169" s="21">
        <f ca="1">(计算结果!B$19+计算结果!B$20*'000300'!J2169)^计算结果!B$21</f>
        <v>1.4091370558375622</v>
      </c>
      <c r="L2169" s="21">
        <f t="shared" ca="1" si="167"/>
        <v>2395.7083276824337</v>
      </c>
      <c r="M2169" s="31" t="str">
        <f ca="1">IF(ROW()&gt;计算结果!B$22+1,IF(L2169&gt;OFFSET(L2169,-计算结果!B$22,0,1,1),"买",IF(L2169&lt;OFFSET(L2169,-计算结果!B$22,0,1,1),"卖",M2168)),IF(L2169&gt;OFFSET(L2169,-ROW()+1,0,1,1),"买",IF(L2169&lt;OFFSET(L2169,-ROW()+1,0,1,1),"卖",M2168)))</f>
        <v>买</v>
      </c>
      <c r="N2169" s="4" t="str">
        <f t="shared" ca="1" si="168"/>
        <v/>
      </c>
      <c r="O2169" s="3">
        <f ca="1">IF(M2168="买",E2169/E2168-1,0)-IF(N2169=1,计算结果!B$17,0)</f>
        <v>-1.6532698547274682E-2</v>
      </c>
      <c r="P2169" s="2">
        <f t="shared" ca="1" si="169"/>
        <v>8.1114808881423386</v>
      </c>
      <c r="Q2169" s="3">
        <f ca="1">1-P2169/MAX(P$2:P2169)</f>
        <v>4.3776484117210357E-2</v>
      </c>
    </row>
    <row r="2170" spans="1:17" x14ac:dyDescent="0.15">
      <c r="A2170" s="1">
        <v>41620</v>
      </c>
      <c r="B2170">
        <v>2406.77</v>
      </c>
      <c r="C2170">
        <v>2423.31</v>
      </c>
      <c r="D2170" s="21">
        <v>2402.77</v>
      </c>
      <c r="E2170" s="21">
        <v>2410.02</v>
      </c>
      <c r="F2170" s="42">
        <v>474.81446399999999</v>
      </c>
      <c r="G2170" s="3">
        <f t="shared" si="165"/>
        <v>-1.1356289063149116E-3</v>
      </c>
      <c r="H2170" s="3">
        <f>1-E2170/MAX(E$2:E2170)</f>
        <v>0.58993738514939087</v>
      </c>
      <c r="I2170" s="21">
        <f t="shared" si="166"/>
        <v>2.7400000000002365</v>
      </c>
      <c r="J2170" s="21">
        <f ca="1">IF(ROW()&gt;计算结果!B$18+1,ABS(E2170-OFFSET(E2170,-计算结果!B$18,0,1,1))/SUM(OFFSET(I2170,0,0,-计算结果!B$18,1)),ABS(E2170-OFFSET(E2170,-ROW()+2,0,1,1))/SUM(OFFSET(I2170,0,0,-ROW()+2,1)))</f>
        <v>0.20059819182924413</v>
      </c>
      <c r="K2170" s="21">
        <f ca="1">(计算结果!B$19+计算结果!B$20*'000300'!J2170)^计算结果!B$21</f>
        <v>1.5805383726463196</v>
      </c>
      <c r="L2170" s="21">
        <f t="shared" ca="1" si="167"/>
        <v>2418.3284749570876</v>
      </c>
      <c r="M2170" s="31" t="str">
        <f ca="1">IF(ROW()&gt;计算结果!B$22+1,IF(L2170&gt;OFFSET(L2170,-计算结果!B$22,0,1,1),"买",IF(L2170&lt;OFFSET(L2170,-计算结果!B$22,0,1,1),"卖",M2169)),IF(L2170&gt;OFFSET(L2170,-ROW()+1,0,1,1),"买",IF(L2170&lt;OFFSET(L2170,-ROW()+1,0,1,1),"卖",M2169)))</f>
        <v>买</v>
      </c>
      <c r="N2170" s="4" t="str">
        <f t="shared" ca="1" si="168"/>
        <v/>
      </c>
      <c r="O2170" s="3">
        <f ca="1">IF(M2169="买",E2170/E2169-1,0)-IF(N2170=1,计算结果!B$17,0)</f>
        <v>-1.1356289063149116E-3</v>
      </c>
      <c r="P2170" s="2">
        <f t="shared" ca="1" si="169"/>
        <v>8.1022692559727432</v>
      </c>
      <c r="Q2170" s="3">
        <f ca="1">1-P2170/MAX(P$2:P2170)</f>
        <v>4.4862399182744928E-2</v>
      </c>
    </row>
    <row r="2171" spans="1:17" x14ac:dyDescent="0.15">
      <c r="A2171" s="1">
        <v>41621</v>
      </c>
      <c r="B2171">
        <v>2388.66</v>
      </c>
      <c r="C2171">
        <v>2416.2600000000002</v>
      </c>
      <c r="D2171" s="21">
        <v>2386.25</v>
      </c>
      <c r="E2171" s="21">
        <v>2406.64</v>
      </c>
      <c r="F2171" s="42">
        <v>475.83526912000002</v>
      </c>
      <c r="G2171" s="3">
        <f t="shared" si="165"/>
        <v>-1.4024779877346294E-3</v>
      </c>
      <c r="H2171" s="3">
        <f>1-E2171/MAX(E$2:E2171)</f>
        <v>0.59051248894031172</v>
      </c>
      <c r="I2171" s="21">
        <f t="shared" si="166"/>
        <v>3.3800000000001091</v>
      </c>
      <c r="J2171" s="21">
        <f ca="1">IF(ROW()&gt;计算结果!B$18+1,ABS(E2171-OFFSET(E2171,-计算结果!B$18,0,1,1))/SUM(OFFSET(I2171,0,0,-计算结果!B$18,1)),ABS(E2171-OFFSET(E2171,-ROW()+2,0,1,1))/SUM(OFFSET(I2171,0,0,-ROW()+2,1)))</f>
        <v>0.21547698465643805</v>
      </c>
      <c r="K2171" s="21">
        <f ca="1">(计算结果!B$19+计算结果!B$20*'000300'!J2171)^计算结果!B$21</f>
        <v>1.5939292861907941</v>
      </c>
      <c r="L2171" s="21">
        <f t="shared" ca="1" si="167"/>
        <v>2399.6978724120781</v>
      </c>
      <c r="M2171" s="31" t="str">
        <f ca="1">IF(ROW()&gt;计算结果!B$22+1,IF(L2171&gt;OFFSET(L2171,-计算结果!B$22,0,1,1),"买",IF(L2171&lt;OFFSET(L2171,-计算结果!B$22,0,1,1),"卖",M2170)),IF(L2171&gt;OFFSET(L2171,-ROW()+1,0,1,1),"买",IF(L2171&lt;OFFSET(L2171,-ROW()+1,0,1,1),"卖",M2170)))</f>
        <v>买</v>
      </c>
      <c r="N2171" s="4" t="str">
        <f t="shared" ca="1" si="168"/>
        <v/>
      </c>
      <c r="O2171" s="3">
        <f ca="1">IF(M2170="买",E2171/E2170-1,0)-IF(N2171=1,计算结果!B$17,0)</f>
        <v>-1.4024779877346294E-3</v>
      </c>
      <c r="P2171" s="2">
        <f t="shared" ca="1" si="169"/>
        <v>8.0909060016905432</v>
      </c>
      <c r="Q2171" s="3">
        <f ca="1">1-P2171/MAX(P$2:P2171)</f>
        <v>4.6201958643148688E-2</v>
      </c>
    </row>
    <row r="2172" spans="1:17" x14ac:dyDescent="0.15">
      <c r="A2172" s="1">
        <v>41624</v>
      </c>
      <c r="B2172">
        <v>2408.6799999999998</v>
      </c>
      <c r="C2172">
        <v>2412.73</v>
      </c>
      <c r="D2172" s="21">
        <v>2367.4299999999998</v>
      </c>
      <c r="E2172" s="21">
        <v>2367.92</v>
      </c>
      <c r="F2172" s="42">
        <v>621.07893760000002</v>
      </c>
      <c r="G2172" s="3">
        <f t="shared" si="165"/>
        <v>-1.6088820928763625E-2</v>
      </c>
      <c r="H2172" s="3">
        <f>1-E2172/MAX(E$2:E2172)</f>
        <v>0.5971006601783162</v>
      </c>
      <c r="I2172" s="21">
        <f t="shared" si="166"/>
        <v>38.7199999999998</v>
      </c>
      <c r="J2172" s="21">
        <f ca="1">IF(ROW()&gt;计算结果!B$18+1,ABS(E2172-OFFSET(E2172,-计算结果!B$18,0,1,1))/SUM(OFFSET(I2172,0,0,-计算结果!B$18,1)),ABS(E2172-OFFSET(E2172,-ROW()+2,0,1,1))/SUM(OFFSET(I2172,0,0,-ROW()+2,1)))</f>
        <v>0.30195286994717052</v>
      </c>
      <c r="K2172" s="21">
        <f ca="1">(计算结果!B$19+计算结果!B$20*'000300'!J2172)^计算结果!B$21</f>
        <v>1.6717575829524534</v>
      </c>
      <c r="L2172" s="21">
        <f t="shared" ca="1" si="167"/>
        <v>2346.572973237091</v>
      </c>
      <c r="M2172" s="31" t="str">
        <f ca="1">IF(ROW()&gt;计算结果!B$22+1,IF(L2172&gt;OFFSET(L2172,-计算结果!B$22,0,1,1),"买",IF(L2172&lt;OFFSET(L2172,-计算结果!B$22,0,1,1),"卖",M2171)),IF(L2172&gt;OFFSET(L2172,-ROW()+1,0,1,1),"买",IF(L2172&lt;OFFSET(L2172,-ROW()+1,0,1,1),"卖",M2171)))</f>
        <v>卖</v>
      </c>
      <c r="N2172" s="4">
        <f t="shared" ca="1" si="168"/>
        <v>1</v>
      </c>
      <c r="O2172" s="3">
        <f ca="1">IF(M2171="买",E2172/E2171-1,0)-IF(N2172=1,计算结果!B$17,0)</f>
        <v>-1.6088820928763625E-2</v>
      </c>
      <c r="P2172" s="2">
        <f t="shared" ca="1" si="169"/>
        <v>7.9607328638778849</v>
      </c>
      <c r="Q2172" s="3">
        <f ca="1">1-P2172/MAX(P$2:P2172)</f>
        <v>6.1547444532744522E-2</v>
      </c>
    </row>
    <row r="2173" spans="1:17" x14ac:dyDescent="0.15">
      <c r="A2173" s="1">
        <v>41625</v>
      </c>
      <c r="B2173">
        <v>2369.2600000000002</v>
      </c>
      <c r="C2173">
        <v>2373.29</v>
      </c>
      <c r="D2173" s="21">
        <v>2351.1799999999998</v>
      </c>
      <c r="E2173" s="21">
        <v>2356.38</v>
      </c>
      <c r="F2173" s="42">
        <v>463.06074624000001</v>
      </c>
      <c r="G2173" s="3">
        <f t="shared" si="165"/>
        <v>-4.8734754552518522E-3</v>
      </c>
      <c r="H2173" s="3">
        <f>1-E2173/MAX(E$2:E2173)</f>
        <v>0.59906418022187435</v>
      </c>
      <c r="I2173" s="21">
        <f t="shared" si="166"/>
        <v>11.539999999999964</v>
      </c>
      <c r="J2173" s="21">
        <f ca="1">IF(ROW()&gt;计算结果!B$18+1,ABS(E2173-OFFSET(E2173,-计算结果!B$18,0,1,1))/SUM(OFFSET(I2173,0,0,-计算结果!B$18,1)),ABS(E2173-OFFSET(E2173,-ROW()+2,0,1,1))/SUM(OFFSET(I2173,0,0,-ROW()+2,1)))</f>
        <v>0.55377515703115054</v>
      </c>
      <c r="K2173" s="21">
        <f ca="1">(计算结果!B$19+计算结果!B$20*'000300'!J2173)^计算结果!B$21</f>
        <v>1.8983976413280355</v>
      </c>
      <c r="L2173" s="21">
        <f t="shared" ca="1" si="167"/>
        <v>2365.1906097122387</v>
      </c>
      <c r="M2173" s="31" t="str">
        <f ca="1">IF(ROW()&gt;计算结果!B$22+1,IF(L2173&gt;OFFSET(L2173,-计算结果!B$22,0,1,1),"买",IF(L2173&lt;OFFSET(L2173,-计算结果!B$22,0,1,1),"卖",M2172)),IF(L2173&gt;OFFSET(L2173,-ROW()+1,0,1,1),"买",IF(L2173&lt;OFFSET(L2173,-ROW()+1,0,1,1),"卖",M2172)))</f>
        <v>卖</v>
      </c>
      <c r="N2173" s="4" t="str">
        <f t="shared" ca="1" si="168"/>
        <v/>
      </c>
      <c r="O2173" s="3">
        <f ca="1">IF(M2172="买",E2173/E2172-1,0)-IF(N2173=1,计算结果!B$17,0)</f>
        <v>0</v>
      </c>
      <c r="P2173" s="2">
        <f t="shared" ca="1" si="169"/>
        <v>7.9607328638778849</v>
      </c>
      <c r="Q2173" s="3">
        <f ca="1">1-P2173/MAX(P$2:P2173)</f>
        <v>6.1547444532744522E-2</v>
      </c>
    </row>
    <row r="2174" spans="1:17" x14ac:dyDescent="0.15">
      <c r="A2174" s="1">
        <v>41626</v>
      </c>
      <c r="B2174">
        <v>2356.6999999999998</v>
      </c>
      <c r="C2174">
        <v>2368.58</v>
      </c>
      <c r="D2174" s="21">
        <v>2350.4499999999998</v>
      </c>
      <c r="E2174" s="21">
        <v>2357.23</v>
      </c>
      <c r="F2174" s="42">
        <v>396.75269120000002</v>
      </c>
      <c r="G2174" s="3">
        <f t="shared" si="165"/>
        <v>3.6072280362242637E-4</v>
      </c>
      <c r="H2174" s="3">
        <f>1-E2174/MAX(E$2:E2174)</f>
        <v>0.59891955352889137</v>
      </c>
      <c r="I2174" s="21">
        <f t="shared" si="166"/>
        <v>0.84999999999990905</v>
      </c>
      <c r="J2174" s="21">
        <f ca="1">IF(ROW()&gt;计算结果!B$18+1,ABS(E2174-OFFSET(E2174,-计算结果!B$18,0,1,1))/SUM(OFFSET(I2174,0,0,-计算结果!B$18,1)),ABS(E2174-OFFSET(E2174,-ROW()+2,0,1,1))/SUM(OFFSET(I2174,0,0,-ROW()+2,1)))</f>
        <v>0.94699220946108464</v>
      </c>
      <c r="K2174" s="21">
        <f ca="1">(计算结果!B$19+计算结果!B$20*'000300'!J2174)^计算结果!B$21</f>
        <v>2.2522929885149763</v>
      </c>
      <c r="L2174" s="21">
        <f t="shared" ca="1" si="167"/>
        <v>2347.260984273059</v>
      </c>
      <c r="M2174" s="31" t="str">
        <f ca="1">IF(ROW()&gt;计算结果!B$22+1,IF(L2174&gt;OFFSET(L2174,-计算结果!B$22,0,1,1),"买",IF(L2174&lt;OFFSET(L2174,-计算结果!B$22,0,1,1),"卖",M2173)),IF(L2174&gt;OFFSET(L2174,-ROW()+1,0,1,1),"买",IF(L2174&lt;OFFSET(L2174,-ROW()+1,0,1,1),"卖",M2173)))</f>
        <v>卖</v>
      </c>
      <c r="N2174" s="4" t="str">
        <f t="shared" ca="1" si="168"/>
        <v/>
      </c>
      <c r="O2174" s="3">
        <f ca="1">IF(M2173="买",E2174/E2173-1,0)-IF(N2174=1,计算结果!B$17,0)</f>
        <v>0</v>
      </c>
      <c r="P2174" s="2">
        <f t="shared" ca="1" si="169"/>
        <v>7.9607328638778849</v>
      </c>
      <c r="Q2174" s="3">
        <f ca="1">1-P2174/MAX(P$2:P2174)</f>
        <v>6.1547444532744522E-2</v>
      </c>
    </row>
    <row r="2175" spans="1:17" x14ac:dyDescent="0.15">
      <c r="A2175" s="1">
        <v>41627</v>
      </c>
      <c r="B2175">
        <v>2366.1999999999998</v>
      </c>
      <c r="C2175">
        <v>2370.9899999999998</v>
      </c>
      <c r="D2175" s="21">
        <v>2331.19</v>
      </c>
      <c r="E2175" s="21">
        <v>2332.41</v>
      </c>
      <c r="F2175" s="42">
        <v>451.48868607999998</v>
      </c>
      <c r="G2175" s="3">
        <f t="shared" si="165"/>
        <v>-1.0529307704381874E-2</v>
      </c>
      <c r="H2175" s="3">
        <f>1-E2175/MAX(E$2:E2175)</f>
        <v>0.6031426529639965</v>
      </c>
      <c r="I2175" s="21">
        <f t="shared" si="166"/>
        <v>24.820000000000164</v>
      </c>
      <c r="J2175" s="21">
        <f ca="1">IF(ROW()&gt;计算结果!B$18+1,ABS(E2175-OFFSET(E2175,-计算结果!B$18,0,1,1))/SUM(OFFSET(I2175,0,0,-计算结果!B$18,1)),ABS(E2175-OFFSET(E2175,-ROW()+2,0,1,1))/SUM(OFFSET(I2175,0,0,-ROW()+2,1)))</f>
        <v>0.95364843036729863</v>
      </c>
      <c r="K2175" s="21">
        <f ca="1">(计算结果!B$19+计算结果!B$20*'000300'!J2175)^计算结果!B$21</f>
        <v>2.2582835873305687</v>
      </c>
      <c r="L2175" s="21">
        <f t="shared" ca="1" si="167"/>
        <v>2313.7232502335055</v>
      </c>
      <c r="M2175" s="31" t="str">
        <f ca="1">IF(ROW()&gt;计算结果!B$22+1,IF(L2175&gt;OFFSET(L2175,-计算结果!B$22,0,1,1),"买",IF(L2175&lt;OFFSET(L2175,-计算结果!B$22,0,1,1),"卖",M2174)),IF(L2175&gt;OFFSET(L2175,-ROW()+1,0,1,1),"买",IF(L2175&lt;OFFSET(L2175,-ROW()+1,0,1,1),"卖",M2174)))</f>
        <v>卖</v>
      </c>
      <c r="N2175" s="4" t="str">
        <f t="shared" ca="1" si="168"/>
        <v/>
      </c>
      <c r="O2175" s="3">
        <f ca="1">IF(M2174="买",E2175/E2174-1,0)-IF(N2175=1,计算结果!B$17,0)</f>
        <v>0</v>
      </c>
      <c r="P2175" s="2">
        <f t="shared" ca="1" si="169"/>
        <v>7.9607328638778849</v>
      </c>
      <c r="Q2175" s="3">
        <f ca="1">1-P2175/MAX(P$2:P2175)</f>
        <v>6.1547444532744522E-2</v>
      </c>
    </row>
    <row r="2176" spans="1:17" x14ac:dyDescent="0.15">
      <c r="A2176" s="1">
        <v>41628</v>
      </c>
      <c r="B2176">
        <v>2335.0500000000002</v>
      </c>
      <c r="C2176">
        <v>2338.88</v>
      </c>
      <c r="D2176" s="21">
        <v>2278.1</v>
      </c>
      <c r="E2176" s="21">
        <v>2278.14</v>
      </c>
      <c r="F2176" s="42">
        <v>608.62128127999995</v>
      </c>
      <c r="G2176" s="3">
        <f t="shared" si="165"/>
        <v>-2.3267778821047802E-2</v>
      </c>
      <c r="H2176" s="3">
        <f>1-E2176/MAX(E$2:E2176)</f>
        <v>0.61237664193833807</v>
      </c>
      <c r="I2176" s="21">
        <f t="shared" si="166"/>
        <v>54.269999999999982</v>
      </c>
      <c r="J2176" s="21">
        <f ca="1">IF(ROW()&gt;计算结果!B$18+1,ABS(E2176-OFFSET(E2176,-计算结果!B$18,0,1,1))/SUM(OFFSET(I2176,0,0,-计算结果!B$18,1)),ABS(E2176-OFFSET(E2176,-ROW()+2,0,1,1))/SUM(OFFSET(I2176,0,0,-ROW()+2,1)))</f>
        <v>0.96348547717842137</v>
      </c>
      <c r="K2176" s="21">
        <f ca="1">(计算结果!B$19+计算结果!B$20*'000300'!J2176)^计算结果!B$21</f>
        <v>2.2671369294605794</v>
      </c>
      <c r="L2176" s="21">
        <f t="shared" ca="1" si="167"/>
        <v>2233.0511495588876</v>
      </c>
      <c r="M2176" s="31" t="str">
        <f ca="1">IF(ROW()&gt;计算结果!B$22+1,IF(L2176&gt;OFFSET(L2176,-计算结果!B$22,0,1,1),"买",IF(L2176&lt;OFFSET(L2176,-计算结果!B$22,0,1,1),"卖",M2175)),IF(L2176&gt;OFFSET(L2176,-ROW()+1,0,1,1),"买",IF(L2176&lt;OFFSET(L2176,-ROW()+1,0,1,1),"卖",M2175)))</f>
        <v>卖</v>
      </c>
      <c r="N2176" s="4" t="str">
        <f t="shared" ca="1" si="168"/>
        <v/>
      </c>
      <c r="O2176" s="3">
        <f ca="1">IF(M2175="买",E2176/E2175-1,0)-IF(N2176=1,计算结果!B$17,0)</f>
        <v>0</v>
      </c>
      <c r="P2176" s="2">
        <f t="shared" ca="1" si="169"/>
        <v>7.9607328638778849</v>
      </c>
      <c r="Q2176" s="3">
        <f ca="1">1-P2176/MAX(P$2:P2176)</f>
        <v>6.1547444532744522E-2</v>
      </c>
    </row>
    <row r="2177" spans="1:17" x14ac:dyDescent="0.15">
      <c r="A2177" s="1">
        <v>41631</v>
      </c>
      <c r="B2177">
        <v>2283.8000000000002</v>
      </c>
      <c r="C2177">
        <v>2295.7600000000002</v>
      </c>
      <c r="D2177" s="21">
        <v>2259.5700000000002</v>
      </c>
      <c r="E2177" s="21">
        <v>2284.6</v>
      </c>
      <c r="F2177" s="42">
        <v>444.15344640000001</v>
      </c>
      <c r="G2177" s="3">
        <f t="shared" si="165"/>
        <v>2.8356466240002653E-3</v>
      </c>
      <c r="H2177" s="3">
        <f>1-E2177/MAX(E$2:E2177)</f>
        <v>0.61127747907166685</v>
      </c>
      <c r="I2177" s="21">
        <f t="shared" si="166"/>
        <v>6.4600000000000364</v>
      </c>
      <c r="J2177" s="21">
        <f ca="1">IF(ROW()&gt;计算结果!B$18+1,ABS(E2177-OFFSET(E2177,-计算结果!B$18,0,1,1))/SUM(OFFSET(I2177,0,0,-计算结果!B$18,1)),ABS(E2177-OFFSET(E2177,-ROW()+2,0,1,1))/SUM(OFFSET(I2177,0,0,-ROW()+2,1)))</f>
        <v>0.89493514182679157</v>
      </c>
      <c r="K2177" s="21">
        <f ca="1">(计算结果!B$19+计算结果!B$20*'000300'!J2177)^计算结果!B$21</f>
        <v>2.2054416276441122</v>
      </c>
      <c r="L2177" s="21">
        <f t="shared" ca="1" si="167"/>
        <v>2346.7391301789175</v>
      </c>
      <c r="M2177" s="31" t="str">
        <f ca="1">IF(ROW()&gt;计算结果!B$22+1,IF(L2177&gt;OFFSET(L2177,-计算结果!B$22,0,1,1),"买",IF(L2177&lt;OFFSET(L2177,-计算结果!B$22,0,1,1),"卖",M2176)),IF(L2177&gt;OFFSET(L2177,-ROW()+1,0,1,1),"买",IF(L2177&lt;OFFSET(L2177,-ROW()+1,0,1,1),"卖",M2176)))</f>
        <v>卖</v>
      </c>
      <c r="N2177" s="4" t="str">
        <f t="shared" ca="1" si="168"/>
        <v/>
      </c>
      <c r="O2177" s="3">
        <f ca="1">IF(M2176="买",E2177/E2176-1,0)-IF(N2177=1,计算结果!B$17,0)</f>
        <v>0</v>
      </c>
      <c r="P2177" s="2">
        <f t="shared" ca="1" si="169"/>
        <v>7.9607328638778849</v>
      </c>
      <c r="Q2177" s="3">
        <f ca="1">1-P2177/MAX(P$2:P2177)</f>
        <v>6.1547444532744522E-2</v>
      </c>
    </row>
    <row r="2178" spans="1:17" x14ac:dyDescent="0.15">
      <c r="A2178" s="1">
        <v>41632</v>
      </c>
      <c r="B2178">
        <v>2291.13</v>
      </c>
      <c r="C2178">
        <v>2312.83</v>
      </c>
      <c r="D2178" s="21">
        <v>2270.2399999999998</v>
      </c>
      <c r="E2178" s="21">
        <v>2288.25</v>
      </c>
      <c r="F2178" s="42">
        <v>451.73190656000003</v>
      </c>
      <c r="G2178" s="3">
        <f t="shared" si="165"/>
        <v>1.597653856254988E-3</v>
      </c>
      <c r="H2178" s="3">
        <f>1-E2178/MAX(E$2:E2178)</f>
        <v>0.61065643503709244</v>
      </c>
      <c r="I2178" s="21">
        <f t="shared" si="166"/>
        <v>3.6500000000000909</v>
      </c>
      <c r="J2178" s="21">
        <f ca="1">IF(ROW()&gt;计算结果!B$18+1,ABS(E2178-OFFSET(E2178,-计算结果!B$18,0,1,1))/SUM(OFFSET(I2178,0,0,-计算结果!B$18,1)),ABS(E2178-OFFSET(E2178,-ROW()+2,0,1,1))/SUM(OFFSET(I2178,0,0,-ROW()+2,1)))</f>
        <v>0.88277447991871194</v>
      </c>
      <c r="K2178" s="21">
        <f ca="1">(计算结果!B$19+计算结果!B$20*'000300'!J2178)^计算结果!B$21</f>
        <v>2.1944970319268409</v>
      </c>
      <c r="L2178" s="21">
        <f t="shared" ca="1" si="167"/>
        <v>2218.3849076012998</v>
      </c>
      <c r="M2178" s="31" t="str">
        <f ca="1">IF(ROW()&gt;计算结果!B$22+1,IF(L2178&gt;OFFSET(L2178,-计算结果!B$22,0,1,1),"买",IF(L2178&lt;OFFSET(L2178,-计算结果!B$22,0,1,1),"卖",M2177)),IF(L2178&gt;OFFSET(L2178,-ROW()+1,0,1,1),"买",IF(L2178&lt;OFFSET(L2178,-ROW()+1,0,1,1),"卖",M2177)))</f>
        <v>卖</v>
      </c>
      <c r="N2178" s="4" t="str">
        <f t="shared" ca="1" si="168"/>
        <v/>
      </c>
      <c r="O2178" s="3">
        <f ca="1">IF(M2177="买",E2178/E2177-1,0)-IF(N2178=1,计算结果!B$17,0)</f>
        <v>0</v>
      </c>
      <c r="P2178" s="2">
        <f t="shared" ca="1" si="169"/>
        <v>7.9607328638778849</v>
      </c>
      <c r="Q2178" s="3">
        <f ca="1">1-P2178/MAX(P$2:P2178)</f>
        <v>6.1547444532744522E-2</v>
      </c>
    </row>
    <row r="2179" spans="1:17" x14ac:dyDescent="0.15">
      <c r="A2179" s="1">
        <v>41633</v>
      </c>
      <c r="B2179">
        <v>2291.75</v>
      </c>
      <c r="C2179">
        <v>2305.61</v>
      </c>
      <c r="D2179" s="21">
        <v>2281.6</v>
      </c>
      <c r="E2179" s="21">
        <v>2305.11</v>
      </c>
      <c r="F2179" s="42">
        <v>412.02982911999999</v>
      </c>
      <c r="G2179" s="3">
        <f t="shared" ref="G2179:G2242" si="170">E2179/E2178-1</f>
        <v>7.3680760406424906E-3</v>
      </c>
      <c r="H2179" s="3">
        <f>1-E2179/MAX(E$2:E2179)</f>
        <v>0.60778772204451093</v>
      </c>
      <c r="I2179" s="21">
        <f t="shared" si="166"/>
        <v>16.860000000000127</v>
      </c>
      <c r="J2179" s="21">
        <f ca="1">IF(ROW()&gt;计算结果!B$18+1,ABS(E2179-OFFSET(E2179,-计算结果!B$18,0,1,1))/SUM(OFFSET(I2179,0,0,-计算结果!B$18,1)),ABS(E2179-OFFSET(E2179,-ROW()+2,0,1,1))/SUM(OFFSET(I2179,0,0,-ROW()+2,1)))</f>
        <v>0.65925653744870971</v>
      </c>
      <c r="K2179" s="21">
        <f ca="1">(计算结果!B$19+计算结果!B$20*'000300'!J2179)^计算结果!B$21</f>
        <v>1.9933308837038388</v>
      </c>
      <c r="L2179" s="21">
        <f t="shared" ca="1" si="167"/>
        <v>2391.2567126716981</v>
      </c>
      <c r="M2179" s="31" t="str">
        <f ca="1">IF(ROW()&gt;计算结果!B$22+1,IF(L2179&gt;OFFSET(L2179,-计算结果!B$22,0,1,1),"买",IF(L2179&lt;OFFSET(L2179,-计算结果!B$22,0,1,1),"卖",M2178)),IF(L2179&gt;OFFSET(L2179,-ROW()+1,0,1,1),"买",IF(L2179&lt;OFFSET(L2179,-ROW()+1,0,1,1),"卖",M2178)))</f>
        <v>卖</v>
      </c>
      <c r="N2179" s="4" t="str">
        <f t="shared" ca="1" si="168"/>
        <v/>
      </c>
      <c r="O2179" s="3">
        <f ca="1">IF(M2178="买",E2179/E2178-1,0)-IF(N2179=1,计算结果!B$17,0)</f>
        <v>0</v>
      </c>
      <c r="P2179" s="2">
        <f t="shared" ca="1" si="169"/>
        <v>7.9607328638778849</v>
      </c>
      <c r="Q2179" s="3">
        <f ca="1">1-P2179/MAX(P$2:P2179)</f>
        <v>6.1547444532744522E-2</v>
      </c>
    </row>
    <row r="2180" spans="1:17" x14ac:dyDescent="0.15">
      <c r="A2180" s="1">
        <v>41634</v>
      </c>
      <c r="B2180">
        <v>2299.9699999999998</v>
      </c>
      <c r="C2180">
        <v>2301.4899999999998</v>
      </c>
      <c r="D2180" s="21">
        <v>2263.92</v>
      </c>
      <c r="E2180" s="21">
        <v>2265.33</v>
      </c>
      <c r="F2180" s="42">
        <v>486.03013120000003</v>
      </c>
      <c r="G2180" s="3">
        <f t="shared" si="170"/>
        <v>-1.7257310930931746E-2</v>
      </c>
      <c r="H2180" s="3">
        <f>1-E2180/MAX(E$2:E2180)</f>
        <v>0.6145562512761179</v>
      </c>
      <c r="I2180" s="21">
        <f t="shared" ref="I2180:I2243" si="171">ABS(E2180-E2179)</f>
        <v>39.7800000000002</v>
      </c>
      <c r="J2180" s="21">
        <f ca="1">IF(ROW()&gt;计算结果!B$18+1,ABS(E2180-OFFSET(E2180,-计算结果!B$18,0,1,1))/SUM(OFFSET(I2180,0,0,-计算结果!B$18,1)),ABS(E2180-OFFSET(E2180,-ROW()+2,0,1,1))/SUM(OFFSET(I2180,0,0,-ROW()+2,1)))</f>
        <v>0.72225827384814945</v>
      </c>
      <c r="K2180" s="21">
        <f ca="1">(计算结果!B$19+计算结果!B$20*'000300'!J2180)^计算结果!B$21</f>
        <v>2.0500324464633346</v>
      </c>
      <c r="L2180" s="21">
        <f t="shared" ref="L2180:L2243" ca="1" si="172">K2180*E2180+(1-K2180)*L2179</f>
        <v>2133.1028658182508</v>
      </c>
      <c r="M2180" s="31" t="str">
        <f ca="1">IF(ROW()&gt;计算结果!B$22+1,IF(L2180&gt;OFFSET(L2180,-计算结果!B$22,0,1,1),"买",IF(L2180&lt;OFFSET(L2180,-计算结果!B$22,0,1,1),"卖",M2179)),IF(L2180&gt;OFFSET(L2180,-ROW()+1,0,1,1),"买",IF(L2180&lt;OFFSET(L2180,-ROW()+1,0,1,1),"卖",M2179)))</f>
        <v>卖</v>
      </c>
      <c r="N2180" s="4" t="str">
        <f t="shared" ref="N2180:N2243" ca="1" si="173">IF(M2179&lt;&gt;M2180,1,"")</f>
        <v/>
      </c>
      <c r="O2180" s="3">
        <f ca="1">IF(M2179="买",E2180/E2179-1,0)-IF(N2180=1,计算结果!B$17,0)</f>
        <v>0</v>
      </c>
      <c r="P2180" s="2">
        <f t="shared" ref="P2180:P2243" ca="1" si="174">IFERROR(P2179*(1+O2180),P2179)</f>
        <v>7.9607328638778849</v>
      </c>
      <c r="Q2180" s="3">
        <f ca="1">1-P2180/MAX(P$2:P2180)</f>
        <v>6.1547444532744522E-2</v>
      </c>
    </row>
    <row r="2181" spans="1:17" x14ac:dyDescent="0.15">
      <c r="A2181" s="1">
        <v>41635</v>
      </c>
      <c r="B2181">
        <v>2268.5300000000002</v>
      </c>
      <c r="C2181">
        <v>2315.1799999999998</v>
      </c>
      <c r="D2181" s="21">
        <v>2264.39</v>
      </c>
      <c r="E2181" s="21">
        <v>2303.48</v>
      </c>
      <c r="F2181" s="42">
        <v>511.97947904</v>
      </c>
      <c r="G2181" s="3">
        <f t="shared" si="170"/>
        <v>1.6840813479713779E-2</v>
      </c>
      <c r="H2181" s="3">
        <f>1-E2181/MAX(E$2:E2181)</f>
        <v>0.60806506499693724</v>
      </c>
      <c r="I2181" s="21">
        <f t="shared" si="171"/>
        <v>38.150000000000091</v>
      </c>
      <c r="J2181" s="21">
        <f ca="1">IF(ROW()&gt;计算结果!B$18+1,ABS(E2181-OFFSET(E2181,-计算结果!B$18,0,1,1))/SUM(OFFSET(I2181,0,0,-计算结果!B$18,1)),ABS(E2181-OFFSET(E2181,-ROW()+2,0,1,1))/SUM(OFFSET(I2181,0,0,-ROW()+2,1)))</f>
        <v>0.438792003402806</v>
      </c>
      <c r="K2181" s="21">
        <f ca="1">(计算结果!B$19+计算结果!B$20*'000300'!J2181)^计算结果!B$21</f>
        <v>1.7949128030625254</v>
      </c>
      <c r="L2181" s="21">
        <f t="shared" ca="1" si="172"/>
        <v>2438.9149653101745</v>
      </c>
      <c r="M2181" s="31" t="str">
        <f ca="1">IF(ROW()&gt;计算结果!B$22+1,IF(L2181&gt;OFFSET(L2181,-计算结果!B$22,0,1,1),"买",IF(L2181&lt;OFFSET(L2181,-计算结果!B$22,0,1,1),"卖",M2180)),IF(L2181&gt;OFFSET(L2181,-ROW()+1,0,1,1),"买",IF(L2181&lt;OFFSET(L2181,-ROW()+1,0,1,1),"卖",M2180)))</f>
        <v>买</v>
      </c>
      <c r="N2181" s="4">
        <f t="shared" ca="1" si="173"/>
        <v>1</v>
      </c>
      <c r="O2181" s="3">
        <f ca="1">IF(M2180="买",E2181/E2180-1,0)-IF(N2181=1,计算结果!B$17,0)</f>
        <v>0</v>
      </c>
      <c r="P2181" s="2">
        <f t="shared" ca="1" si="174"/>
        <v>7.9607328638778849</v>
      </c>
      <c r="Q2181" s="3">
        <f ca="1">1-P2181/MAX(P$2:P2181)</f>
        <v>6.1547444532744522E-2</v>
      </c>
    </row>
    <row r="2182" spans="1:17" x14ac:dyDescent="0.15">
      <c r="A2182" s="1">
        <v>41638</v>
      </c>
      <c r="B2182">
        <v>2313.38</v>
      </c>
      <c r="C2182">
        <v>2316.62</v>
      </c>
      <c r="D2182" s="21">
        <v>2295.64</v>
      </c>
      <c r="E2182" s="21">
        <v>2299.46</v>
      </c>
      <c r="F2182" s="42">
        <v>461.56443647999998</v>
      </c>
      <c r="G2182" s="3">
        <f t="shared" si="170"/>
        <v>-1.7451855453487486E-3</v>
      </c>
      <c r="H2182" s="3">
        <f>1-E2182/MAX(E$2:E2182)</f>
        <v>0.60874906418022179</v>
      </c>
      <c r="I2182" s="21">
        <f t="shared" si="171"/>
        <v>4.0199999999999818</v>
      </c>
      <c r="J2182" s="21">
        <f ca="1">IF(ROW()&gt;计算结果!B$18+1,ABS(E2182-OFFSET(E2182,-计算结果!B$18,0,1,1))/SUM(OFFSET(I2182,0,0,-计算结果!B$18,1)),ABS(E2182-OFFSET(E2182,-ROW()+2,0,1,1))/SUM(OFFSET(I2182,0,0,-ROW()+2,1)))</f>
        <v>0.34161676646706512</v>
      </c>
      <c r="K2182" s="21">
        <f ca="1">(计算结果!B$19+计算结果!B$20*'000300'!J2182)^计算结果!B$21</f>
        <v>1.7074550898203587</v>
      </c>
      <c r="L2182" s="21">
        <f t="shared" ca="1" si="172"/>
        <v>2200.8018749905959</v>
      </c>
      <c r="M2182" s="31" t="str">
        <f ca="1">IF(ROW()&gt;计算结果!B$22+1,IF(L2182&gt;OFFSET(L2182,-计算结果!B$22,0,1,1),"买",IF(L2182&lt;OFFSET(L2182,-计算结果!B$22,0,1,1),"卖",M2181)),IF(L2182&gt;OFFSET(L2182,-ROW()+1,0,1,1),"买",IF(L2182&lt;OFFSET(L2182,-ROW()+1,0,1,1),"卖",M2181)))</f>
        <v>卖</v>
      </c>
      <c r="N2182" s="4">
        <f t="shared" ca="1" si="173"/>
        <v>1</v>
      </c>
      <c r="O2182" s="3">
        <f ca="1">IF(M2181="买",E2182/E2181-1,0)-IF(N2182=1,计算结果!B$17,0)</f>
        <v>-1.7451855453487486E-3</v>
      </c>
      <c r="P2182" s="2">
        <f t="shared" ca="1" si="174"/>
        <v>7.9468399079534624</v>
      </c>
      <c r="Q2182" s="3">
        <f ca="1">1-P2182/MAX(P$2:P2182)</f>
        <v>6.3185218367541651E-2</v>
      </c>
    </row>
    <row r="2183" spans="1:17" x14ac:dyDescent="0.15">
      <c r="A2183" s="1">
        <v>41639</v>
      </c>
      <c r="B2183">
        <v>2289.0100000000002</v>
      </c>
      <c r="C2183">
        <v>2333.0700000000002</v>
      </c>
      <c r="D2183" s="21">
        <v>2287.12</v>
      </c>
      <c r="E2183" s="21">
        <v>2330.0300000000002</v>
      </c>
      <c r="F2183" s="42">
        <v>570.26486272</v>
      </c>
      <c r="G2183" s="3">
        <f t="shared" si="170"/>
        <v>1.3294425647760955E-2</v>
      </c>
      <c r="H2183" s="3">
        <f>1-E2183/MAX(E$2:E2183)</f>
        <v>0.6035476077043489</v>
      </c>
      <c r="I2183" s="21">
        <f t="shared" si="171"/>
        <v>30.570000000000164</v>
      </c>
      <c r="J2183" s="21">
        <f ca="1">IF(ROW()&gt;计算结果!B$18+1,ABS(E2183-OFFSET(E2183,-计算结果!B$18,0,1,1))/SUM(OFFSET(I2183,0,0,-计算结果!B$18,1)),ABS(E2183-OFFSET(E2183,-ROW()+2,0,1,1))/SUM(OFFSET(I2183,0,0,-ROW()+2,1)))</f>
        <v>0.12008385362074384</v>
      </c>
      <c r="K2183" s="21">
        <f ca="1">(计算结果!B$19+计算结果!B$20*'000300'!J2183)^计算结果!B$21</f>
        <v>1.5080754682586694</v>
      </c>
      <c r="L2183" s="21">
        <f t="shared" ca="1" si="172"/>
        <v>2395.687640126343</v>
      </c>
      <c r="M2183" s="31" t="str">
        <f ca="1">IF(ROW()&gt;计算结果!B$22+1,IF(L2183&gt;OFFSET(L2183,-计算结果!B$22,0,1,1),"买",IF(L2183&lt;OFFSET(L2183,-计算结果!B$22,0,1,1),"卖",M2182)),IF(L2183&gt;OFFSET(L2183,-ROW()+1,0,1,1),"买",IF(L2183&lt;OFFSET(L2183,-ROW()+1,0,1,1),"卖",M2182)))</f>
        <v>卖</v>
      </c>
      <c r="N2183" s="4" t="str">
        <f t="shared" ca="1" si="173"/>
        <v/>
      </c>
      <c r="O2183" s="3">
        <f ca="1">IF(M2182="买",E2183/E2182-1,0)-IF(N2183=1,计算结果!B$17,0)</f>
        <v>0</v>
      </c>
      <c r="P2183" s="2">
        <f t="shared" ca="1" si="174"/>
        <v>7.9468399079534624</v>
      </c>
      <c r="Q2183" s="3">
        <f ca="1">1-P2183/MAX(P$2:P2183)</f>
        <v>6.3185218367541651E-2</v>
      </c>
    </row>
    <row r="2184" spans="1:17" x14ac:dyDescent="0.15">
      <c r="A2184" s="1">
        <v>41641</v>
      </c>
      <c r="B2184">
        <v>2323.4299999999998</v>
      </c>
      <c r="C2184">
        <v>2325.9899999999998</v>
      </c>
      <c r="D2184" s="21">
        <v>2310.65</v>
      </c>
      <c r="E2184" s="21">
        <v>2321.98</v>
      </c>
      <c r="F2184" s="42">
        <v>490.12211711999998</v>
      </c>
      <c r="G2184" s="3">
        <f t="shared" si="170"/>
        <v>-3.4548911387407566E-3</v>
      </c>
      <c r="H2184" s="3">
        <f>1-E2184/MAX(E$2:E2184)</f>
        <v>0.60491730756142381</v>
      </c>
      <c r="I2184" s="21">
        <f t="shared" si="171"/>
        <v>8.0500000000001819</v>
      </c>
      <c r="J2184" s="21">
        <f ca="1">IF(ROW()&gt;计算结果!B$18+1,ABS(E2184-OFFSET(E2184,-计算结果!B$18,0,1,1))/SUM(OFFSET(I2184,0,0,-计算结果!B$18,1)),ABS(E2184-OFFSET(E2184,-ROW()+2,0,1,1))/SUM(OFFSET(I2184,0,0,-ROW()+2,1)))</f>
        <v>0.15553986674314893</v>
      </c>
      <c r="K2184" s="21">
        <f ca="1">(计算结果!B$19+计算结果!B$20*'000300'!J2184)^计算结果!B$21</f>
        <v>1.539985880068834</v>
      </c>
      <c r="L2184" s="21">
        <f t="shared" ca="1" si="172"/>
        <v>2282.1789150785798</v>
      </c>
      <c r="M2184" s="31" t="str">
        <f ca="1">IF(ROW()&gt;计算结果!B$22+1,IF(L2184&gt;OFFSET(L2184,-计算结果!B$22,0,1,1),"买",IF(L2184&lt;OFFSET(L2184,-计算结果!B$22,0,1,1),"卖",M2183)),IF(L2184&gt;OFFSET(L2184,-ROW()+1,0,1,1),"买",IF(L2184&lt;OFFSET(L2184,-ROW()+1,0,1,1),"卖",M2183)))</f>
        <v>卖</v>
      </c>
      <c r="N2184" s="4" t="str">
        <f t="shared" ca="1" si="173"/>
        <v/>
      </c>
      <c r="O2184" s="3">
        <f ca="1">IF(M2183="买",E2184/E2183-1,0)-IF(N2184=1,计算结果!B$17,0)</f>
        <v>0</v>
      </c>
      <c r="P2184" s="2">
        <f t="shared" ca="1" si="174"/>
        <v>7.9468399079534624</v>
      </c>
      <c r="Q2184" s="3">
        <f ca="1">1-P2184/MAX(P$2:P2184)</f>
        <v>6.3185218367541651E-2</v>
      </c>
    </row>
    <row r="2185" spans="1:17" x14ac:dyDescent="0.15">
      <c r="A2185" s="1">
        <v>41642</v>
      </c>
      <c r="B2185">
        <v>2311.9699999999998</v>
      </c>
      <c r="C2185">
        <v>2314.84</v>
      </c>
      <c r="D2185" s="21">
        <v>2280.89</v>
      </c>
      <c r="E2185" s="21">
        <v>2290.7800000000002</v>
      </c>
      <c r="F2185" s="42">
        <v>577.39710463999995</v>
      </c>
      <c r="G2185" s="3">
        <f t="shared" si="170"/>
        <v>-1.3436808241242271E-2</v>
      </c>
      <c r="H2185" s="3">
        <f>1-E2185/MAX(E$2:E2185)</f>
        <v>0.61022595793915468</v>
      </c>
      <c r="I2185" s="21">
        <f t="shared" si="171"/>
        <v>31.199999999999818</v>
      </c>
      <c r="J2185" s="21">
        <f ca="1">IF(ROW()&gt;计算结果!B$18+1,ABS(E2185-OFFSET(E2185,-计算结果!B$18,0,1,1))/SUM(OFFSET(I2185,0,0,-计算结果!B$18,1)),ABS(E2185-OFFSET(E2185,-ROW()+2,0,1,1))/SUM(OFFSET(I2185,0,0,-ROW()+2,1)))</f>
        <v>0.17866186000600634</v>
      </c>
      <c r="K2185" s="21">
        <f ca="1">(计算结果!B$19+计算结果!B$20*'000300'!J2185)^计算结果!B$21</f>
        <v>1.5607956740054056</v>
      </c>
      <c r="L2185" s="21">
        <f t="shared" ca="1" si="172"/>
        <v>2295.6034512156857</v>
      </c>
      <c r="M2185" s="31" t="str">
        <f ca="1">IF(ROW()&gt;计算结果!B$22+1,IF(L2185&gt;OFFSET(L2185,-计算结果!B$22,0,1,1),"买",IF(L2185&lt;OFFSET(L2185,-计算结果!B$22,0,1,1),"卖",M2184)),IF(L2185&gt;OFFSET(L2185,-ROW()+1,0,1,1),"买",IF(L2185&lt;OFFSET(L2185,-ROW()+1,0,1,1),"卖",M2184)))</f>
        <v>卖</v>
      </c>
      <c r="N2185" s="4" t="str">
        <f t="shared" ca="1" si="173"/>
        <v/>
      </c>
      <c r="O2185" s="3">
        <f ca="1">IF(M2184="买",E2185/E2184-1,0)-IF(N2185=1,计算结果!B$17,0)</f>
        <v>0</v>
      </c>
      <c r="P2185" s="2">
        <f t="shared" ca="1" si="174"/>
        <v>7.9468399079534624</v>
      </c>
      <c r="Q2185" s="3">
        <f ca="1">1-P2185/MAX(P$2:P2185)</f>
        <v>6.3185218367541651E-2</v>
      </c>
    </row>
    <row r="2186" spans="1:17" x14ac:dyDescent="0.15">
      <c r="A2186" s="1">
        <v>41645</v>
      </c>
      <c r="B2186">
        <v>2286.37</v>
      </c>
      <c r="C2186">
        <v>2286.37</v>
      </c>
      <c r="D2186" s="21">
        <v>2229.33</v>
      </c>
      <c r="E2186" s="21">
        <v>2238.64</v>
      </c>
      <c r="F2186" s="42">
        <v>599.79358207999996</v>
      </c>
      <c r="G2186" s="3">
        <f t="shared" si="170"/>
        <v>-2.2760806362898345E-2</v>
      </c>
      <c r="H2186" s="3">
        <f>1-E2186/MAX(E$2:E2186)</f>
        <v>0.61909752943578578</v>
      </c>
      <c r="I2186" s="21">
        <f t="shared" si="171"/>
        <v>52.140000000000327</v>
      </c>
      <c r="J2186" s="21">
        <f ca="1">IF(ROW()&gt;计算结果!B$18+1,ABS(E2186-OFFSET(E2186,-计算结果!B$18,0,1,1))/SUM(OFFSET(I2186,0,0,-计算结果!B$18,1)),ABS(E2186-OFFSET(E2186,-ROW()+2,0,1,1))/SUM(OFFSET(I2186,0,0,-ROW()+2,1)))</f>
        <v>0.17108454608454532</v>
      </c>
      <c r="K2186" s="21">
        <f ca="1">(计算结果!B$19+计算结果!B$20*'000300'!J2186)^计算结果!B$21</f>
        <v>1.5539760914760907</v>
      </c>
      <c r="L2186" s="21">
        <f t="shared" ca="1" si="172"/>
        <v>2207.0836099385451</v>
      </c>
      <c r="M2186" s="31" t="str">
        <f ca="1">IF(ROW()&gt;计算结果!B$22+1,IF(L2186&gt;OFFSET(L2186,-计算结果!B$22,0,1,1),"买",IF(L2186&lt;OFFSET(L2186,-计算结果!B$22,0,1,1),"卖",M2185)),IF(L2186&gt;OFFSET(L2186,-ROW()+1,0,1,1),"买",IF(L2186&lt;OFFSET(L2186,-ROW()+1,0,1,1),"卖",M2185)))</f>
        <v>卖</v>
      </c>
      <c r="N2186" s="4" t="str">
        <f t="shared" ca="1" si="173"/>
        <v/>
      </c>
      <c r="O2186" s="3">
        <f ca="1">IF(M2185="买",E2186/E2185-1,0)-IF(N2186=1,计算结果!B$17,0)</f>
        <v>0</v>
      </c>
      <c r="P2186" s="2">
        <f t="shared" ca="1" si="174"/>
        <v>7.9468399079534624</v>
      </c>
      <c r="Q2186" s="3">
        <f ca="1">1-P2186/MAX(P$2:P2186)</f>
        <v>6.3185218367541651E-2</v>
      </c>
    </row>
    <row r="2187" spans="1:17" x14ac:dyDescent="0.15">
      <c r="A2187" s="1">
        <v>41646</v>
      </c>
      <c r="B2187">
        <v>2222.31</v>
      </c>
      <c r="C2187">
        <v>2246.79</v>
      </c>
      <c r="D2187" s="21">
        <v>2218.65</v>
      </c>
      <c r="E2187" s="21">
        <v>2238</v>
      </c>
      <c r="F2187" s="42">
        <v>425.65648384000002</v>
      </c>
      <c r="G2187" s="3">
        <f t="shared" si="170"/>
        <v>-2.8588786048666659E-4</v>
      </c>
      <c r="H2187" s="3">
        <f>1-E2187/MAX(E$2:E2187)</f>
        <v>0.61920642482814947</v>
      </c>
      <c r="I2187" s="21">
        <f t="shared" si="171"/>
        <v>0.63999999999987267</v>
      </c>
      <c r="J2187" s="21">
        <f ca="1">IF(ROW()&gt;计算结果!B$18+1,ABS(E2187-OFFSET(E2187,-计算结果!B$18,0,1,1))/SUM(OFFSET(I2187,0,0,-计算结果!B$18,1)),ABS(E2187-OFFSET(E2187,-ROW()+2,0,1,1))/SUM(OFFSET(I2187,0,0,-ROW()+2,1)))</f>
        <v>0.20705589620545514</v>
      </c>
      <c r="K2187" s="21">
        <f ca="1">(计算结果!B$19+计算结果!B$20*'000300'!J2187)^计算结果!B$21</f>
        <v>1.5863503065849096</v>
      </c>
      <c r="L2187" s="21">
        <f t="shared" ca="1" si="172"/>
        <v>2256.1278347910329</v>
      </c>
      <c r="M2187" s="31" t="str">
        <f ca="1">IF(ROW()&gt;计算结果!B$22+1,IF(L2187&gt;OFFSET(L2187,-计算结果!B$22,0,1,1),"买",IF(L2187&lt;OFFSET(L2187,-计算结果!B$22,0,1,1),"卖",M2186)),IF(L2187&gt;OFFSET(L2187,-ROW()+1,0,1,1),"买",IF(L2187&lt;OFFSET(L2187,-ROW()+1,0,1,1),"卖",M2186)))</f>
        <v>卖</v>
      </c>
      <c r="N2187" s="4" t="str">
        <f t="shared" ca="1" si="173"/>
        <v/>
      </c>
      <c r="O2187" s="3">
        <f ca="1">IF(M2186="买",E2187/E2186-1,0)-IF(N2187=1,计算结果!B$17,0)</f>
        <v>0</v>
      </c>
      <c r="P2187" s="2">
        <f t="shared" ca="1" si="174"/>
        <v>7.9468399079534624</v>
      </c>
      <c r="Q2187" s="3">
        <f ca="1">1-P2187/MAX(P$2:P2187)</f>
        <v>6.3185218367541651E-2</v>
      </c>
    </row>
    <row r="2188" spans="1:17" x14ac:dyDescent="0.15">
      <c r="A2188" s="1">
        <v>41647</v>
      </c>
      <c r="B2188">
        <v>2240.64</v>
      </c>
      <c r="C2188">
        <v>2262.58</v>
      </c>
      <c r="D2188" s="21">
        <v>2228.42</v>
      </c>
      <c r="E2188" s="21">
        <v>2241.91</v>
      </c>
      <c r="F2188" s="42">
        <v>506.91489791999999</v>
      </c>
      <c r="G2188" s="3">
        <f t="shared" si="170"/>
        <v>1.7470956210901001E-3</v>
      </c>
      <c r="H2188" s="3">
        <f>1-E2188/MAX(E$2:E2188)</f>
        <v>0.61854114204042743</v>
      </c>
      <c r="I2188" s="21">
        <f t="shared" si="171"/>
        <v>3.9099999999998545</v>
      </c>
      <c r="J2188" s="21">
        <f ca="1">IF(ROW()&gt;计算结果!B$18+1,ABS(E2188-OFFSET(E2188,-计算结果!B$18,0,1,1))/SUM(OFFSET(I2188,0,0,-计算结果!B$18,1)),ABS(E2188-OFFSET(E2188,-ROW()+2,0,1,1))/SUM(OFFSET(I2188,0,0,-ROW()+2,1)))</f>
        <v>0.20566305698562054</v>
      </c>
      <c r="K2188" s="21">
        <f ca="1">(计算结果!B$19+计算结果!B$20*'000300'!J2188)^计算结果!B$21</f>
        <v>1.5850967512870584</v>
      </c>
      <c r="L2188" s="21">
        <f t="shared" ca="1" si="172"/>
        <v>2233.5911910534301</v>
      </c>
      <c r="M2188" s="31" t="str">
        <f ca="1">IF(ROW()&gt;计算结果!B$22+1,IF(L2188&gt;OFFSET(L2188,-计算结果!B$22,0,1,1),"买",IF(L2188&lt;OFFSET(L2188,-计算结果!B$22,0,1,1),"卖",M2187)),IF(L2188&gt;OFFSET(L2188,-ROW()+1,0,1,1),"买",IF(L2188&lt;OFFSET(L2188,-ROW()+1,0,1,1),"卖",M2187)))</f>
        <v>卖</v>
      </c>
      <c r="N2188" s="4" t="str">
        <f t="shared" ca="1" si="173"/>
        <v/>
      </c>
      <c r="O2188" s="3">
        <f ca="1">IF(M2187="买",E2188/E2187-1,0)-IF(N2188=1,计算结果!B$17,0)</f>
        <v>0</v>
      </c>
      <c r="P2188" s="2">
        <f t="shared" ca="1" si="174"/>
        <v>7.9468399079534624</v>
      </c>
      <c r="Q2188" s="3">
        <f ca="1">1-P2188/MAX(P$2:P2188)</f>
        <v>6.3185218367541651E-2</v>
      </c>
    </row>
    <row r="2189" spans="1:17" x14ac:dyDescent="0.15">
      <c r="A2189" s="1">
        <v>41648</v>
      </c>
      <c r="B2189">
        <v>2236.9699999999998</v>
      </c>
      <c r="C2189">
        <v>2258.89</v>
      </c>
      <c r="D2189" s="21">
        <v>2220.8000000000002</v>
      </c>
      <c r="E2189" s="21">
        <v>2222.2199999999998</v>
      </c>
      <c r="F2189" s="42">
        <v>543.99492095999994</v>
      </c>
      <c r="G2189" s="3">
        <f t="shared" si="170"/>
        <v>-8.7826897600706832E-3</v>
      </c>
      <c r="H2189" s="3">
        <f>1-E2189/MAX(E$2:E2189)</f>
        <v>0.62189137684611717</v>
      </c>
      <c r="I2189" s="21">
        <f t="shared" si="171"/>
        <v>19.690000000000055</v>
      </c>
      <c r="J2189" s="21">
        <f ca="1">IF(ROW()&gt;计算结果!B$18+1,ABS(E2189-OFFSET(E2189,-计算结果!B$18,0,1,1))/SUM(OFFSET(I2189,0,0,-计算结果!B$18,1)),ABS(E2189-OFFSET(E2189,-ROW()+2,0,1,1))/SUM(OFFSET(I2189,0,0,-ROW()+2,1)))</f>
        <v>0.36331360946745617</v>
      </c>
      <c r="K2189" s="21">
        <f ca="1">(计算结果!B$19+计算结果!B$20*'000300'!J2189)^计算结果!B$21</f>
        <v>1.7269822485207105</v>
      </c>
      <c r="L2189" s="21">
        <f t="shared" ca="1" si="172"/>
        <v>2213.9533459596187</v>
      </c>
      <c r="M2189" s="31" t="str">
        <f ca="1">IF(ROW()&gt;计算结果!B$22+1,IF(L2189&gt;OFFSET(L2189,-计算结果!B$22,0,1,1),"买",IF(L2189&lt;OFFSET(L2189,-计算结果!B$22,0,1,1),"卖",M2188)),IF(L2189&gt;OFFSET(L2189,-ROW()+1,0,1,1),"买",IF(L2189&lt;OFFSET(L2189,-ROW()+1,0,1,1),"卖",M2188)))</f>
        <v>卖</v>
      </c>
      <c r="N2189" s="4" t="str">
        <f t="shared" ca="1" si="173"/>
        <v/>
      </c>
      <c r="O2189" s="3">
        <f ca="1">IF(M2188="买",E2189/E2188-1,0)-IF(N2189=1,计算结果!B$17,0)</f>
        <v>0</v>
      </c>
      <c r="P2189" s="2">
        <f t="shared" ca="1" si="174"/>
        <v>7.9468399079534624</v>
      </c>
      <c r="Q2189" s="3">
        <f ca="1">1-P2189/MAX(P$2:P2189)</f>
        <v>6.3185218367541651E-2</v>
      </c>
    </row>
    <row r="2190" spans="1:17" x14ac:dyDescent="0.15">
      <c r="A2190" s="1">
        <v>41649</v>
      </c>
      <c r="B2190">
        <v>2216.52</v>
      </c>
      <c r="C2190">
        <v>2224.4899999999998</v>
      </c>
      <c r="D2190" s="21">
        <v>2200.2199999999998</v>
      </c>
      <c r="E2190" s="21">
        <v>2204.85</v>
      </c>
      <c r="F2190" s="42">
        <v>475.72307968000001</v>
      </c>
      <c r="G2190" s="3">
        <f t="shared" si="170"/>
        <v>-7.8165078165077784E-3</v>
      </c>
      <c r="H2190" s="3">
        <f>1-E2190/MAX(E$2:E2190)</f>
        <v>0.62484686585448856</v>
      </c>
      <c r="I2190" s="21">
        <f t="shared" si="171"/>
        <v>17.369999999999891</v>
      </c>
      <c r="J2190" s="21">
        <f ca="1">IF(ROW()&gt;计算结果!B$18+1,ABS(E2190-OFFSET(E2190,-计算结果!B$18,0,1,1))/SUM(OFFSET(I2190,0,0,-计算结果!B$18,1)),ABS(E2190-OFFSET(E2190,-ROW()+2,0,1,1))/SUM(OFFSET(I2190,0,0,-ROW()+2,1)))</f>
        <v>0.29396325459317563</v>
      </c>
      <c r="K2190" s="21">
        <f ca="1">(计算结果!B$19+计算结果!B$20*'000300'!J2190)^计算结果!B$21</f>
        <v>1.6645669291338581</v>
      </c>
      <c r="L2190" s="21">
        <f t="shared" ca="1" si="172"/>
        <v>2198.8002173307732</v>
      </c>
      <c r="M2190" s="31" t="str">
        <f ca="1">IF(ROW()&gt;计算结果!B$22+1,IF(L2190&gt;OFFSET(L2190,-计算结果!B$22,0,1,1),"买",IF(L2190&lt;OFFSET(L2190,-计算结果!B$22,0,1,1),"卖",M2189)),IF(L2190&gt;OFFSET(L2190,-ROW()+1,0,1,1),"买",IF(L2190&lt;OFFSET(L2190,-ROW()+1,0,1,1),"卖",M2189)))</f>
        <v>卖</v>
      </c>
      <c r="N2190" s="4" t="str">
        <f t="shared" ca="1" si="173"/>
        <v/>
      </c>
      <c r="O2190" s="3">
        <f ca="1">IF(M2189="买",E2190/E2189-1,0)-IF(N2190=1,计算结果!B$17,0)</f>
        <v>0</v>
      </c>
      <c r="P2190" s="2">
        <f t="shared" ca="1" si="174"/>
        <v>7.9468399079534624</v>
      </c>
      <c r="Q2190" s="3">
        <f ca="1">1-P2190/MAX(P$2:P2190)</f>
        <v>6.3185218367541651E-2</v>
      </c>
    </row>
    <row r="2191" spans="1:17" x14ac:dyDescent="0.15">
      <c r="A2191" s="1">
        <v>41652</v>
      </c>
      <c r="B2191">
        <v>2207</v>
      </c>
      <c r="C2191">
        <v>2222.0700000000002</v>
      </c>
      <c r="D2191" s="21">
        <v>2183.6</v>
      </c>
      <c r="E2191" s="21">
        <v>2193.6799999999998</v>
      </c>
      <c r="F2191" s="42">
        <v>461.23003904000001</v>
      </c>
      <c r="G2191" s="3">
        <f t="shared" si="170"/>
        <v>-5.066104270131766E-3</v>
      </c>
      <c r="H2191" s="3">
        <f>1-E2191/MAX(E$2:E2191)</f>
        <v>0.62674743074933636</v>
      </c>
      <c r="I2191" s="21">
        <f t="shared" si="171"/>
        <v>11.170000000000073</v>
      </c>
      <c r="J2191" s="21">
        <f ca="1">IF(ROW()&gt;计算结果!B$18+1,ABS(E2191-OFFSET(E2191,-计算结果!B$18,0,1,1))/SUM(OFFSET(I2191,0,0,-计算结果!B$18,1)),ABS(E2191-OFFSET(E2191,-ROW()+2,0,1,1))/SUM(OFFSET(I2191,0,0,-ROW()+2,1)))</f>
        <v>0.6142313716715152</v>
      </c>
      <c r="K2191" s="21">
        <f ca="1">(计算结果!B$19+计算结果!B$20*'000300'!J2191)^计算结果!B$21</f>
        <v>1.9528082345043636</v>
      </c>
      <c r="L2191" s="21">
        <f t="shared" ca="1" si="172"/>
        <v>2188.8014147647873</v>
      </c>
      <c r="M2191" s="31" t="str">
        <f ca="1">IF(ROW()&gt;计算结果!B$22+1,IF(L2191&gt;OFFSET(L2191,-计算结果!B$22,0,1,1),"买",IF(L2191&lt;OFFSET(L2191,-计算结果!B$22,0,1,1),"卖",M2190)),IF(L2191&gt;OFFSET(L2191,-ROW()+1,0,1,1),"买",IF(L2191&lt;OFFSET(L2191,-ROW()+1,0,1,1),"卖",M2190)))</f>
        <v>卖</v>
      </c>
      <c r="N2191" s="4" t="str">
        <f t="shared" ca="1" si="173"/>
        <v/>
      </c>
      <c r="O2191" s="3">
        <f ca="1">IF(M2190="买",E2191/E2190-1,0)-IF(N2191=1,计算结果!B$17,0)</f>
        <v>0</v>
      </c>
      <c r="P2191" s="2">
        <f t="shared" ca="1" si="174"/>
        <v>7.9468399079534624</v>
      </c>
      <c r="Q2191" s="3">
        <f ca="1">1-P2191/MAX(P$2:P2191)</f>
        <v>6.3185218367541651E-2</v>
      </c>
    </row>
    <row r="2192" spans="1:17" x14ac:dyDescent="0.15">
      <c r="A2192" s="1">
        <v>41653</v>
      </c>
      <c r="B2192">
        <v>2192.84</v>
      </c>
      <c r="C2192">
        <v>2214.12</v>
      </c>
      <c r="D2192" s="21">
        <v>2179.91</v>
      </c>
      <c r="E2192" s="21">
        <v>2212.85</v>
      </c>
      <c r="F2192" s="42">
        <v>467.85101823999997</v>
      </c>
      <c r="G2192" s="3">
        <f t="shared" si="170"/>
        <v>8.7387403814596087E-3</v>
      </c>
      <c r="H2192" s="3">
        <f>1-E2192/MAX(E$2:E2192)</f>
        <v>0.6234856734499421</v>
      </c>
      <c r="I2192" s="21">
        <f t="shared" si="171"/>
        <v>19.170000000000073</v>
      </c>
      <c r="J2192" s="21">
        <f ca="1">IF(ROW()&gt;计算结果!B$18+1,ABS(E2192-OFFSET(E2192,-计算结果!B$18,0,1,1))/SUM(OFFSET(I2192,0,0,-计算结果!B$18,1)),ABS(E2192-OFFSET(E2192,-ROW()+2,0,1,1))/SUM(OFFSET(I2192,0,0,-ROW()+2,1)))</f>
        <v>0.4466505079676138</v>
      </c>
      <c r="K2192" s="21">
        <f ca="1">(计算结果!B$19+计算结果!B$20*'000300'!J2192)^计算结果!B$21</f>
        <v>1.8019854571708525</v>
      </c>
      <c r="L2192" s="21">
        <f t="shared" ca="1" si="172"/>
        <v>2232.1366156241738</v>
      </c>
      <c r="M2192" s="31" t="str">
        <f ca="1">IF(ROW()&gt;计算结果!B$22+1,IF(L2192&gt;OFFSET(L2192,-计算结果!B$22,0,1,1),"买",IF(L2192&lt;OFFSET(L2192,-计算结果!B$22,0,1,1),"卖",M2191)),IF(L2192&gt;OFFSET(L2192,-ROW()+1,0,1,1),"买",IF(L2192&lt;OFFSET(L2192,-ROW()+1,0,1,1),"卖",M2191)))</f>
        <v>卖</v>
      </c>
      <c r="N2192" s="4" t="str">
        <f t="shared" ca="1" si="173"/>
        <v/>
      </c>
      <c r="O2192" s="3">
        <f ca="1">IF(M2191="买",E2192/E2191-1,0)-IF(N2192=1,计算结果!B$17,0)</f>
        <v>0</v>
      </c>
      <c r="P2192" s="2">
        <f t="shared" ca="1" si="174"/>
        <v>7.9468399079534624</v>
      </c>
      <c r="Q2192" s="3">
        <f ca="1">1-P2192/MAX(P$2:P2192)</f>
        <v>6.3185218367541651E-2</v>
      </c>
    </row>
    <row r="2193" spans="1:17" x14ac:dyDescent="0.15">
      <c r="A2193" s="1">
        <v>41654</v>
      </c>
      <c r="B2193">
        <v>2210.02</v>
      </c>
      <c r="C2193">
        <v>2215.9</v>
      </c>
      <c r="D2193" s="21">
        <v>2193.8000000000002</v>
      </c>
      <c r="E2193" s="21">
        <v>2208.94</v>
      </c>
      <c r="F2193" s="42">
        <v>457.55916287999997</v>
      </c>
      <c r="G2193" s="3">
        <f t="shared" si="170"/>
        <v>-1.7669521205684324E-3</v>
      </c>
      <c r="H2193" s="3">
        <f>1-E2193/MAX(E$2:E2193)</f>
        <v>0.62415095623766415</v>
      </c>
      <c r="I2193" s="21">
        <f t="shared" si="171"/>
        <v>3.9099999999998545</v>
      </c>
      <c r="J2193" s="21">
        <f ca="1">IF(ROW()&gt;计算结果!B$18+1,ABS(E2193-OFFSET(E2193,-计算结果!B$18,0,1,1))/SUM(OFFSET(I2193,0,0,-计算结果!B$18,1)),ABS(E2193-OFFSET(E2193,-ROW()+2,0,1,1))/SUM(OFFSET(I2193,0,0,-ROW()+2,1)))</f>
        <v>0.72400597907324449</v>
      </c>
      <c r="K2193" s="21">
        <f ca="1">(计算结果!B$19+计算结果!B$20*'000300'!J2193)^计算结果!B$21</f>
        <v>2.0516053811659201</v>
      </c>
      <c r="L2193" s="21">
        <f t="shared" ca="1" si="172"/>
        <v>2184.5463141847817</v>
      </c>
      <c r="M2193" s="31" t="str">
        <f ca="1">IF(ROW()&gt;计算结果!B$22+1,IF(L2193&gt;OFFSET(L2193,-计算结果!B$22,0,1,1),"买",IF(L2193&lt;OFFSET(L2193,-计算结果!B$22,0,1,1),"卖",M2192)),IF(L2193&gt;OFFSET(L2193,-ROW()+1,0,1,1),"买",IF(L2193&lt;OFFSET(L2193,-ROW()+1,0,1,1),"卖",M2192)))</f>
        <v>卖</v>
      </c>
      <c r="N2193" s="4" t="str">
        <f t="shared" ca="1" si="173"/>
        <v/>
      </c>
      <c r="O2193" s="3">
        <f ca="1">IF(M2192="买",E2193/E2192-1,0)-IF(N2193=1,计算结果!B$17,0)</f>
        <v>0</v>
      </c>
      <c r="P2193" s="2">
        <f t="shared" ca="1" si="174"/>
        <v>7.9468399079534624</v>
      </c>
      <c r="Q2193" s="3">
        <f ca="1">1-P2193/MAX(P$2:P2193)</f>
        <v>6.3185218367541651E-2</v>
      </c>
    </row>
    <row r="2194" spans="1:17" x14ac:dyDescent="0.15">
      <c r="A2194" s="1">
        <v>41655</v>
      </c>
      <c r="B2194">
        <v>2209.4499999999998</v>
      </c>
      <c r="C2194">
        <v>2227.2600000000002</v>
      </c>
      <c r="D2194" s="21">
        <v>2201.56</v>
      </c>
      <c r="E2194" s="21">
        <v>2211.84</v>
      </c>
      <c r="F2194" s="42">
        <v>498.42782208</v>
      </c>
      <c r="G2194" s="3">
        <f t="shared" si="170"/>
        <v>1.3128468858367714E-3</v>
      </c>
      <c r="H2194" s="3">
        <f>1-E2194/MAX(E$2:E2194)</f>
        <v>0.62365752399101604</v>
      </c>
      <c r="I2194" s="21">
        <f t="shared" si="171"/>
        <v>2.9000000000000909</v>
      </c>
      <c r="J2194" s="21">
        <f ca="1">IF(ROW()&gt;计算结果!B$18+1,ABS(E2194-OFFSET(E2194,-计算结果!B$18,0,1,1))/SUM(OFFSET(I2194,0,0,-计算结果!B$18,1)),ABS(E2194-OFFSET(E2194,-ROW()+2,0,1,1))/SUM(OFFSET(I2194,0,0,-ROW()+2,1)))</f>
        <v>0.67945712523133828</v>
      </c>
      <c r="K2194" s="21">
        <f ca="1">(计算结果!B$19+计算结果!B$20*'000300'!J2194)^计算结果!B$21</f>
        <v>2.0115114127082041</v>
      </c>
      <c r="L2194" s="21">
        <f t="shared" ca="1" si="172"/>
        <v>2239.4478746969658</v>
      </c>
      <c r="M2194" s="31" t="str">
        <f ca="1">IF(ROW()&gt;计算结果!B$22+1,IF(L2194&gt;OFFSET(L2194,-计算结果!B$22,0,1,1),"买",IF(L2194&lt;OFFSET(L2194,-计算结果!B$22,0,1,1),"卖",M2193)),IF(L2194&gt;OFFSET(L2194,-ROW()+1,0,1,1),"买",IF(L2194&lt;OFFSET(L2194,-ROW()+1,0,1,1),"卖",M2193)))</f>
        <v>卖</v>
      </c>
      <c r="N2194" s="4" t="str">
        <f t="shared" ca="1" si="173"/>
        <v/>
      </c>
      <c r="O2194" s="3">
        <f ca="1">IF(M2193="买",E2194/E2193-1,0)-IF(N2194=1,计算结果!B$17,0)</f>
        <v>0</v>
      </c>
      <c r="P2194" s="2">
        <f t="shared" ca="1" si="174"/>
        <v>7.9468399079534624</v>
      </c>
      <c r="Q2194" s="3">
        <f ca="1">1-P2194/MAX(P$2:P2194)</f>
        <v>6.3185218367541651E-2</v>
      </c>
    </row>
    <row r="2195" spans="1:17" x14ac:dyDescent="0.15">
      <c r="A2195" s="1">
        <v>41656</v>
      </c>
      <c r="B2195">
        <v>2203.8200000000002</v>
      </c>
      <c r="C2195">
        <v>2205.9699999999998</v>
      </c>
      <c r="D2195" s="21">
        <v>2175.88</v>
      </c>
      <c r="E2195" s="21">
        <v>2178.4899999999998</v>
      </c>
      <c r="F2195" s="42">
        <v>462.68157952000001</v>
      </c>
      <c r="G2195" s="3">
        <f t="shared" si="170"/>
        <v>-1.5077944155092782E-2</v>
      </c>
      <c r="H2195" s="3">
        <f>1-E2195/MAX(E$2:E2195)</f>
        <v>0.62933199482746893</v>
      </c>
      <c r="I2195" s="21">
        <f t="shared" si="171"/>
        <v>33.350000000000364</v>
      </c>
      <c r="J2195" s="21">
        <f ca="1">IF(ROW()&gt;计算结果!B$18+1,ABS(E2195-OFFSET(E2195,-计算结果!B$18,0,1,1))/SUM(OFFSET(I2195,0,0,-计算结果!B$18,1)),ABS(E2195-OFFSET(E2195,-ROW()+2,0,1,1))/SUM(OFFSET(I2195,0,0,-ROW()+2,1)))</f>
        <v>0.68365296803653031</v>
      </c>
      <c r="K2195" s="21">
        <f ca="1">(计算结果!B$19+计算结果!B$20*'000300'!J2195)^计算结果!B$21</f>
        <v>2.0152876712328771</v>
      </c>
      <c r="L2195" s="21">
        <f t="shared" ca="1" si="172"/>
        <v>2116.6002213556121</v>
      </c>
      <c r="M2195" s="31" t="str">
        <f ca="1">IF(ROW()&gt;计算结果!B$22+1,IF(L2195&gt;OFFSET(L2195,-计算结果!B$22,0,1,1),"买",IF(L2195&lt;OFFSET(L2195,-计算结果!B$22,0,1,1),"卖",M2194)),IF(L2195&gt;OFFSET(L2195,-ROW()+1,0,1,1),"买",IF(L2195&lt;OFFSET(L2195,-ROW()+1,0,1,1),"卖",M2194)))</f>
        <v>卖</v>
      </c>
      <c r="N2195" s="4" t="str">
        <f t="shared" ca="1" si="173"/>
        <v/>
      </c>
      <c r="O2195" s="3">
        <f ca="1">IF(M2194="买",E2195/E2194-1,0)-IF(N2195=1,计算结果!B$17,0)</f>
        <v>0</v>
      </c>
      <c r="P2195" s="2">
        <f t="shared" ca="1" si="174"/>
        <v>7.9468399079534624</v>
      </c>
      <c r="Q2195" s="3">
        <f ca="1">1-P2195/MAX(P$2:P2195)</f>
        <v>6.3185218367541651E-2</v>
      </c>
    </row>
    <row r="2196" spans="1:17" x14ac:dyDescent="0.15">
      <c r="A2196" s="1">
        <v>41659</v>
      </c>
      <c r="B2196">
        <v>2173.65</v>
      </c>
      <c r="C2196">
        <v>2182.46</v>
      </c>
      <c r="D2196" s="21">
        <v>2156.46</v>
      </c>
      <c r="E2196" s="21">
        <v>2165.9899999999998</v>
      </c>
      <c r="F2196" s="42">
        <v>391.57227519999998</v>
      </c>
      <c r="G2196" s="3">
        <f t="shared" si="170"/>
        <v>-5.7379193845278342E-3</v>
      </c>
      <c r="H2196" s="3">
        <f>1-E2196/MAX(E$2:E2196)</f>
        <v>0.63145885795957257</v>
      </c>
      <c r="I2196" s="21">
        <f t="shared" si="171"/>
        <v>12.5</v>
      </c>
      <c r="J2196" s="21">
        <f ca="1">IF(ROW()&gt;计算结果!B$18+1,ABS(E2196-OFFSET(E2196,-计算结果!B$18,0,1,1))/SUM(OFFSET(I2196,0,0,-计算结果!B$18,1)),ABS(E2196-OFFSET(E2196,-ROW()+2,0,1,1))/SUM(OFFSET(I2196,0,0,-ROW()+2,1)))</f>
        <v>0.58301901934034195</v>
      </c>
      <c r="K2196" s="21">
        <f ca="1">(计算结果!B$19+计算结果!B$20*'000300'!J2196)^计算结果!B$21</f>
        <v>1.9247171174063076</v>
      </c>
      <c r="L2196" s="21">
        <f t="shared" ca="1" si="172"/>
        <v>2211.6615737373731</v>
      </c>
      <c r="M2196" s="31" t="str">
        <f ca="1">IF(ROW()&gt;计算结果!B$22+1,IF(L2196&gt;OFFSET(L2196,-计算结果!B$22,0,1,1),"买",IF(L2196&lt;OFFSET(L2196,-计算结果!B$22,0,1,1),"卖",M2195)),IF(L2196&gt;OFFSET(L2196,-ROW()+1,0,1,1),"买",IF(L2196&lt;OFFSET(L2196,-ROW()+1,0,1,1),"卖",M2195)))</f>
        <v>卖</v>
      </c>
      <c r="N2196" s="4" t="str">
        <f t="shared" ca="1" si="173"/>
        <v/>
      </c>
      <c r="O2196" s="3">
        <f ca="1">IF(M2195="买",E2196/E2195-1,0)-IF(N2196=1,计算结果!B$17,0)</f>
        <v>0</v>
      </c>
      <c r="P2196" s="2">
        <f t="shared" ca="1" si="174"/>
        <v>7.9468399079534624</v>
      </c>
      <c r="Q2196" s="3">
        <f ca="1">1-P2196/MAX(P$2:P2196)</f>
        <v>6.3185218367541651E-2</v>
      </c>
    </row>
    <row r="2197" spans="1:17" x14ac:dyDescent="0.15">
      <c r="A2197" s="1">
        <v>41660</v>
      </c>
      <c r="B2197">
        <v>2168.42</v>
      </c>
      <c r="C2197">
        <v>2197.92</v>
      </c>
      <c r="D2197" s="21">
        <v>2168.42</v>
      </c>
      <c r="E2197" s="21">
        <v>2187.41</v>
      </c>
      <c r="F2197" s="42">
        <v>385.90992383999998</v>
      </c>
      <c r="G2197" s="3">
        <f t="shared" si="170"/>
        <v>9.8892423326053525E-3</v>
      </c>
      <c r="H2197" s="3">
        <f>1-E2197/MAX(E$2:E2197)</f>
        <v>0.62781426529639961</v>
      </c>
      <c r="I2197" s="21">
        <f t="shared" si="171"/>
        <v>21.420000000000073</v>
      </c>
      <c r="J2197" s="21">
        <f ca="1">IF(ROW()&gt;计算结果!B$18+1,ABS(E2197-OFFSET(E2197,-计算结果!B$18,0,1,1))/SUM(OFFSET(I2197,0,0,-计算结果!B$18,1)),ABS(E2197-OFFSET(E2197,-ROW()+2,0,1,1))/SUM(OFFSET(I2197,0,0,-ROW()+2,1)))</f>
        <v>0.3479606575417844</v>
      </c>
      <c r="K2197" s="21">
        <f ca="1">(计算结果!B$19+计算结果!B$20*'000300'!J2197)^计算结果!B$21</f>
        <v>1.7131645917876059</v>
      </c>
      <c r="L2197" s="21">
        <f t="shared" ca="1" si="172"/>
        <v>2170.1146363153789</v>
      </c>
      <c r="M2197" s="31" t="str">
        <f ca="1">IF(ROW()&gt;计算结果!B$22+1,IF(L2197&gt;OFFSET(L2197,-计算结果!B$22,0,1,1),"买",IF(L2197&lt;OFFSET(L2197,-计算结果!B$22,0,1,1),"卖",M2196)),IF(L2197&gt;OFFSET(L2197,-ROW()+1,0,1,1),"买",IF(L2197&lt;OFFSET(L2197,-ROW()+1,0,1,1),"卖",M2196)))</f>
        <v>卖</v>
      </c>
      <c r="N2197" s="4" t="str">
        <f t="shared" ca="1" si="173"/>
        <v/>
      </c>
      <c r="O2197" s="3">
        <f ca="1">IF(M2196="买",E2197/E2196-1,0)-IF(N2197=1,计算结果!B$17,0)</f>
        <v>0</v>
      </c>
      <c r="P2197" s="2">
        <f t="shared" ca="1" si="174"/>
        <v>7.9468399079534624</v>
      </c>
      <c r="Q2197" s="3">
        <f ca="1">1-P2197/MAX(P$2:P2197)</f>
        <v>6.3185218367541651E-2</v>
      </c>
    </row>
    <row r="2198" spans="1:17" x14ac:dyDescent="0.15">
      <c r="A2198" s="1">
        <v>41661</v>
      </c>
      <c r="B2198">
        <v>2190.4299999999998</v>
      </c>
      <c r="C2198">
        <v>2244.13</v>
      </c>
      <c r="D2198" s="21">
        <v>2187.5300000000002</v>
      </c>
      <c r="E2198" s="21">
        <v>2243.8000000000002</v>
      </c>
      <c r="F2198" s="42">
        <v>648.03356671999995</v>
      </c>
      <c r="G2198" s="3">
        <f t="shared" si="170"/>
        <v>2.5779346350250032E-2</v>
      </c>
      <c r="H2198" s="3">
        <f>1-E2198/MAX(E$2:E2198)</f>
        <v>0.61821956033485326</v>
      </c>
      <c r="I2198" s="21">
        <f t="shared" si="171"/>
        <v>56.390000000000327</v>
      </c>
      <c r="J2198" s="21">
        <f ca="1">IF(ROW()&gt;计算结果!B$18+1,ABS(E2198-OFFSET(E2198,-计算结果!B$18,0,1,1))/SUM(OFFSET(I2198,0,0,-计算结果!B$18,1)),ABS(E2198-OFFSET(E2198,-ROW()+2,0,1,1))/SUM(OFFSET(I2198,0,0,-ROW()+2,1)))</f>
        <v>9.5517258806303122E-3</v>
      </c>
      <c r="K2198" s="21">
        <f ca="1">(计算结果!B$19+计算结果!B$20*'000300'!J2198)^计算结果!B$21</f>
        <v>1.4085965532925673</v>
      </c>
      <c r="L2198" s="21">
        <f t="shared" ca="1" si="172"/>
        <v>2273.9075856296458</v>
      </c>
      <c r="M2198" s="31" t="str">
        <f ca="1">IF(ROW()&gt;计算结果!B$22+1,IF(L2198&gt;OFFSET(L2198,-计算结果!B$22,0,1,1),"买",IF(L2198&lt;OFFSET(L2198,-计算结果!B$22,0,1,1),"卖",M2197)),IF(L2198&gt;OFFSET(L2198,-ROW()+1,0,1,1),"买",IF(L2198&lt;OFFSET(L2198,-ROW()+1,0,1,1),"卖",M2197)))</f>
        <v>买</v>
      </c>
      <c r="N2198" s="4">
        <f t="shared" ca="1" si="173"/>
        <v>1</v>
      </c>
      <c r="O2198" s="3">
        <f ca="1">IF(M2197="买",E2198/E2197-1,0)-IF(N2198=1,计算结果!B$17,0)</f>
        <v>0</v>
      </c>
      <c r="P2198" s="2">
        <f t="shared" ca="1" si="174"/>
        <v>7.9468399079534624</v>
      </c>
      <c r="Q2198" s="3">
        <f ca="1">1-P2198/MAX(P$2:P2198)</f>
        <v>6.3185218367541651E-2</v>
      </c>
    </row>
    <row r="2199" spans="1:17" x14ac:dyDescent="0.15">
      <c r="A2199" s="1">
        <v>41662</v>
      </c>
      <c r="B2199">
        <v>2242.2399999999998</v>
      </c>
      <c r="C2199">
        <v>2248.92</v>
      </c>
      <c r="D2199" s="21">
        <v>2228.06</v>
      </c>
      <c r="E2199" s="21">
        <v>2231.89</v>
      </c>
      <c r="F2199" s="42">
        <v>557.26415871999995</v>
      </c>
      <c r="G2199" s="3">
        <f t="shared" si="170"/>
        <v>-5.3079597112043464E-3</v>
      </c>
      <c r="H2199" s="3">
        <f>1-E2199/MAX(E$2:E2199)</f>
        <v>0.62024603552712176</v>
      </c>
      <c r="I2199" s="21">
        <f t="shared" si="171"/>
        <v>11.910000000000309</v>
      </c>
      <c r="J2199" s="21">
        <f ca="1">IF(ROW()&gt;计算结果!B$18+1,ABS(E2199-OFFSET(E2199,-计算结果!B$18,0,1,1))/SUM(OFFSET(I2199,0,0,-计算结果!B$18,1)),ABS(E2199-OFFSET(E2199,-ROW()+2,0,1,1))/SUM(OFFSET(I2199,0,0,-ROW()+2,1)))</f>
        <v>5.0870640223052342E-2</v>
      </c>
      <c r="K2199" s="21">
        <f ca="1">(计算结果!B$19+计算结果!B$20*'000300'!J2199)^计算结果!B$21</f>
        <v>1.4457835762007469</v>
      </c>
      <c r="L2199" s="21">
        <f t="shared" ca="1" si="172"/>
        <v>2213.1592504146956</v>
      </c>
      <c r="M2199" s="31" t="str">
        <f ca="1">IF(ROW()&gt;计算结果!B$22+1,IF(L2199&gt;OFFSET(L2199,-计算结果!B$22,0,1,1),"买",IF(L2199&lt;OFFSET(L2199,-计算结果!B$22,0,1,1),"卖",M2198)),IF(L2199&gt;OFFSET(L2199,-ROW()+1,0,1,1),"买",IF(L2199&lt;OFFSET(L2199,-ROW()+1,0,1,1),"卖",M2198)))</f>
        <v>卖</v>
      </c>
      <c r="N2199" s="4">
        <f t="shared" ca="1" si="173"/>
        <v>1</v>
      </c>
      <c r="O2199" s="3">
        <f ca="1">IF(M2198="买",E2199/E2198-1,0)-IF(N2199=1,计算结果!B$17,0)</f>
        <v>-5.3079597112043464E-3</v>
      </c>
      <c r="P2199" s="2">
        <f t="shared" ca="1" si="174"/>
        <v>7.9046584018906545</v>
      </c>
      <c r="Q2199" s="3">
        <f ca="1">1-P2199/MAX(P$2:P2199)</f>
        <v>6.8157793485307372E-2</v>
      </c>
    </row>
    <row r="2200" spans="1:17" x14ac:dyDescent="0.15">
      <c r="A2200" s="1">
        <v>41663</v>
      </c>
      <c r="B2200">
        <v>2225.7600000000002</v>
      </c>
      <c r="C2200">
        <v>2257.36</v>
      </c>
      <c r="D2200" s="21">
        <v>2222.89</v>
      </c>
      <c r="E2200" s="21">
        <v>2245.6799999999998</v>
      </c>
      <c r="F2200" s="42">
        <v>595.63446271999999</v>
      </c>
      <c r="G2200" s="3">
        <f t="shared" si="170"/>
        <v>6.1786199140638765E-3</v>
      </c>
      <c r="H2200" s="3">
        <f>1-E2200/MAX(E$2:E2200)</f>
        <v>0.61789968011978491</v>
      </c>
      <c r="I2200" s="21">
        <f t="shared" si="171"/>
        <v>13.789999999999964</v>
      </c>
      <c r="J2200" s="21">
        <f ca="1">IF(ROW()&gt;计算结果!B$18+1,ABS(E2200-OFFSET(E2200,-计算结果!B$18,0,1,1))/SUM(OFFSET(I2200,0,0,-计算结果!B$18,1)),ABS(E2200-OFFSET(E2200,-ROW()+2,0,1,1))/SUM(OFFSET(I2200,0,0,-ROW()+2,1)))</f>
        <v>0.21891587582435088</v>
      </c>
      <c r="K2200" s="21">
        <f ca="1">(计算结果!B$19+计算结果!B$20*'000300'!J2200)^计算结果!B$21</f>
        <v>1.5970242882419157</v>
      </c>
      <c r="L2200" s="21">
        <f t="shared" ca="1" si="172"/>
        <v>2265.0956773742596</v>
      </c>
      <c r="M2200" s="31" t="str">
        <f ca="1">IF(ROW()&gt;计算结果!B$22+1,IF(L2200&gt;OFFSET(L2200,-计算结果!B$22,0,1,1),"买",IF(L2200&lt;OFFSET(L2200,-计算结果!B$22,0,1,1),"卖",M2199)),IF(L2200&gt;OFFSET(L2200,-ROW()+1,0,1,1),"买",IF(L2200&lt;OFFSET(L2200,-ROW()+1,0,1,1),"卖",M2199)))</f>
        <v>买</v>
      </c>
      <c r="N2200" s="4">
        <f t="shared" ca="1" si="173"/>
        <v>1</v>
      </c>
      <c r="O2200" s="3">
        <f ca="1">IF(M2199="买",E2200/E2199-1,0)-IF(N2200=1,计算结果!B$17,0)</f>
        <v>0</v>
      </c>
      <c r="P2200" s="2">
        <f t="shared" ca="1" si="174"/>
        <v>7.9046584018906545</v>
      </c>
      <c r="Q2200" s="3">
        <f ca="1">1-P2200/MAX(P$2:P2200)</f>
        <v>6.8157793485307372E-2</v>
      </c>
    </row>
    <row r="2201" spans="1:17" x14ac:dyDescent="0.15">
      <c r="A2201" s="1">
        <v>41666</v>
      </c>
      <c r="B2201">
        <v>2233.0100000000002</v>
      </c>
      <c r="C2201">
        <v>2233.23</v>
      </c>
      <c r="D2201" s="21">
        <v>2211.8000000000002</v>
      </c>
      <c r="E2201" s="21">
        <v>2215.92</v>
      </c>
      <c r="F2201" s="42">
        <v>635.03990783999996</v>
      </c>
      <c r="G2201" s="3">
        <f t="shared" si="170"/>
        <v>-1.3252110719247479E-2</v>
      </c>
      <c r="H2201" s="3">
        <f>1-E2201/MAX(E$2:E2201)</f>
        <v>0.62296331586469744</v>
      </c>
      <c r="I2201" s="21">
        <f t="shared" si="171"/>
        <v>29.759999999999764</v>
      </c>
      <c r="J2201" s="21">
        <f ca="1">IF(ROW()&gt;计算结果!B$18+1,ABS(E2201-OFFSET(E2201,-计算结果!B$18,0,1,1))/SUM(OFFSET(I2201,0,0,-计算结果!B$18,1)),ABS(E2201-OFFSET(E2201,-ROW()+2,0,1,1))/SUM(OFFSET(I2201,0,0,-ROW()+2,1)))</f>
        <v>0.10843490980009823</v>
      </c>
      <c r="K2201" s="21">
        <f ca="1">(计算结果!B$19+计算结果!B$20*'000300'!J2201)^计算结果!B$21</f>
        <v>1.4975914188200883</v>
      </c>
      <c r="L2201" s="21">
        <f t="shared" ca="1" si="172"/>
        <v>2191.4506049239035</v>
      </c>
      <c r="M2201" s="31" t="str">
        <f ca="1">IF(ROW()&gt;计算结果!B$22+1,IF(L2201&gt;OFFSET(L2201,-计算结果!B$22,0,1,1),"买",IF(L2201&lt;OFFSET(L2201,-计算结果!B$22,0,1,1),"卖",M2200)),IF(L2201&gt;OFFSET(L2201,-ROW()+1,0,1,1),"买",IF(L2201&lt;OFFSET(L2201,-ROW()+1,0,1,1),"卖",M2200)))</f>
        <v>卖</v>
      </c>
      <c r="N2201" s="4">
        <f t="shared" ca="1" si="173"/>
        <v>1</v>
      </c>
      <c r="O2201" s="3">
        <f ca="1">IF(M2200="买",E2201/E2200-1,0)-IF(N2201=1,计算结果!B$17,0)</f>
        <v>-1.3252110719247479E-2</v>
      </c>
      <c r="P2201" s="2">
        <f t="shared" ca="1" si="174"/>
        <v>7.7999049935509701</v>
      </c>
      <c r="Q2201" s="3">
        <f ca="1">1-P2201/MAX(P$2:P2201)</f>
        <v>8.0506669578907952E-2</v>
      </c>
    </row>
    <row r="2202" spans="1:17" x14ac:dyDescent="0.15">
      <c r="A2202" s="1">
        <v>41667</v>
      </c>
      <c r="B2202">
        <v>2220.7800000000002</v>
      </c>
      <c r="C2202">
        <v>2233.2600000000002</v>
      </c>
      <c r="D2202" s="21">
        <v>2205.9699999999998</v>
      </c>
      <c r="E2202" s="21">
        <v>2219.86</v>
      </c>
      <c r="F2202" s="42">
        <v>494.08753664</v>
      </c>
      <c r="G2202" s="3">
        <f t="shared" si="170"/>
        <v>1.7780425286111345E-3</v>
      </c>
      <c r="H2202" s="3">
        <f>1-E2202/MAX(E$2:E2202)</f>
        <v>0.62229292860545837</v>
      </c>
      <c r="I2202" s="21">
        <f t="shared" si="171"/>
        <v>3.9400000000000546</v>
      </c>
      <c r="J2202" s="21">
        <f ca="1">IF(ROW()&gt;计算结果!B$18+1,ABS(E2202-OFFSET(E2202,-计算结果!B$18,0,1,1))/SUM(OFFSET(I2202,0,0,-计算结果!B$18,1)),ABS(E2202-OFFSET(E2202,-ROW()+2,0,1,1))/SUM(OFFSET(I2202,0,0,-ROW()+2,1)))</f>
        <v>3.6919997893296405E-2</v>
      </c>
      <c r="K2202" s="21">
        <f ca="1">(计算结果!B$19+计算结果!B$20*'000300'!J2202)^计算结果!B$21</f>
        <v>1.4332279981039666</v>
      </c>
      <c r="L2202" s="21">
        <f t="shared" ca="1" si="172"/>
        <v>2232.1677453561624</v>
      </c>
      <c r="M2202" s="31" t="str">
        <f ca="1">IF(ROW()&gt;计算结果!B$22+1,IF(L2202&gt;OFFSET(L2202,-计算结果!B$22,0,1,1),"买",IF(L2202&lt;OFFSET(L2202,-计算结果!B$22,0,1,1),"卖",M2201)),IF(L2202&gt;OFFSET(L2202,-ROW()+1,0,1,1),"买",IF(L2202&lt;OFFSET(L2202,-ROW()+1,0,1,1),"卖",M2201)))</f>
        <v>买</v>
      </c>
      <c r="N2202" s="4">
        <f t="shared" ca="1" si="173"/>
        <v>1</v>
      </c>
      <c r="O2202" s="3">
        <f ca="1">IF(M2201="买",E2202/E2201-1,0)-IF(N2202=1,计算结果!B$17,0)</f>
        <v>0</v>
      </c>
      <c r="P2202" s="2">
        <f t="shared" ca="1" si="174"/>
        <v>7.7999049935509701</v>
      </c>
      <c r="Q2202" s="3">
        <f ca="1">1-P2202/MAX(P$2:P2202)</f>
        <v>8.0506669578907952E-2</v>
      </c>
    </row>
    <row r="2203" spans="1:17" x14ac:dyDescent="0.15">
      <c r="A2203" s="1">
        <v>41668</v>
      </c>
      <c r="B2203">
        <v>2225.71</v>
      </c>
      <c r="C2203">
        <v>2233.06</v>
      </c>
      <c r="D2203" s="21">
        <v>2219.9299999999998</v>
      </c>
      <c r="E2203" s="21">
        <v>2227.7800000000002</v>
      </c>
      <c r="F2203" s="42">
        <v>487.88684799999999</v>
      </c>
      <c r="G2203" s="3">
        <f t="shared" si="170"/>
        <v>3.5677925634949315E-3</v>
      </c>
      <c r="H2203" s="3">
        <f>1-E2203/MAX(E$2:E2203)</f>
        <v>0.62094534812495739</v>
      </c>
      <c r="I2203" s="21">
        <f t="shared" si="171"/>
        <v>7.9200000000000728</v>
      </c>
      <c r="J2203" s="21">
        <f ca="1">IF(ROW()&gt;计算结果!B$18+1,ABS(E2203-OFFSET(E2203,-计算结果!B$18,0,1,1))/SUM(OFFSET(I2203,0,0,-计算结果!B$18,1)),ABS(E2203-OFFSET(E2203,-ROW()+2,0,1,1))/SUM(OFFSET(I2203,0,0,-ROW()+2,1)))</f>
        <v>9.7173509387250084E-2</v>
      </c>
      <c r="K2203" s="21">
        <f ca="1">(计算结果!B$19+计算结果!B$20*'000300'!J2203)^计算结果!B$21</f>
        <v>1.4874561584485251</v>
      </c>
      <c r="L2203" s="21">
        <f t="shared" ca="1" si="172"/>
        <v>2225.6411665044352</v>
      </c>
      <c r="M2203" s="31" t="str">
        <f ca="1">IF(ROW()&gt;计算结果!B$22+1,IF(L2203&gt;OFFSET(L2203,-计算结果!B$22,0,1,1),"买",IF(L2203&lt;OFFSET(L2203,-计算结果!B$22,0,1,1),"卖",M2202)),IF(L2203&gt;OFFSET(L2203,-ROW()+1,0,1,1),"买",IF(L2203&lt;OFFSET(L2203,-ROW()+1,0,1,1),"卖",M2202)))</f>
        <v>卖</v>
      </c>
      <c r="N2203" s="4">
        <f t="shared" ca="1" si="173"/>
        <v>1</v>
      </c>
      <c r="O2203" s="3">
        <f ca="1">IF(M2202="买",E2203/E2202-1,0)-IF(N2203=1,计算结果!B$17,0)</f>
        <v>3.5677925634949315E-3</v>
      </c>
      <c r="P2203" s="2">
        <f t="shared" ca="1" si="174"/>
        <v>7.8277334365829283</v>
      </c>
      <c r="Q2203" s="3">
        <f ca="1">1-P2203/MAX(P$2:P2203)</f>
        <v>7.7226108112448344E-2</v>
      </c>
    </row>
    <row r="2204" spans="1:17" x14ac:dyDescent="0.15">
      <c r="A2204" s="1">
        <v>41669</v>
      </c>
      <c r="B2204">
        <v>2223.16</v>
      </c>
      <c r="C2204">
        <v>2223.16</v>
      </c>
      <c r="D2204" s="21">
        <v>2200.2199999999998</v>
      </c>
      <c r="E2204" s="21">
        <v>2202.4499999999998</v>
      </c>
      <c r="F2204" s="42">
        <v>434.75959807999999</v>
      </c>
      <c r="G2204" s="3">
        <f t="shared" si="170"/>
        <v>-1.1370063471258574E-2</v>
      </c>
      <c r="H2204" s="3">
        <f>1-E2204/MAX(E$2:E2204)</f>
        <v>0.62525522357585239</v>
      </c>
      <c r="I2204" s="21">
        <f t="shared" si="171"/>
        <v>25.330000000000382</v>
      </c>
      <c r="J2204" s="21">
        <f ca="1">IF(ROW()&gt;计算结果!B$18+1,ABS(E2204-OFFSET(E2204,-计算结果!B$18,0,1,1))/SUM(OFFSET(I2204,0,0,-计算结果!B$18,1)),ABS(E2204-OFFSET(E2204,-ROW()+2,0,1,1))/SUM(OFFSET(I2204,0,0,-ROW()+2,1)))</f>
        <v>4.3409920946790581E-2</v>
      </c>
      <c r="K2204" s="21">
        <f ca="1">(计算结果!B$19+计算结果!B$20*'000300'!J2204)^计算结果!B$21</f>
        <v>1.4390689288521115</v>
      </c>
      <c r="L2204" s="21">
        <f t="shared" ca="1" si="172"/>
        <v>2192.2674793640663</v>
      </c>
      <c r="M2204" s="31" t="str">
        <f ca="1">IF(ROW()&gt;计算结果!B$22+1,IF(L2204&gt;OFFSET(L2204,-计算结果!B$22,0,1,1),"买",IF(L2204&lt;OFFSET(L2204,-计算结果!B$22,0,1,1),"卖",M2203)),IF(L2204&gt;OFFSET(L2204,-ROW()+1,0,1,1),"买",IF(L2204&lt;OFFSET(L2204,-ROW()+1,0,1,1),"卖",M2203)))</f>
        <v>卖</v>
      </c>
      <c r="N2204" s="4" t="str">
        <f t="shared" ca="1" si="173"/>
        <v/>
      </c>
      <c r="O2204" s="3">
        <f ca="1">IF(M2203="买",E2204/E2203-1,0)-IF(N2204=1,计算结果!B$17,0)</f>
        <v>0</v>
      </c>
      <c r="P2204" s="2">
        <f t="shared" ca="1" si="174"/>
        <v>7.8277334365829283</v>
      </c>
      <c r="Q2204" s="3">
        <f ca="1">1-P2204/MAX(P$2:P2204)</f>
        <v>7.7226108112448344E-2</v>
      </c>
    </row>
    <row r="2205" spans="1:17" x14ac:dyDescent="0.15">
      <c r="A2205" s="1">
        <v>41677</v>
      </c>
      <c r="B2205">
        <v>2187.34</v>
      </c>
      <c r="C2205">
        <v>2212.5</v>
      </c>
      <c r="D2205" s="21">
        <v>2177.12</v>
      </c>
      <c r="E2205" s="21">
        <v>2212.48</v>
      </c>
      <c r="F2205" s="42">
        <v>495.97108223999999</v>
      </c>
      <c r="G2205" s="3">
        <f t="shared" si="170"/>
        <v>4.5540193875004409E-3</v>
      </c>
      <c r="H2205" s="3">
        <f>1-E2205/MAX(E$2:E2205)</f>
        <v>0.62354862859865245</v>
      </c>
      <c r="I2205" s="21">
        <f t="shared" si="171"/>
        <v>10.0300000000002</v>
      </c>
      <c r="J2205" s="21">
        <f ca="1">IF(ROW()&gt;计算结果!B$18+1,ABS(E2205-OFFSET(E2205,-计算结果!B$18,0,1,1))/SUM(OFFSET(I2205,0,0,-计算结果!B$18,1)),ABS(E2205-OFFSET(E2205,-ROW()+2,0,1,1))/SUM(OFFSET(I2205,0,0,-ROW()+2,1)))</f>
        <v>0.17612311518731558</v>
      </c>
      <c r="K2205" s="21">
        <f ca="1">(计算结果!B$19+计算结果!B$20*'000300'!J2205)^计算结果!B$21</f>
        <v>1.558510803668584</v>
      </c>
      <c r="L2205" s="21">
        <f t="shared" ca="1" si="172"/>
        <v>2223.7689111445434</v>
      </c>
      <c r="M2205" s="31" t="str">
        <f ca="1">IF(ROW()&gt;计算结果!B$22+1,IF(L2205&gt;OFFSET(L2205,-计算结果!B$22,0,1,1),"买",IF(L2205&lt;OFFSET(L2205,-计算结果!B$22,0,1,1),"卖",M2204)),IF(L2205&gt;OFFSET(L2205,-ROW()+1,0,1,1),"买",IF(L2205&lt;OFFSET(L2205,-ROW()+1,0,1,1),"卖",M2204)))</f>
        <v>卖</v>
      </c>
      <c r="N2205" s="4" t="str">
        <f t="shared" ca="1" si="173"/>
        <v/>
      </c>
      <c r="O2205" s="3">
        <f ca="1">IF(M2204="买",E2205/E2204-1,0)-IF(N2205=1,计算结果!B$17,0)</f>
        <v>0</v>
      </c>
      <c r="P2205" s="2">
        <f t="shared" ca="1" si="174"/>
        <v>7.8277334365829283</v>
      </c>
      <c r="Q2205" s="3">
        <f ca="1">1-P2205/MAX(P$2:P2205)</f>
        <v>7.7226108112448344E-2</v>
      </c>
    </row>
    <row r="2206" spans="1:17" x14ac:dyDescent="0.15">
      <c r="A2206" s="1">
        <v>41680</v>
      </c>
      <c r="B2206">
        <v>2221.54</v>
      </c>
      <c r="C2206">
        <v>2270.19</v>
      </c>
      <c r="D2206" s="21">
        <v>2221.54</v>
      </c>
      <c r="E2206" s="21">
        <v>2267.5300000000002</v>
      </c>
      <c r="F2206" s="42">
        <v>811.03241216000004</v>
      </c>
      <c r="G2206" s="3">
        <f t="shared" si="170"/>
        <v>2.4881580850448337E-2</v>
      </c>
      <c r="H2206" s="3">
        <f>1-E2206/MAX(E$2:E2206)</f>
        <v>0.61418192336486754</v>
      </c>
      <c r="I2206" s="21">
        <f t="shared" si="171"/>
        <v>55.050000000000182</v>
      </c>
      <c r="J2206" s="21">
        <f ca="1">IF(ROW()&gt;计算结果!B$18+1,ABS(E2206-OFFSET(E2206,-计算结果!B$18,0,1,1))/SUM(OFFSET(I2206,0,0,-计算结果!B$18,1)),ABS(E2206-OFFSET(E2206,-ROW()+2,0,1,1))/SUM(OFFSET(I2206,0,0,-ROW()+2,1)))</f>
        <v>0.4310945062409775</v>
      </c>
      <c r="K2206" s="21">
        <f ca="1">(计算结果!B$19+计算结果!B$20*'000300'!J2206)^计算结果!B$21</f>
        <v>1.7879850556168797</v>
      </c>
      <c r="L2206" s="21">
        <f t="shared" ca="1" si="172"/>
        <v>2302.0130840356223</v>
      </c>
      <c r="M2206" s="31" t="str">
        <f ca="1">IF(ROW()&gt;计算结果!B$22+1,IF(L2206&gt;OFFSET(L2206,-计算结果!B$22,0,1,1),"买",IF(L2206&lt;OFFSET(L2206,-计算结果!B$22,0,1,1),"卖",M2205)),IF(L2206&gt;OFFSET(L2206,-ROW()+1,0,1,1),"买",IF(L2206&lt;OFFSET(L2206,-ROW()+1,0,1,1),"卖",M2205)))</f>
        <v>买</v>
      </c>
      <c r="N2206" s="4">
        <f t="shared" ca="1" si="173"/>
        <v>1</v>
      </c>
      <c r="O2206" s="3">
        <f ca="1">IF(M2205="买",E2206/E2205-1,0)-IF(N2206=1,计算结果!B$17,0)</f>
        <v>0</v>
      </c>
      <c r="P2206" s="2">
        <f t="shared" ca="1" si="174"/>
        <v>7.8277334365829283</v>
      </c>
      <c r="Q2206" s="3">
        <f ca="1">1-P2206/MAX(P$2:P2206)</f>
        <v>7.7226108112448344E-2</v>
      </c>
    </row>
    <row r="2207" spans="1:17" x14ac:dyDescent="0.15">
      <c r="A2207" s="1">
        <v>41681</v>
      </c>
      <c r="B2207">
        <v>2267.7399999999998</v>
      </c>
      <c r="C2207">
        <v>2296.52</v>
      </c>
      <c r="D2207" s="21">
        <v>2262.6</v>
      </c>
      <c r="E2207" s="21">
        <v>2285.56</v>
      </c>
      <c r="F2207" s="42">
        <v>926.88965631999997</v>
      </c>
      <c r="G2207" s="3">
        <f t="shared" si="170"/>
        <v>7.9513832231545845E-3</v>
      </c>
      <c r="H2207" s="3">
        <f>1-E2207/MAX(E$2:E2207)</f>
        <v>0.61111413598312114</v>
      </c>
      <c r="I2207" s="21">
        <f t="shared" si="171"/>
        <v>18.029999999999745</v>
      </c>
      <c r="J2207" s="21">
        <f ca="1">IF(ROW()&gt;计算结果!B$18+1,ABS(E2207-OFFSET(E2207,-计算结果!B$18,0,1,1))/SUM(OFFSET(I2207,0,0,-计算结果!B$18,1)),ABS(E2207-OFFSET(E2207,-ROW()+2,0,1,1))/SUM(OFFSET(I2207,0,0,-ROW()+2,1)))</f>
        <v>0.42278699116950103</v>
      </c>
      <c r="K2207" s="21">
        <f ca="1">(计算结果!B$19+计算结果!B$20*'000300'!J2207)^计算结果!B$21</f>
        <v>1.7805082920525508</v>
      </c>
      <c r="L2207" s="21">
        <f t="shared" ca="1" si="172"/>
        <v>2272.7182314803595</v>
      </c>
      <c r="M2207" s="31" t="str">
        <f ca="1">IF(ROW()&gt;计算结果!B$22+1,IF(L2207&gt;OFFSET(L2207,-计算结果!B$22,0,1,1),"买",IF(L2207&lt;OFFSET(L2207,-计算结果!B$22,0,1,1),"卖",M2206)),IF(L2207&gt;OFFSET(L2207,-ROW()+1,0,1,1),"买",IF(L2207&lt;OFFSET(L2207,-ROW()+1,0,1,1),"卖",M2206)))</f>
        <v>买</v>
      </c>
      <c r="N2207" s="4" t="str">
        <f t="shared" ca="1" si="173"/>
        <v/>
      </c>
      <c r="O2207" s="3">
        <f ca="1">IF(M2206="买",E2207/E2206-1,0)-IF(N2207=1,计算结果!B$17,0)</f>
        <v>7.9513832231545845E-3</v>
      </c>
      <c r="P2207" s="2">
        <f t="shared" ca="1" si="174"/>
        <v>7.8899747449059001</v>
      </c>
      <c r="Q2207" s="3">
        <f ca="1">1-P2207/MAX(P$2:P2207)</f>
        <v>6.9888779269728585E-2</v>
      </c>
    </row>
    <row r="2208" spans="1:17" x14ac:dyDescent="0.15">
      <c r="A2208" s="1">
        <v>41682</v>
      </c>
      <c r="B2208">
        <v>2286.19</v>
      </c>
      <c r="C2208">
        <v>2294.3200000000002</v>
      </c>
      <c r="D2208" s="21">
        <v>2276.44</v>
      </c>
      <c r="E2208" s="21">
        <v>2291.25</v>
      </c>
      <c r="F2208" s="42">
        <v>734.87376384000004</v>
      </c>
      <c r="G2208" s="3">
        <f t="shared" si="170"/>
        <v>2.4895430441556066E-3</v>
      </c>
      <c r="H2208" s="3">
        <f>1-E2208/MAX(E$2:E2208)</f>
        <v>0.61014598788538765</v>
      </c>
      <c r="I2208" s="21">
        <f t="shared" si="171"/>
        <v>5.6900000000000546</v>
      </c>
      <c r="J2208" s="21">
        <f ca="1">IF(ROW()&gt;计算结果!B$18+1,ABS(E2208-OFFSET(E2208,-计算结果!B$18,0,1,1))/SUM(OFFSET(I2208,0,0,-计算结果!B$18,1)),ABS(E2208-OFFSET(E2208,-ROW()+2,0,1,1))/SUM(OFFSET(I2208,0,0,-ROW()+2,1)))</f>
        <v>0.26150454670707979</v>
      </c>
      <c r="K2208" s="21">
        <f ca="1">(计算结果!B$19+计算结果!B$20*'000300'!J2208)^计算结果!B$21</f>
        <v>1.6353540920363718</v>
      </c>
      <c r="L2208" s="21">
        <f t="shared" ca="1" si="172"/>
        <v>2303.0242349616246</v>
      </c>
      <c r="M2208" s="31" t="str">
        <f ca="1">IF(ROW()&gt;计算结果!B$22+1,IF(L2208&gt;OFFSET(L2208,-计算结果!B$22,0,1,1),"买",IF(L2208&lt;OFFSET(L2208,-计算结果!B$22,0,1,1),"卖",M2207)),IF(L2208&gt;OFFSET(L2208,-ROW()+1,0,1,1),"买",IF(L2208&lt;OFFSET(L2208,-ROW()+1,0,1,1),"卖",M2207)))</f>
        <v>买</v>
      </c>
      <c r="N2208" s="4" t="str">
        <f t="shared" ca="1" si="173"/>
        <v/>
      </c>
      <c r="O2208" s="3">
        <f ca="1">IF(M2207="买",E2208/E2207-1,0)-IF(N2208=1,计算结果!B$17,0)</f>
        <v>2.4895430441556066E-3</v>
      </c>
      <c r="P2208" s="2">
        <f t="shared" ca="1" si="174"/>
        <v>7.9096171766506442</v>
      </c>
      <c r="Q2208" s="3">
        <f ca="1">1-P2208/MAX(P$2:P2208)</f>
        <v>6.7573227349868481E-2</v>
      </c>
    </row>
    <row r="2209" spans="1:17" x14ac:dyDescent="0.15">
      <c r="A2209" s="1">
        <v>41683</v>
      </c>
      <c r="B2209">
        <v>2288.4499999999998</v>
      </c>
      <c r="C2209">
        <v>2307.4699999999998</v>
      </c>
      <c r="D2209" s="21">
        <v>2278.2600000000002</v>
      </c>
      <c r="E2209" s="21">
        <v>2279.5500000000002</v>
      </c>
      <c r="F2209" s="42">
        <v>873.52123391999999</v>
      </c>
      <c r="G2209" s="3">
        <f t="shared" si="170"/>
        <v>-5.106382978723345E-3</v>
      </c>
      <c r="H2209" s="3">
        <f>1-E2209/MAX(E$2:E2209)</f>
        <v>0.61213673177703665</v>
      </c>
      <c r="I2209" s="21">
        <f t="shared" si="171"/>
        <v>11.699999999999818</v>
      </c>
      <c r="J2209" s="21">
        <f ca="1">IF(ROW()&gt;计算结果!B$18+1,ABS(E2209-OFFSET(E2209,-计算结果!B$18,0,1,1))/SUM(OFFSET(I2209,0,0,-计算结果!B$18,1)),ABS(E2209-OFFSET(E2209,-ROW()+2,0,1,1))/SUM(OFFSET(I2209,0,0,-ROW()+2,1)))</f>
        <v>0.26296623261973212</v>
      </c>
      <c r="K2209" s="21">
        <f ca="1">(计算结果!B$19+计算结果!B$20*'000300'!J2209)^计算结果!B$21</f>
        <v>1.6366696093577588</v>
      </c>
      <c r="L2209" s="21">
        <f t="shared" ca="1" si="172"/>
        <v>2264.6046679970104</v>
      </c>
      <c r="M2209" s="31" t="str">
        <f ca="1">IF(ROW()&gt;计算结果!B$22+1,IF(L2209&gt;OFFSET(L2209,-计算结果!B$22,0,1,1),"买",IF(L2209&lt;OFFSET(L2209,-计算结果!B$22,0,1,1),"卖",M2208)),IF(L2209&gt;OFFSET(L2209,-ROW()+1,0,1,1),"买",IF(L2209&lt;OFFSET(L2209,-ROW()+1,0,1,1),"卖",M2208)))</f>
        <v>买</v>
      </c>
      <c r="N2209" s="4" t="str">
        <f t="shared" ca="1" si="173"/>
        <v/>
      </c>
      <c r="O2209" s="3">
        <f ca="1">IF(M2208="买",E2209/E2208-1,0)-IF(N2209=1,计算结果!B$17,0)</f>
        <v>-5.106382978723345E-3</v>
      </c>
      <c r="P2209" s="2">
        <f t="shared" ca="1" si="174"/>
        <v>7.8692276421315777</v>
      </c>
      <c r="Q2209" s="3">
        <f ca="1">1-P2209/MAX(P$2:P2209)</f>
        <v>7.233455555063506E-2</v>
      </c>
    </row>
    <row r="2210" spans="1:17" x14ac:dyDescent="0.15">
      <c r="A2210" s="1">
        <v>41684</v>
      </c>
      <c r="B2210">
        <v>2278.4</v>
      </c>
      <c r="C2210">
        <v>2295.85</v>
      </c>
      <c r="D2210" s="21">
        <v>2274.4299999999998</v>
      </c>
      <c r="E2210" s="21">
        <v>2295.5700000000002</v>
      </c>
      <c r="F2210" s="42">
        <v>646.13326847999997</v>
      </c>
      <c r="G2210" s="3">
        <f t="shared" si="170"/>
        <v>7.0277028360861138E-3</v>
      </c>
      <c r="H2210" s="3">
        <f>1-E2210/MAX(E$2:E2210)</f>
        <v>0.60941094398693252</v>
      </c>
      <c r="I2210" s="21">
        <f t="shared" si="171"/>
        <v>16.019999999999982</v>
      </c>
      <c r="J2210" s="21">
        <f ca="1">IF(ROW()&gt;计算结果!B$18+1,ABS(E2210-OFFSET(E2210,-计算结果!B$18,0,1,1))/SUM(OFFSET(I2210,0,0,-计算结果!B$18,1)),ABS(E2210-OFFSET(E2210,-ROW()+2,0,1,1))/SUM(OFFSET(I2210,0,0,-ROW()+2,1)))</f>
        <v>0.27192456532403259</v>
      </c>
      <c r="K2210" s="21">
        <f ca="1">(计算结果!B$19+计算结果!B$20*'000300'!J2210)^计算结果!B$21</f>
        <v>1.6447321087916293</v>
      </c>
      <c r="L2210" s="21">
        <f t="shared" ca="1" si="172"/>
        <v>2315.5343438017208</v>
      </c>
      <c r="M2210" s="31" t="str">
        <f ca="1">IF(ROW()&gt;计算结果!B$22+1,IF(L2210&gt;OFFSET(L2210,-计算结果!B$22,0,1,1),"买",IF(L2210&lt;OFFSET(L2210,-计算结果!B$22,0,1,1),"卖",M2209)),IF(L2210&gt;OFFSET(L2210,-ROW()+1,0,1,1),"买",IF(L2210&lt;OFFSET(L2210,-ROW()+1,0,1,1),"卖",M2209)))</f>
        <v>买</v>
      </c>
      <c r="N2210" s="4" t="str">
        <f t="shared" ca="1" si="173"/>
        <v/>
      </c>
      <c r="O2210" s="3">
        <f ca="1">IF(M2209="买",E2210/E2209-1,0)-IF(N2210=1,计算结果!B$17,0)</f>
        <v>7.0277028360861138E-3</v>
      </c>
      <c r="P2210" s="2">
        <f t="shared" ca="1" si="174"/>
        <v>7.9245302355499927</v>
      </c>
      <c r="Q2210" s="3">
        <f ca="1">1-P2210/MAX(P$2:P2210)</f>
        <v>6.5815198475739134E-2</v>
      </c>
    </row>
    <row r="2211" spans="1:17" x14ac:dyDescent="0.15">
      <c r="A2211" s="1">
        <v>41687</v>
      </c>
      <c r="B2211">
        <v>2308.79</v>
      </c>
      <c r="C2211">
        <v>2315.58</v>
      </c>
      <c r="D2211" s="21">
        <v>2293.5500000000002</v>
      </c>
      <c r="E2211" s="21">
        <v>2311.65</v>
      </c>
      <c r="F2211" s="42">
        <v>868.71351296</v>
      </c>
      <c r="G2211" s="3">
        <f t="shared" si="170"/>
        <v>7.0047961944093018E-3</v>
      </c>
      <c r="H2211" s="3">
        <f>1-E2211/MAX(E$2:E2211)</f>
        <v>0.60667494725379423</v>
      </c>
      <c r="I2211" s="21">
        <f t="shared" si="171"/>
        <v>16.079999999999927</v>
      </c>
      <c r="J2211" s="21">
        <f ca="1">IF(ROW()&gt;计算结果!B$18+1,ABS(E2211-OFFSET(E2211,-计算结果!B$18,0,1,1))/SUM(OFFSET(I2211,0,0,-计算结果!B$18,1)),ABS(E2211-OFFSET(E2211,-ROW()+2,0,1,1))/SUM(OFFSET(I2211,0,0,-ROW()+2,1)))</f>
        <v>0.56381412332881664</v>
      </c>
      <c r="K2211" s="21">
        <f ca="1">(计算结果!B$19+计算结果!B$20*'000300'!J2211)^计算结果!B$21</f>
        <v>1.907432710995935</v>
      </c>
      <c r="L2211" s="21">
        <f t="shared" ca="1" si="172"/>
        <v>2308.1252193735645</v>
      </c>
      <c r="M2211" s="31" t="str">
        <f ca="1">IF(ROW()&gt;计算结果!B$22+1,IF(L2211&gt;OFFSET(L2211,-计算结果!B$22,0,1,1),"买",IF(L2211&lt;OFFSET(L2211,-计算结果!B$22,0,1,1),"卖",M2210)),IF(L2211&gt;OFFSET(L2211,-ROW()+1,0,1,1),"买",IF(L2211&lt;OFFSET(L2211,-ROW()+1,0,1,1),"卖",M2210)))</f>
        <v>买</v>
      </c>
      <c r="N2211" s="4" t="str">
        <f t="shared" ca="1" si="173"/>
        <v/>
      </c>
      <c r="O2211" s="3">
        <f ca="1">IF(M2210="买",E2211/E2210-1,0)-IF(N2211=1,计算结果!B$17,0)</f>
        <v>7.0047961944093018E-3</v>
      </c>
      <c r="P2211" s="2">
        <f t="shared" ca="1" si="174"/>
        <v>7.9800399547864549</v>
      </c>
      <c r="Q2211" s="3">
        <f ca="1">1-P2211/MAX(P$2:P2211)</f>
        <v>5.9271424333147027E-2</v>
      </c>
    </row>
    <row r="2212" spans="1:17" x14ac:dyDescent="0.15">
      <c r="A2212" s="1">
        <v>41688</v>
      </c>
      <c r="B2212">
        <v>2310.31</v>
      </c>
      <c r="C2212">
        <v>2310.31</v>
      </c>
      <c r="D2212" s="21">
        <v>2276.11</v>
      </c>
      <c r="E2212" s="21">
        <v>2282.44</v>
      </c>
      <c r="F2212" s="42">
        <v>881.07270143999995</v>
      </c>
      <c r="G2212" s="3">
        <f t="shared" si="170"/>
        <v>-1.2635995933640509E-2</v>
      </c>
      <c r="H2212" s="3">
        <f>1-E2212/MAX(E$2:E2212)</f>
        <v>0.61164500102089425</v>
      </c>
      <c r="I2212" s="21">
        <f t="shared" si="171"/>
        <v>29.210000000000036</v>
      </c>
      <c r="J2212" s="21">
        <f ca="1">IF(ROW()&gt;计算结果!B$18+1,ABS(E2212-OFFSET(E2212,-计算结果!B$18,0,1,1))/SUM(OFFSET(I2212,0,0,-计算结果!B$18,1)),ABS(E2212-OFFSET(E2212,-ROW()+2,0,1,1))/SUM(OFFSET(I2212,0,0,-ROW()+2,1)))</f>
        <v>0.32082436173484979</v>
      </c>
      <c r="K2212" s="21">
        <f ca="1">(计算结果!B$19+计算结果!B$20*'000300'!J2212)^计算结果!B$21</f>
        <v>1.6887419255613647</v>
      </c>
      <c r="L2212" s="21">
        <f t="shared" ca="1" si="172"/>
        <v>2264.749512550185</v>
      </c>
      <c r="M2212" s="31" t="str">
        <f ca="1">IF(ROW()&gt;计算结果!B$22+1,IF(L2212&gt;OFFSET(L2212,-计算结果!B$22,0,1,1),"买",IF(L2212&lt;OFFSET(L2212,-计算结果!B$22,0,1,1),"卖",M2211)),IF(L2212&gt;OFFSET(L2212,-ROW()+1,0,1,1),"买",IF(L2212&lt;OFFSET(L2212,-ROW()+1,0,1,1),"卖",M2211)))</f>
        <v>买</v>
      </c>
      <c r="N2212" s="4" t="str">
        <f t="shared" ca="1" si="173"/>
        <v/>
      </c>
      <c r="O2212" s="3">
        <f ca="1">IF(M2211="买",E2212/E2211-1,0)-IF(N2212=1,计算结果!B$17,0)</f>
        <v>-1.2635995933640509E-2</v>
      </c>
      <c r="P2212" s="2">
        <f t="shared" ca="1" si="174"/>
        <v>7.8792042023674842</v>
      </c>
      <c r="Q2212" s="3">
        <f ca="1">1-P2212/MAX(P$2:P2212)</f>
        <v>7.1158466789932762E-2</v>
      </c>
    </row>
    <row r="2213" spans="1:17" x14ac:dyDescent="0.15">
      <c r="A2213" s="1">
        <v>41689</v>
      </c>
      <c r="B2213">
        <v>2280.9299999999998</v>
      </c>
      <c r="C2213">
        <v>2317.42</v>
      </c>
      <c r="D2213" s="21">
        <v>2274.15</v>
      </c>
      <c r="E2213" s="21">
        <v>2308.66</v>
      </c>
      <c r="F2213" s="42">
        <v>883.41897215999995</v>
      </c>
      <c r="G2213" s="3">
        <f t="shared" si="170"/>
        <v>1.1487706139044151E-2</v>
      </c>
      <c r="H2213" s="3">
        <f>1-E2213/MAX(E$2:E2213)</f>
        <v>0.60718369291499352</v>
      </c>
      <c r="I2213" s="21">
        <f t="shared" si="171"/>
        <v>26.2199999999998</v>
      </c>
      <c r="J2213" s="21">
        <f ca="1">IF(ROW()&gt;计算结果!B$18+1,ABS(E2213-OFFSET(E2213,-计算结果!B$18,0,1,1))/SUM(OFFSET(I2213,0,0,-计算结果!B$18,1)),ABS(E2213-OFFSET(E2213,-ROW()+2,0,1,1))/SUM(OFFSET(I2213,0,0,-ROW()+2,1)))</f>
        <v>0.37907761529808587</v>
      </c>
      <c r="K2213" s="21">
        <f ca="1">(计算结果!B$19+计算结果!B$20*'000300'!J2213)^计算结果!B$21</f>
        <v>1.7411698537682772</v>
      </c>
      <c r="L2213" s="21">
        <f t="shared" ca="1" si="172"/>
        <v>2341.2051295620727</v>
      </c>
      <c r="M2213" s="31" t="str">
        <f ca="1">IF(ROW()&gt;计算结果!B$22+1,IF(L2213&gt;OFFSET(L2213,-计算结果!B$22,0,1,1),"买",IF(L2213&lt;OFFSET(L2213,-计算结果!B$22,0,1,1),"卖",M2212)),IF(L2213&gt;OFFSET(L2213,-ROW()+1,0,1,1),"买",IF(L2213&lt;OFFSET(L2213,-ROW()+1,0,1,1),"卖",M2212)))</f>
        <v>买</v>
      </c>
      <c r="N2213" s="4" t="str">
        <f t="shared" ca="1" si="173"/>
        <v/>
      </c>
      <c r="O2213" s="3">
        <f ca="1">IF(M2212="买",E2213/E2212-1,0)-IF(N2213=1,计算结果!B$17,0)</f>
        <v>1.1487706139044151E-2</v>
      </c>
      <c r="P2213" s="2">
        <f t="shared" ca="1" si="174"/>
        <v>7.9697181848538037</v>
      </c>
      <c r="Q2213" s="3">
        <f ca="1">1-P2213/MAX(P$2:P2213)</f>
        <v>6.048820820667633E-2</v>
      </c>
    </row>
    <row r="2214" spans="1:17" x14ac:dyDescent="0.15">
      <c r="A2214" s="1">
        <v>41690</v>
      </c>
      <c r="B2214">
        <v>2314.09</v>
      </c>
      <c r="C2214">
        <v>2331.6999999999998</v>
      </c>
      <c r="D2214" s="21">
        <v>2286.1999999999998</v>
      </c>
      <c r="E2214" s="21">
        <v>2287.44</v>
      </c>
      <c r="F2214" s="42">
        <v>917.71592704</v>
      </c>
      <c r="G2214" s="3">
        <f t="shared" si="170"/>
        <v>-9.1914790397892299E-3</v>
      </c>
      <c r="H2214" s="3">
        <f>1-E2214/MAX(E$2:E2214)</f>
        <v>0.6107942557680528</v>
      </c>
      <c r="I2214" s="21">
        <f t="shared" si="171"/>
        <v>21.2199999999998</v>
      </c>
      <c r="J2214" s="21">
        <f ca="1">IF(ROW()&gt;计算结果!B$18+1,ABS(E2214-OFFSET(E2214,-计算结果!B$18,0,1,1))/SUM(OFFSET(I2214,0,0,-计算结果!B$18,1)),ABS(E2214-OFFSET(E2214,-ROW()+2,0,1,1))/SUM(OFFSET(I2214,0,0,-ROW()+2,1)))</f>
        <v>0.40616487455197336</v>
      </c>
      <c r="K2214" s="21">
        <f ca="1">(计算结果!B$19+计算结果!B$20*'000300'!J2214)^计算结果!B$21</f>
        <v>1.7655483870967759</v>
      </c>
      <c r="L2214" s="21">
        <f t="shared" ca="1" si="172"/>
        <v>2246.280191781706</v>
      </c>
      <c r="M2214" s="31" t="str">
        <f ca="1">IF(ROW()&gt;计算结果!B$22+1,IF(L2214&gt;OFFSET(L2214,-计算结果!B$22,0,1,1),"买",IF(L2214&lt;OFFSET(L2214,-计算结果!B$22,0,1,1),"卖",M2213)),IF(L2214&gt;OFFSET(L2214,-ROW()+1,0,1,1),"买",IF(L2214&lt;OFFSET(L2214,-ROW()+1,0,1,1),"卖",M2213)))</f>
        <v>买</v>
      </c>
      <c r="N2214" s="4" t="str">
        <f t="shared" ca="1" si="173"/>
        <v/>
      </c>
      <c r="O2214" s="3">
        <f ca="1">IF(M2213="买",E2214/E2213-1,0)-IF(N2214=1,计算结果!B$17,0)</f>
        <v>-9.1914790397892299E-3</v>
      </c>
      <c r="P2214" s="2">
        <f t="shared" ca="1" si="174"/>
        <v>7.8964646872046931</v>
      </c>
      <c r="Q2214" s="3">
        <f ca="1">1-P2214/MAX(P$2:P2214)</f>
        <v>6.9123711148579514E-2</v>
      </c>
    </row>
    <row r="2215" spans="1:17" x14ac:dyDescent="0.15">
      <c r="A2215" s="1">
        <v>41691</v>
      </c>
      <c r="B2215">
        <v>2284.0300000000002</v>
      </c>
      <c r="C2215">
        <v>2287.87</v>
      </c>
      <c r="D2215" s="21">
        <v>2250.65</v>
      </c>
      <c r="E2215" s="21">
        <v>2264.29</v>
      </c>
      <c r="F2215" s="42">
        <v>699.08185088000005</v>
      </c>
      <c r="G2215" s="3">
        <f t="shared" si="170"/>
        <v>-1.01204840345539E-2</v>
      </c>
      <c r="H2215" s="3">
        <f>1-E2215/MAX(E$2:E2215)</f>
        <v>0.61473320628870898</v>
      </c>
      <c r="I2215" s="21">
        <f t="shared" si="171"/>
        <v>23.150000000000091</v>
      </c>
      <c r="J2215" s="21">
        <f ca="1">IF(ROW()&gt;计算结果!B$18+1,ABS(E2215-OFFSET(E2215,-计算结果!B$18,0,1,1))/SUM(OFFSET(I2215,0,0,-计算结果!B$18,1)),ABS(E2215-OFFSET(E2215,-ROW()+2,0,1,1))/SUM(OFFSET(I2215,0,0,-ROW()+2,1)))</f>
        <v>0.23299006160903035</v>
      </c>
      <c r="K2215" s="21">
        <f ca="1">(计算结果!B$19+计算结果!B$20*'000300'!J2215)^计算结果!B$21</f>
        <v>1.6096910554481272</v>
      </c>
      <c r="L2215" s="21">
        <f t="shared" ca="1" si="172"/>
        <v>2275.2704189810302</v>
      </c>
      <c r="M2215" s="31" t="str">
        <f ca="1">IF(ROW()&gt;计算结果!B$22+1,IF(L2215&gt;OFFSET(L2215,-计算结果!B$22,0,1,1),"买",IF(L2215&lt;OFFSET(L2215,-计算结果!B$22,0,1,1),"卖",M2214)),IF(L2215&gt;OFFSET(L2215,-ROW()+1,0,1,1),"买",IF(L2215&lt;OFFSET(L2215,-ROW()+1,0,1,1),"卖",M2214)))</f>
        <v>买</v>
      </c>
      <c r="N2215" s="4" t="str">
        <f t="shared" ca="1" si="173"/>
        <v/>
      </c>
      <c r="O2215" s="3">
        <f ca="1">IF(M2214="买",E2215/E2214-1,0)-IF(N2215=1,计算结果!B$17,0)</f>
        <v>-1.01204840345539E-2</v>
      </c>
      <c r="P2215" s="2">
        <f t="shared" ca="1" si="174"/>
        <v>7.816548642408419</v>
      </c>
      <c r="Q2215" s="3">
        <f ca="1">1-P2215/MAX(P$2:P2215)</f>
        <v>7.8544629768045104E-2</v>
      </c>
    </row>
    <row r="2216" spans="1:17" x14ac:dyDescent="0.15">
      <c r="A2216" s="1">
        <v>41694</v>
      </c>
      <c r="B2216">
        <v>2246.7199999999998</v>
      </c>
      <c r="C2216">
        <v>2246.7199999999998</v>
      </c>
      <c r="D2216" s="21">
        <v>2194.16</v>
      </c>
      <c r="E2216" s="21">
        <v>2214.5100000000002</v>
      </c>
      <c r="F2216" s="42">
        <v>795.99149055999999</v>
      </c>
      <c r="G2216" s="3">
        <f t="shared" si="170"/>
        <v>-2.1984816432524035E-2</v>
      </c>
      <c r="H2216" s="3">
        <f>1-E2216/MAX(E$2:E2216)</f>
        <v>0.62320322602599876</v>
      </c>
      <c r="I2216" s="21">
        <f t="shared" si="171"/>
        <v>49.779999999999745</v>
      </c>
      <c r="J2216" s="21">
        <f ca="1">IF(ROW()&gt;计算结果!B$18+1,ABS(E2216-OFFSET(E2216,-计算结果!B$18,0,1,1))/SUM(OFFSET(I2216,0,0,-计算结果!B$18,1)),ABS(E2216-OFFSET(E2216,-ROW()+2,0,1,1))/SUM(OFFSET(I2216,0,0,-ROW()+2,1)))</f>
        <v>0.24421925380009316</v>
      </c>
      <c r="K2216" s="21">
        <f ca="1">(计算结果!B$19+计算结果!B$20*'000300'!J2216)^计算结果!B$21</f>
        <v>1.6197973284200837</v>
      </c>
      <c r="L2216" s="21">
        <f t="shared" ca="1" si="172"/>
        <v>2176.850854641873</v>
      </c>
      <c r="M2216" s="31" t="str">
        <f ca="1">IF(ROW()&gt;计算结果!B$22+1,IF(L2216&gt;OFFSET(L2216,-计算结果!B$22,0,1,1),"买",IF(L2216&lt;OFFSET(L2216,-计算结果!B$22,0,1,1),"卖",M2215)),IF(L2216&gt;OFFSET(L2216,-ROW()+1,0,1,1),"买",IF(L2216&lt;OFFSET(L2216,-ROW()+1,0,1,1),"卖",M2215)))</f>
        <v>卖</v>
      </c>
      <c r="N2216" s="4">
        <f t="shared" ca="1" si="173"/>
        <v>1</v>
      </c>
      <c r="O2216" s="3">
        <f ca="1">IF(M2215="买",E2216/E2215-1,0)-IF(N2216=1,计算结果!B$17,0)</f>
        <v>-2.1984816432524035E-2</v>
      </c>
      <c r="P2216" s="2">
        <f t="shared" ca="1" si="174"/>
        <v>7.6447032553691745</v>
      </c>
      <c r="Q2216" s="3">
        <f ca="1">1-P2216/MAX(P$2:P2216)</f>
        <v>9.8802656933358102E-2</v>
      </c>
    </row>
    <row r="2217" spans="1:17" x14ac:dyDescent="0.15">
      <c r="A2217" s="1">
        <v>41695</v>
      </c>
      <c r="B2217">
        <v>2216.5100000000002</v>
      </c>
      <c r="C2217">
        <v>2225.21</v>
      </c>
      <c r="D2217" s="21">
        <v>2150.09</v>
      </c>
      <c r="E2217" s="21">
        <v>2157.91</v>
      </c>
      <c r="F2217" s="42">
        <v>883.06573312</v>
      </c>
      <c r="G2217" s="3">
        <f t="shared" si="170"/>
        <v>-2.5558701473463841E-2</v>
      </c>
      <c r="H2217" s="3">
        <f>1-E2217/MAX(E$2:E2217)</f>
        <v>0.63283366228816451</v>
      </c>
      <c r="I2217" s="21">
        <f t="shared" si="171"/>
        <v>56.600000000000364</v>
      </c>
      <c r="J2217" s="21">
        <f ca="1">IF(ROW()&gt;计算结果!B$18+1,ABS(E2217-OFFSET(E2217,-计算结果!B$18,0,1,1))/SUM(OFFSET(I2217,0,0,-计算结果!B$18,1)),ABS(E2217-OFFSET(E2217,-ROW()+2,0,1,1))/SUM(OFFSET(I2217,0,0,-ROW()+2,1)))</f>
        <v>0.49927641099855391</v>
      </c>
      <c r="K2217" s="21">
        <f ca="1">(计算结果!B$19+计算结果!B$20*'000300'!J2217)^计算结果!B$21</f>
        <v>1.8493487698986986</v>
      </c>
      <c r="L2217" s="21">
        <f t="shared" ca="1" si="172"/>
        <v>2141.8226084090948</v>
      </c>
      <c r="M2217" s="31" t="str">
        <f ca="1">IF(ROW()&gt;计算结果!B$22+1,IF(L2217&gt;OFFSET(L2217,-计算结果!B$22,0,1,1),"买",IF(L2217&lt;OFFSET(L2217,-计算结果!B$22,0,1,1),"卖",M2216)),IF(L2217&gt;OFFSET(L2217,-ROW()+1,0,1,1),"买",IF(L2217&lt;OFFSET(L2217,-ROW()+1,0,1,1),"卖",M2216)))</f>
        <v>卖</v>
      </c>
      <c r="N2217" s="4" t="str">
        <f t="shared" ca="1" si="173"/>
        <v/>
      </c>
      <c r="O2217" s="3">
        <f ca="1">IF(M2216="买",E2217/E2216-1,0)-IF(N2217=1,计算结果!B$17,0)</f>
        <v>0</v>
      </c>
      <c r="P2217" s="2">
        <f t="shared" ca="1" si="174"/>
        <v>7.6447032553691745</v>
      </c>
      <c r="Q2217" s="3">
        <f ca="1">1-P2217/MAX(P$2:P2217)</f>
        <v>9.8802656933358102E-2</v>
      </c>
    </row>
    <row r="2218" spans="1:17" x14ac:dyDescent="0.15">
      <c r="A2218" s="1">
        <v>41696</v>
      </c>
      <c r="B2218">
        <v>2147.7399999999998</v>
      </c>
      <c r="C2218">
        <v>2164.6999999999998</v>
      </c>
      <c r="D2218" s="21">
        <v>2137.08</v>
      </c>
      <c r="E2218" s="21">
        <v>2163.4</v>
      </c>
      <c r="F2218" s="42">
        <v>686.40579584</v>
      </c>
      <c r="G2218" s="3">
        <f t="shared" si="170"/>
        <v>2.54412834640938E-3</v>
      </c>
      <c r="H2218" s="3">
        <f>1-E2218/MAX(E$2:E2218)</f>
        <v>0.63189954400054438</v>
      </c>
      <c r="I2218" s="21">
        <f t="shared" si="171"/>
        <v>5.4900000000002365</v>
      </c>
      <c r="J2218" s="21">
        <f ca="1">IF(ROW()&gt;计算结果!B$18+1,ABS(E2218-OFFSET(E2218,-计算结果!B$18,0,1,1))/SUM(OFFSET(I2218,0,0,-计算结果!B$18,1)),ABS(E2218-OFFSET(E2218,-ROW()+2,0,1,1))/SUM(OFFSET(I2218,0,0,-ROW()+2,1)))</f>
        <v>0.50045015070262655</v>
      </c>
      <c r="K2218" s="21">
        <f ca="1">(计算结果!B$19+计算结果!B$20*'000300'!J2218)^计算结果!B$21</f>
        <v>1.8504051356323639</v>
      </c>
      <c r="L2218" s="21">
        <f t="shared" ca="1" si="172"/>
        <v>2181.7495246224562</v>
      </c>
      <c r="M2218" s="31" t="str">
        <f ca="1">IF(ROW()&gt;计算结果!B$22+1,IF(L2218&gt;OFFSET(L2218,-计算结果!B$22,0,1,1),"买",IF(L2218&lt;OFFSET(L2218,-计算结果!B$22,0,1,1),"卖",M2217)),IF(L2218&gt;OFFSET(L2218,-ROW()+1,0,1,1),"买",IF(L2218&lt;OFFSET(L2218,-ROW()+1,0,1,1),"卖",M2217)))</f>
        <v>卖</v>
      </c>
      <c r="N2218" s="4" t="str">
        <f t="shared" ca="1" si="173"/>
        <v/>
      </c>
      <c r="O2218" s="3">
        <f ca="1">IF(M2217="买",E2218/E2217-1,0)-IF(N2218=1,计算结果!B$17,0)</f>
        <v>0</v>
      </c>
      <c r="P2218" s="2">
        <f t="shared" ca="1" si="174"/>
        <v>7.6447032553691745</v>
      </c>
      <c r="Q2218" s="3">
        <f ca="1">1-P2218/MAX(P$2:P2218)</f>
        <v>9.8802656933358102E-2</v>
      </c>
    </row>
    <row r="2219" spans="1:17" x14ac:dyDescent="0.15">
      <c r="A2219" s="1">
        <v>41697</v>
      </c>
      <c r="B2219">
        <v>2170.81</v>
      </c>
      <c r="C2219">
        <v>2180.06</v>
      </c>
      <c r="D2219" s="21">
        <v>2150.14</v>
      </c>
      <c r="E2219" s="21">
        <v>2154.11</v>
      </c>
      <c r="F2219" s="42">
        <v>815.88002816000005</v>
      </c>
      <c r="G2219" s="3">
        <f t="shared" si="170"/>
        <v>-4.2941665896274461E-3</v>
      </c>
      <c r="H2219" s="3">
        <f>1-E2219/MAX(E$2:E2219)</f>
        <v>0.63348022868032394</v>
      </c>
      <c r="I2219" s="21">
        <f t="shared" si="171"/>
        <v>9.2899999999999636</v>
      </c>
      <c r="J2219" s="21">
        <f ca="1">IF(ROW()&gt;计算结果!B$18+1,ABS(E2219-OFFSET(E2219,-计算结果!B$18,0,1,1))/SUM(OFFSET(I2219,0,0,-计算结果!B$18,1)),ABS(E2219-OFFSET(E2219,-ROW()+2,0,1,1))/SUM(OFFSET(I2219,0,0,-ROW()+2,1)))</f>
        <v>0.49569272109381207</v>
      </c>
      <c r="K2219" s="21">
        <f ca="1">(计算结果!B$19+计算结果!B$20*'000300'!J2219)^计算结果!B$21</f>
        <v>1.8461234489844307</v>
      </c>
      <c r="L2219" s="21">
        <f t="shared" ca="1" si="172"/>
        <v>2130.7235500981574</v>
      </c>
      <c r="M2219" s="31" t="str">
        <f ca="1">IF(ROW()&gt;计算结果!B$22+1,IF(L2219&gt;OFFSET(L2219,-计算结果!B$22,0,1,1),"买",IF(L2219&lt;OFFSET(L2219,-计算结果!B$22,0,1,1),"卖",M2218)),IF(L2219&gt;OFFSET(L2219,-ROW()+1,0,1,1),"买",IF(L2219&lt;OFFSET(L2219,-ROW()+1,0,1,1),"卖",M2218)))</f>
        <v>卖</v>
      </c>
      <c r="N2219" s="4" t="str">
        <f t="shared" ca="1" si="173"/>
        <v/>
      </c>
      <c r="O2219" s="3">
        <f ca="1">IF(M2218="买",E2219/E2218-1,0)-IF(N2219=1,计算结果!B$17,0)</f>
        <v>0</v>
      </c>
      <c r="P2219" s="2">
        <f t="shared" ca="1" si="174"/>
        <v>7.6447032553691745</v>
      </c>
      <c r="Q2219" s="3">
        <f ca="1">1-P2219/MAX(P$2:P2219)</f>
        <v>9.8802656933358102E-2</v>
      </c>
    </row>
    <row r="2220" spans="1:17" x14ac:dyDescent="0.15">
      <c r="A2220" s="1">
        <v>41698</v>
      </c>
      <c r="B2220">
        <v>2149.4499999999998</v>
      </c>
      <c r="C2220">
        <v>2180.4699999999998</v>
      </c>
      <c r="D2220" s="21">
        <v>2133.5500000000002</v>
      </c>
      <c r="E2220" s="21">
        <v>2178.9699999999998</v>
      </c>
      <c r="F2220" s="42">
        <v>702.16802303999998</v>
      </c>
      <c r="G2220" s="3">
        <f t="shared" si="170"/>
        <v>1.1540729117825776E-2</v>
      </c>
      <c r="H2220" s="3">
        <f>1-E2220/MAX(E$2:E2220)</f>
        <v>0.62925032328319608</v>
      </c>
      <c r="I2220" s="21">
        <f t="shared" si="171"/>
        <v>24.859999999999673</v>
      </c>
      <c r="J2220" s="21">
        <f ca="1">IF(ROW()&gt;计算结果!B$18+1,ABS(E2220-OFFSET(E2220,-计算结果!B$18,0,1,1))/SUM(OFFSET(I2220,0,0,-计算结果!B$18,1)),ABS(E2220-OFFSET(E2220,-ROW()+2,0,1,1))/SUM(OFFSET(I2220,0,0,-ROW()+2,1)))</f>
        <v>0.44520809469263278</v>
      </c>
      <c r="K2220" s="21">
        <f ca="1">(计算结果!B$19+计算结果!B$20*'000300'!J2220)^计算结果!B$21</f>
        <v>1.8006872852233693</v>
      </c>
      <c r="L2220" s="21">
        <f t="shared" ca="1" si="172"/>
        <v>2217.6003189935714</v>
      </c>
      <c r="M2220" s="31" t="str">
        <f ca="1">IF(ROW()&gt;计算结果!B$22+1,IF(L2220&gt;OFFSET(L2220,-计算结果!B$22,0,1,1),"买",IF(L2220&lt;OFFSET(L2220,-计算结果!B$22,0,1,1),"卖",M2219)),IF(L2220&gt;OFFSET(L2220,-ROW()+1,0,1,1),"买",IF(L2220&lt;OFFSET(L2220,-ROW()+1,0,1,1),"卖",M2219)))</f>
        <v>卖</v>
      </c>
      <c r="N2220" s="4" t="str">
        <f t="shared" ca="1" si="173"/>
        <v/>
      </c>
      <c r="O2220" s="3">
        <f ca="1">IF(M2219="买",E2220/E2219-1,0)-IF(N2220=1,计算结果!B$17,0)</f>
        <v>0</v>
      </c>
      <c r="P2220" s="2">
        <f t="shared" ca="1" si="174"/>
        <v>7.6447032553691745</v>
      </c>
      <c r="Q2220" s="3">
        <f ca="1">1-P2220/MAX(P$2:P2220)</f>
        <v>9.8802656933358102E-2</v>
      </c>
    </row>
    <row r="2221" spans="1:17" x14ac:dyDescent="0.15">
      <c r="A2221" s="1">
        <v>41701</v>
      </c>
      <c r="B2221">
        <v>2173.91</v>
      </c>
      <c r="C2221">
        <v>2194.2199999999998</v>
      </c>
      <c r="D2221" s="21">
        <v>2167.91</v>
      </c>
      <c r="E2221" s="21">
        <v>2190.37</v>
      </c>
      <c r="F2221" s="42">
        <v>694.08743423999999</v>
      </c>
      <c r="G2221" s="3">
        <f t="shared" si="170"/>
        <v>5.2318297177107453E-3</v>
      </c>
      <c r="H2221" s="3">
        <f>1-E2221/MAX(E$2:E2221)</f>
        <v>0.62731062410671745</v>
      </c>
      <c r="I2221" s="21">
        <f t="shared" si="171"/>
        <v>11.400000000000091</v>
      </c>
      <c r="J2221" s="21">
        <f ca="1">IF(ROW()&gt;计算结果!B$18+1,ABS(E2221-OFFSET(E2221,-计算结果!B$18,0,1,1))/SUM(OFFSET(I2221,0,0,-计算结果!B$18,1)),ABS(E2221-OFFSET(E2221,-ROW()+2,0,1,1))/SUM(OFFSET(I2221,0,0,-ROW()+2,1)))</f>
        <v>0.4715029935463817</v>
      </c>
      <c r="K2221" s="21">
        <f ca="1">(计算结果!B$19+计算结果!B$20*'000300'!J2221)^计算结果!B$21</f>
        <v>1.8243526941917434</v>
      </c>
      <c r="L2221" s="21">
        <f t="shared" ca="1" si="172"/>
        <v>2167.9226131739488</v>
      </c>
      <c r="M2221" s="31" t="str">
        <f ca="1">IF(ROW()&gt;计算结果!B$22+1,IF(L2221&gt;OFFSET(L2221,-计算结果!B$22,0,1,1),"买",IF(L2221&lt;OFFSET(L2221,-计算结果!B$22,0,1,1),"卖",M2220)),IF(L2221&gt;OFFSET(L2221,-ROW()+1,0,1,1),"买",IF(L2221&lt;OFFSET(L2221,-ROW()+1,0,1,1),"卖",M2220)))</f>
        <v>卖</v>
      </c>
      <c r="N2221" s="4" t="str">
        <f t="shared" ca="1" si="173"/>
        <v/>
      </c>
      <c r="O2221" s="3">
        <f ca="1">IF(M2220="买",E2221/E2220-1,0)-IF(N2221=1,计算结果!B$17,0)</f>
        <v>0</v>
      </c>
      <c r="P2221" s="2">
        <f t="shared" ca="1" si="174"/>
        <v>7.6447032553691745</v>
      </c>
      <c r="Q2221" s="3">
        <f ca="1">1-P2221/MAX(P$2:P2221)</f>
        <v>9.8802656933358102E-2</v>
      </c>
    </row>
    <row r="2222" spans="1:17" x14ac:dyDescent="0.15">
      <c r="A2222" s="1">
        <v>41702</v>
      </c>
      <c r="B2222">
        <v>2183.86</v>
      </c>
      <c r="C2222">
        <v>2188.6</v>
      </c>
      <c r="D2222" s="21">
        <v>2161.59</v>
      </c>
      <c r="E2222" s="21">
        <v>2184.27</v>
      </c>
      <c r="F2222" s="42">
        <v>646.91437568000003</v>
      </c>
      <c r="G2222" s="3">
        <f t="shared" si="170"/>
        <v>-2.7849176166583334E-3</v>
      </c>
      <c r="H2222" s="3">
        <f>1-E2222/MAX(E$2:E2222)</f>
        <v>0.62834853331518414</v>
      </c>
      <c r="I2222" s="21">
        <f t="shared" si="171"/>
        <v>6.0999999999999091</v>
      </c>
      <c r="J2222" s="21">
        <f ca="1">IF(ROW()&gt;计算结果!B$18+1,ABS(E2222-OFFSET(E2222,-计算结果!B$18,0,1,1))/SUM(OFFSET(I2222,0,0,-计算结果!B$18,1)),ABS(E2222-OFFSET(E2222,-ROW()+2,0,1,1))/SUM(OFFSET(I2222,0,0,-ROW()+2,1)))</f>
        <v>0.4193327922771356</v>
      </c>
      <c r="K2222" s="21">
        <f ca="1">(计算结果!B$19+计算结果!B$20*'000300'!J2222)^计算结果!B$21</f>
        <v>1.777399513049422</v>
      </c>
      <c r="L2222" s="21">
        <f t="shared" ca="1" si="172"/>
        <v>2196.9784505582029</v>
      </c>
      <c r="M2222" s="31" t="str">
        <f ca="1">IF(ROW()&gt;计算结果!B$22+1,IF(L2222&gt;OFFSET(L2222,-计算结果!B$22,0,1,1),"买",IF(L2222&lt;OFFSET(L2222,-计算结果!B$22,0,1,1),"卖",M2221)),IF(L2222&gt;OFFSET(L2222,-ROW()+1,0,1,1),"买",IF(L2222&lt;OFFSET(L2222,-ROW()+1,0,1,1),"卖",M2221)))</f>
        <v>卖</v>
      </c>
      <c r="N2222" s="4" t="str">
        <f t="shared" ca="1" si="173"/>
        <v/>
      </c>
      <c r="O2222" s="3">
        <f ca="1">IF(M2221="买",E2222/E2221-1,0)-IF(N2222=1,计算结果!B$17,0)</f>
        <v>0</v>
      </c>
      <c r="P2222" s="2">
        <f t="shared" ca="1" si="174"/>
        <v>7.6447032553691745</v>
      </c>
      <c r="Q2222" s="3">
        <f ca="1">1-P2222/MAX(P$2:P2222)</f>
        <v>9.8802656933358102E-2</v>
      </c>
    </row>
    <row r="2223" spans="1:17" x14ac:dyDescent="0.15">
      <c r="A2223" s="1">
        <v>41703</v>
      </c>
      <c r="B2223">
        <v>2187.35</v>
      </c>
      <c r="C2223">
        <v>2189.09</v>
      </c>
      <c r="D2223" s="21">
        <v>2159.59</v>
      </c>
      <c r="E2223" s="21">
        <v>2163.98</v>
      </c>
      <c r="F2223" s="42">
        <v>556.69678080000006</v>
      </c>
      <c r="G2223" s="3">
        <f t="shared" si="170"/>
        <v>-9.2891446570250169E-3</v>
      </c>
      <c r="H2223" s="3">
        <f>1-E2223/MAX(E$2:E2223)</f>
        <v>0.63180085755121485</v>
      </c>
      <c r="I2223" s="21">
        <f t="shared" si="171"/>
        <v>20.289999999999964</v>
      </c>
      <c r="J2223" s="21">
        <f ca="1">IF(ROW()&gt;计算结果!B$18+1,ABS(E2223-OFFSET(E2223,-计算结果!B$18,0,1,1))/SUM(OFFSET(I2223,0,0,-计算结果!B$18,1)),ABS(E2223-OFFSET(E2223,-ROW()+2,0,1,1))/SUM(OFFSET(I2223,0,0,-ROW()+2,1)))</f>
        <v>0.63406082916995332</v>
      </c>
      <c r="K2223" s="21">
        <f ca="1">(计算结果!B$19+计算结果!B$20*'000300'!J2223)^计算结果!B$21</f>
        <v>1.9706547462529578</v>
      </c>
      <c r="L2223" s="21">
        <f t="shared" ca="1" si="172"/>
        <v>2131.9498973466871</v>
      </c>
      <c r="M2223" s="31" t="str">
        <f ca="1">IF(ROW()&gt;计算结果!B$22+1,IF(L2223&gt;OFFSET(L2223,-计算结果!B$22,0,1,1),"买",IF(L2223&lt;OFFSET(L2223,-计算结果!B$22,0,1,1),"卖",M2222)),IF(L2223&gt;OFFSET(L2223,-ROW()+1,0,1,1),"买",IF(L2223&lt;OFFSET(L2223,-ROW()+1,0,1,1),"卖",M2222)))</f>
        <v>卖</v>
      </c>
      <c r="N2223" s="4" t="str">
        <f t="shared" ca="1" si="173"/>
        <v/>
      </c>
      <c r="O2223" s="3">
        <f ca="1">IF(M2222="买",E2223/E2222-1,0)-IF(N2223=1,计算结果!B$17,0)</f>
        <v>0</v>
      </c>
      <c r="P2223" s="2">
        <f t="shared" ca="1" si="174"/>
        <v>7.6447032553691745</v>
      </c>
      <c r="Q2223" s="3">
        <f ca="1">1-P2223/MAX(P$2:P2223)</f>
        <v>9.8802656933358102E-2</v>
      </c>
    </row>
    <row r="2224" spans="1:17" x14ac:dyDescent="0.15">
      <c r="A2224" s="1">
        <v>41704</v>
      </c>
      <c r="B2224">
        <v>2159.4</v>
      </c>
      <c r="C2224">
        <v>2181.4299999999998</v>
      </c>
      <c r="D2224" s="21">
        <v>2136.4499999999998</v>
      </c>
      <c r="E2224" s="21">
        <v>2173.63</v>
      </c>
      <c r="F2224" s="42">
        <v>614.95025664000002</v>
      </c>
      <c r="G2224" s="3">
        <f t="shared" si="170"/>
        <v>4.4593757798132572E-3</v>
      </c>
      <c r="H2224" s="3">
        <f>1-E2224/MAX(E$2:E2224)</f>
        <v>0.63015891921323075</v>
      </c>
      <c r="I2224" s="21">
        <f t="shared" si="171"/>
        <v>9.6500000000000909</v>
      </c>
      <c r="J2224" s="21">
        <f ca="1">IF(ROW()&gt;计算结果!B$18+1,ABS(E2224-OFFSET(E2224,-计算结果!B$18,0,1,1))/SUM(OFFSET(I2224,0,0,-计算结果!B$18,1)),ABS(E2224-OFFSET(E2224,-ROW()+2,0,1,1))/SUM(OFFSET(I2224,0,0,-ROW()+2,1)))</f>
        <v>0.52541433913485014</v>
      </c>
      <c r="K2224" s="21">
        <f ca="1">(计算结果!B$19+计算结果!B$20*'000300'!J2224)^计算结果!B$21</f>
        <v>1.8728729052213651</v>
      </c>
      <c r="L2224" s="21">
        <f t="shared" ca="1" si="172"/>
        <v>2210.0114322929221</v>
      </c>
      <c r="M2224" s="31" t="str">
        <f ca="1">IF(ROW()&gt;计算结果!B$22+1,IF(L2224&gt;OFFSET(L2224,-计算结果!B$22,0,1,1),"买",IF(L2224&lt;OFFSET(L2224,-计算结果!B$22,0,1,1),"卖",M2223)),IF(L2224&gt;OFFSET(L2224,-ROW()+1,0,1,1),"买",IF(L2224&lt;OFFSET(L2224,-ROW()+1,0,1,1),"卖",M2223)))</f>
        <v>买</v>
      </c>
      <c r="N2224" s="4">
        <f t="shared" ca="1" si="173"/>
        <v>1</v>
      </c>
      <c r="O2224" s="3">
        <f ca="1">IF(M2223="买",E2224/E2223-1,0)-IF(N2224=1,计算结果!B$17,0)</f>
        <v>0</v>
      </c>
      <c r="P2224" s="2">
        <f t="shared" ca="1" si="174"/>
        <v>7.6447032553691745</v>
      </c>
      <c r="Q2224" s="3">
        <f ca="1">1-P2224/MAX(P$2:P2224)</f>
        <v>9.8802656933358102E-2</v>
      </c>
    </row>
    <row r="2225" spans="1:17" x14ac:dyDescent="0.15">
      <c r="A2225" s="1">
        <v>41705</v>
      </c>
      <c r="B2225">
        <v>2170.04</v>
      </c>
      <c r="C2225">
        <v>2189.39</v>
      </c>
      <c r="D2225" s="21">
        <v>2161.44</v>
      </c>
      <c r="E2225" s="21">
        <v>2168.36</v>
      </c>
      <c r="F2225" s="42">
        <v>586.93177344000003</v>
      </c>
      <c r="G2225" s="3">
        <f t="shared" si="170"/>
        <v>-2.4245156719404637E-3</v>
      </c>
      <c r="H2225" s="3">
        <f>1-E2225/MAX(E$2:E2225)</f>
        <v>0.63105560470972566</v>
      </c>
      <c r="I2225" s="21">
        <f t="shared" si="171"/>
        <v>5.2699999999999818</v>
      </c>
      <c r="J2225" s="21">
        <f ca="1">IF(ROW()&gt;计算结果!B$18+1,ABS(E2225-OFFSET(E2225,-计算结果!B$18,0,1,1))/SUM(OFFSET(I2225,0,0,-计算结果!B$18,1)),ABS(E2225-OFFSET(E2225,-ROW()+2,0,1,1))/SUM(OFFSET(I2225,0,0,-ROW()+2,1)))</f>
        <v>0.48271524178533604</v>
      </c>
      <c r="K2225" s="21">
        <f ca="1">(计算结果!B$19+计算结果!B$20*'000300'!J2225)^计算结果!B$21</f>
        <v>1.8344437176068022</v>
      </c>
      <c r="L2225" s="21">
        <f t="shared" ca="1" si="172"/>
        <v>2133.6042239938461</v>
      </c>
      <c r="M2225" s="31" t="str">
        <f ca="1">IF(ROW()&gt;计算结果!B$22+1,IF(L2225&gt;OFFSET(L2225,-计算结果!B$22,0,1,1),"买",IF(L2225&lt;OFFSET(L2225,-计算结果!B$22,0,1,1),"卖",M2224)),IF(L2225&gt;OFFSET(L2225,-ROW()+1,0,1,1),"买",IF(L2225&lt;OFFSET(L2225,-ROW()+1,0,1,1),"卖",M2224)))</f>
        <v>卖</v>
      </c>
      <c r="N2225" s="4">
        <f t="shared" ca="1" si="173"/>
        <v>1</v>
      </c>
      <c r="O2225" s="3">
        <f ca="1">IF(M2224="买",E2225/E2224-1,0)-IF(N2225=1,计算结果!B$17,0)</f>
        <v>-2.4245156719404637E-3</v>
      </c>
      <c r="P2225" s="2">
        <f t="shared" ca="1" si="174"/>
        <v>7.6261685525191973</v>
      </c>
      <c r="Q2225" s="3">
        <f ca="1">1-P2225/MAX(P$2:P2225)</f>
        <v>0.10098762401513439</v>
      </c>
    </row>
    <row r="2226" spans="1:17" x14ac:dyDescent="0.15">
      <c r="A2226" s="1">
        <v>41708</v>
      </c>
      <c r="B2226">
        <v>2149.6799999999998</v>
      </c>
      <c r="C2226">
        <v>2149.6799999999998</v>
      </c>
      <c r="D2226" s="21">
        <v>2095.0700000000002</v>
      </c>
      <c r="E2226" s="21">
        <v>2097.79</v>
      </c>
      <c r="F2226" s="42">
        <v>630.86411776</v>
      </c>
      <c r="G2226" s="3">
        <f t="shared" si="170"/>
        <v>-3.2545333800660492E-2</v>
      </c>
      <c r="H2226" s="3">
        <f>1-E2226/MAX(E$2:E2226)</f>
        <v>0.64306302320833053</v>
      </c>
      <c r="I2226" s="21">
        <f t="shared" si="171"/>
        <v>70.570000000000164</v>
      </c>
      <c r="J2226" s="21">
        <f ca="1">IF(ROW()&gt;计算结果!B$18+1,ABS(E2226-OFFSET(E2226,-计算结果!B$18,0,1,1))/SUM(OFFSET(I2226,0,0,-计算结果!B$18,1)),ABS(E2226-OFFSET(E2226,-ROW()+2,0,1,1))/SUM(OFFSET(I2226,0,0,-ROW()+2,1)))</f>
        <v>0.53170553935860065</v>
      </c>
      <c r="K2226" s="21">
        <f ca="1">(计算结果!B$19+计算结果!B$20*'000300'!J2226)^计算结果!B$21</f>
        <v>1.8785349854227404</v>
      </c>
      <c r="L2226" s="21">
        <f t="shared" ca="1" si="172"/>
        <v>2066.3259512456398</v>
      </c>
      <c r="M2226" s="31" t="str">
        <f ca="1">IF(ROW()&gt;计算结果!B$22+1,IF(L2226&gt;OFFSET(L2226,-计算结果!B$22,0,1,1),"买",IF(L2226&lt;OFFSET(L2226,-计算结果!B$22,0,1,1),"卖",M2225)),IF(L2226&gt;OFFSET(L2226,-ROW()+1,0,1,1),"买",IF(L2226&lt;OFFSET(L2226,-ROW()+1,0,1,1),"卖",M2225)))</f>
        <v>卖</v>
      </c>
      <c r="N2226" s="4" t="str">
        <f t="shared" ca="1" si="173"/>
        <v/>
      </c>
      <c r="O2226" s="3">
        <f ca="1">IF(M2225="买",E2226/E2225-1,0)-IF(N2226=1,计算结果!B$17,0)</f>
        <v>0</v>
      </c>
      <c r="P2226" s="2">
        <f t="shared" ca="1" si="174"/>
        <v>7.6261685525191973</v>
      </c>
      <c r="Q2226" s="3">
        <f ca="1">1-P2226/MAX(P$2:P2226)</f>
        <v>0.10098762401513439</v>
      </c>
    </row>
    <row r="2227" spans="1:17" x14ac:dyDescent="0.15">
      <c r="A2227" s="1">
        <v>41709</v>
      </c>
      <c r="B2227">
        <v>2092.61</v>
      </c>
      <c r="C2227">
        <v>2118.79</v>
      </c>
      <c r="D2227" s="21">
        <v>2088.73</v>
      </c>
      <c r="E2227" s="21">
        <v>2108.66</v>
      </c>
      <c r="F2227" s="42">
        <v>530.75783679999995</v>
      </c>
      <c r="G2227" s="3">
        <f t="shared" si="170"/>
        <v>5.1816435391529581E-3</v>
      </c>
      <c r="H2227" s="3">
        <f>1-E2227/MAX(E$2:E2227)</f>
        <v>0.6412135030286531</v>
      </c>
      <c r="I2227" s="21">
        <f t="shared" si="171"/>
        <v>10.869999999999891</v>
      </c>
      <c r="J2227" s="21">
        <f ca="1">IF(ROW()&gt;计算结果!B$18+1,ABS(E2227-OFFSET(E2227,-计算结果!B$18,0,1,1))/SUM(OFFSET(I2227,0,0,-计算结果!B$18,1)),ABS(E2227-OFFSET(E2227,-ROW()+2,0,1,1))/SUM(OFFSET(I2227,0,0,-ROW()+2,1)))</f>
        <v>0.28338799700788314</v>
      </c>
      <c r="K2227" s="21">
        <f ca="1">(计算结果!B$19+计算结果!B$20*'000300'!J2227)^计算结果!B$21</f>
        <v>1.6550491973070947</v>
      </c>
      <c r="L2227" s="21">
        <f t="shared" ca="1" si="172"/>
        <v>2136.3908846553031</v>
      </c>
      <c r="M2227" s="31" t="str">
        <f ca="1">IF(ROW()&gt;计算结果!B$22+1,IF(L2227&gt;OFFSET(L2227,-计算结果!B$22,0,1,1),"买",IF(L2227&lt;OFFSET(L2227,-计算结果!B$22,0,1,1),"卖",M2226)),IF(L2227&gt;OFFSET(L2227,-ROW()+1,0,1,1),"买",IF(L2227&lt;OFFSET(L2227,-ROW()+1,0,1,1),"卖",M2226)))</f>
        <v>卖</v>
      </c>
      <c r="N2227" s="4" t="str">
        <f t="shared" ca="1" si="173"/>
        <v/>
      </c>
      <c r="O2227" s="3">
        <f ca="1">IF(M2226="买",E2227/E2226-1,0)-IF(N2227=1,计算结果!B$17,0)</f>
        <v>0</v>
      </c>
      <c r="P2227" s="2">
        <f t="shared" ca="1" si="174"/>
        <v>7.6261685525191973</v>
      </c>
      <c r="Q2227" s="3">
        <f ca="1">1-P2227/MAX(P$2:P2227)</f>
        <v>0.10098762401513439</v>
      </c>
    </row>
    <row r="2228" spans="1:17" x14ac:dyDescent="0.15">
      <c r="A2228" s="1">
        <v>41710</v>
      </c>
      <c r="B2228">
        <v>2102.8000000000002</v>
      </c>
      <c r="C2228">
        <v>2130.59</v>
      </c>
      <c r="D2228" s="21">
        <v>2090.7600000000002</v>
      </c>
      <c r="E2228" s="21">
        <v>2114.13</v>
      </c>
      <c r="F2228" s="42">
        <v>601.15238911999995</v>
      </c>
      <c r="G2228" s="3">
        <f t="shared" si="170"/>
        <v>2.5940644769666399E-3</v>
      </c>
      <c r="H2228" s="3">
        <f>1-E2228/MAX(E$2:E2228)</f>
        <v>0.6402827877220445</v>
      </c>
      <c r="I2228" s="21">
        <f t="shared" si="171"/>
        <v>5.4700000000002547</v>
      </c>
      <c r="J2228" s="21">
        <f ca="1">IF(ROW()&gt;计算结果!B$18+1,ABS(E2228-OFFSET(E2228,-计算结果!B$18,0,1,1))/SUM(OFFSET(I2228,0,0,-计算结果!B$18,1)),ABS(E2228-OFFSET(E2228,-ROW()+2,0,1,1))/SUM(OFFSET(I2228,0,0,-ROW()+2,1)))</f>
        <v>0.28353570811992856</v>
      </c>
      <c r="K2228" s="21">
        <f ca="1">(计算结果!B$19+计算结果!B$20*'000300'!J2228)^计算结果!B$21</f>
        <v>1.6551821373079356</v>
      </c>
      <c r="L2228" s="21">
        <f t="shared" ca="1" si="172"/>
        <v>2099.5450660131737</v>
      </c>
      <c r="M2228" s="31" t="str">
        <f ca="1">IF(ROW()&gt;计算结果!B$22+1,IF(L2228&gt;OFFSET(L2228,-计算结果!B$22,0,1,1),"买",IF(L2228&lt;OFFSET(L2228,-计算结果!B$22,0,1,1),"卖",M2227)),IF(L2228&gt;OFFSET(L2228,-ROW()+1,0,1,1),"买",IF(L2228&lt;OFFSET(L2228,-ROW()+1,0,1,1),"卖",M2227)))</f>
        <v>卖</v>
      </c>
      <c r="N2228" s="4" t="str">
        <f t="shared" ca="1" si="173"/>
        <v/>
      </c>
      <c r="O2228" s="3">
        <f ca="1">IF(M2227="买",E2228/E2227-1,0)-IF(N2228=1,计算结果!B$17,0)</f>
        <v>0</v>
      </c>
      <c r="P2228" s="2">
        <f t="shared" ca="1" si="174"/>
        <v>7.6261685525191973</v>
      </c>
      <c r="Q2228" s="3">
        <f ca="1">1-P2228/MAX(P$2:P2228)</f>
        <v>0.10098762401513439</v>
      </c>
    </row>
    <row r="2229" spans="1:17" x14ac:dyDescent="0.15">
      <c r="A2229" s="1">
        <v>41711</v>
      </c>
      <c r="B2229">
        <v>2119.5500000000002</v>
      </c>
      <c r="C2229">
        <v>2149.44</v>
      </c>
      <c r="D2229" s="21">
        <v>2115.9899999999998</v>
      </c>
      <c r="E2229" s="21">
        <v>2140.33</v>
      </c>
      <c r="F2229" s="42">
        <v>591.63095039999996</v>
      </c>
      <c r="G2229" s="3">
        <f t="shared" si="170"/>
        <v>1.2392804605203978E-2</v>
      </c>
      <c r="H2229" s="3">
        <f>1-E2229/MAX(E$2:E2229)</f>
        <v>0.63582488259715508</v>
      </c>
      <c r="I2229" s="21">
        <f t="shared" si="171"/>
        <v>26.199999999999818</v>
      </c>
      <c r="J2229" s="21">
        <f ca="1">IF(ROW()&gt;计算结果!B$18+1,ABS(E2229-OFFSET(E2229,-计算结果!B$18,0,1,1))/SUM(OFFSET(I2229,0,0,-计算结果!B$18,1)),ABS(E2229-OFFSET(E2229,-ROW()+2,0,1,1))/SUM(OFFSET(I2229,0,0,-ROW()+2,1)))</f>
        <v>7.2267673589260603E-2</v>
      </c>
      <c r="K2229" s="21">
        <f ca="1">(计算结果!B$19+计算结果!B$20*'000300'!J2229)^计算结果!B$21</f>
        <v>1.4650409062303344</v>
      </c>
      <c r="L2229" s="21">
        <f t="shared" ca="1" si="172"/>
        <v>2159.2966626617781</v>
      </c>
      <c r="M2229" s="31" t="str">
        <f ca="1">IF(ROW()&gt;计算结果!B$22+1,IF(L2229&gt;OFFSET(L2229,-计算结果!B$22,0,1,1),"买",IF(L2229&lt;OFFSET(L2229,-计算结果!B$22,0,1,1),"卖",M2228)),IF(L2229&gt;OFFSET(L2229,-ROW()+1,0,1,1),"买",IF(L2229&lt;OFFSET(L2229,-ROW()+1,0,1,1),"卖",M2228)))</f>
        <v>卖</v>
      </c>
      <c r="N2229" s="4" t="str">
        <f t="shared" ca="1" si="173"/>
        <v/>
      </c>
      <c r="O2229" s="3">
        <f ca="1">IF(M2228="买",E2229/E2228-1,0)-IF(N2229=1,计算结果!B$17,0)</f>
        <v>0</v>
      </c>
      <c r="P2229" s="2">
        <f t="shared" ca="1" si="174"/>
        <v>7.6261685525191973</v>
      </c>
      <c r="Q2229" s="3">
        <f ca="1">1-P2229/MAX(P$2:P2229)</f>
        <v>0.10098762401513439</v>
      </c>
    </row>
    <row r="2230" spans="1:17" x14ac:dyDescent="0.15">
      <c r="A2230" s="1">
        <v>41712</v>
      </c>
      <c r="B2230">
        <v>2129.87</v>
      </c>
      <c r="C2230">
        <v>2140.38</v>
      </c>
      <c r="D2230" s="21">
        <v>2109.5700000000002</v>
      </c>
      <c r="E2230" s="21">
        <v>2122.84</v>
      </c>
      <c r="F2230" s="42">
        <v>498.05246463999998</v>
      </c>
      <c r="G2230" s="3">
        <f t="shared" si="170"/>
        <v>-8.1716370840009267E-3</v>
      </c>
      <c r="H2230" s="3">
        <f>1-E2230/MAX(E$2:E2230)</f>
        <v>0.63880078949159458</v>
      </c>
      <c r="I2230" s="21">
        <f t="shared" si="171"/>
        <v>17.489999999999782</v>
      </c>
      <c r="J2230" s="21">
        <f ca="1">IF(ROW()&gt;计算结果!B$18+1,ABS(E2230-OFFSET(E2230,-计算结果!B$18,0,1,1))/SUM(OFFSET(I2230,0,0,-计算结果!B$18,1)),ABS(E2230-OFFSET(E2230,-ROW()+2,0,1,1))/SUM(OFFSET(I2230,0,0,-ROW()+2,1)))</f>
        <v>0.30620260760460244</v>
      </c>
      <c r="K2230" s="21">
        <f ca="1">(计算结果!B$19+计算结果!B$20*'000300'!J2230)^计算结果!B$21</f>
        <v>1.6755823468441422</v>
      </c>
      <c r="L2230" s="21">
        <f t="shared" ca="1" si="172"/>
        <v>2098.2105222808509</v>
      </c>
      <c r="M2230" s="31" t="str">
        <f ca="1">IF(ROW()&gt;计算结果!B$22+1,IF(L2230&gt;OFFSET(L2230,-计算结果!B$22,0,1,1),"买",IF(L2230&lt;OFFSET(L2230,-计算结果!B$22,0,1,1),"卖",M2229)),IF(L2230&gt;OFFSET(L2230,-ROW()+1,0,1,1),"买",IF(L2230&lt;OFFSET(L2230,-ROW()+1,0,1,1),"卖",M2229)))</f>
        <v>卖</v>
      </c>
      <c r="N2230" s="4" t="str">
        <f t="shared" ca="1" si="173"/>
        <v/>
      </c>
      <c r="O2230" s="3">
        <f ca="1">IF(M2229="买",E2230/E2229-1,0)-IF(N2230=1,计算结果!B$17,0)</f>
        <v>0</v>
      </c>
      <c r="P2230" s="2">
        <f t="shared" ca="1" si="174"/>
        <v>7.6261685525191973</v>
      </c>
      <c r="Q2230" s="3">
        <f ca="1">1-P2230/MAX(P$2:P2230)</f>
        <v>0.10098762401513439</v>
      </c>
    </row>
    <row r="2231" spans="1:17" x14ac:dyDescent="0.15">
      <c r="A2231" s="1">
        <v>41715</v>
      </c>
      <c r="B2231">
        <v>2132.79</v>
      </c>
      <c r="C2231">
        <v>2143.1999999999998</v>
      </c>
      <c r="D2231" s="21">
        <v>2118.9499999999998</v>
      </c>
      <c r="E2231" s="21">
        <v>2143.04</v>
      </c>
      <c r="F2231" s="42">
        <v>475.71288063999998</v>
      </c>
      <c r="G2231" s="3">
        <f t="shared" si="170"/>
        <v>9.5155546343577146E-3</v>
      </c>
      <c r="H2231" s="3">
        <f>1-E2231/MAX(E$2:E2231)</f>
        <v>0.63536377867011495</v>
      </c>
      <c r="I2231" s="21">
        <f t="shared" si="171"/>
        <v>20.199999999999818</v>
      </c>
      <c r="J2231" s="21">
        <f ca="1">IF(ROW()&gt;计算结果!B$18+1,ABS(E2231-OFFSET(E2231,-计算结果!B$18,0,1,1))/SUM(OFFSET(I2231,0,0,-计算结果!B$18,1)),ABS(E2231-OFFSET(E2231,-ROW()+2,0,1,1))/SUM(OFFSET(I2231,0,0,-ROW()+2,1)))</f>
        <v>0.24636926760710015</v>
      </c>
      <c r="K2231" s="21">
        <f ca="1">(计算结果!B$19+计算结果!B$20*'000300'!J2231)^计算结果!B$21</f>
        <v>1.62173234084639</v>
      </c>
      <c r="L2231" s="21">
        <f t="shared" ca="1" si="172"/>
        <v>2170.9119361212474</v>
      </c>
      <c r="M2231" s="31" t="str">
        <f ca="1">IF(ROW()&gt;计算结果!B$22+1,IF(L2231&gt;OFFSET(L2231,-计算结果!B$22,0,1,1),"买",IF(L2231&lt;OFFSET(L2231,-计算结果!B$22,0,1,1),"卖",M2230)),IF(L2231&gt;OFFSET(L2231,-ROW()+1,0,1,1),"买",IF(L2231&lt;OFFSET(L2231,-ROW()+1,0,1,1),"卖",M2230)))</f>
        <v>卖</v>
      </c>
      <c r="N2231" s="4" t="str">
        <f t="shared" ca="1" si="173"/>
        <v/>
      </c>
      <c r="O2231" s="3">
        <f ca="1">IF(M2230="买",E2231/E2230-1,0)-IF(N2231=1,计算结果!B$17,0)</f>
        <v>0</v>
      </c>
      <c r="P2231" s="2">
        <f t="shared" ca="1" si="174"/>
        <v>7.6261685525191973</v>
      </c>
      <c r="Q2231" s="3">
        <f ca="1">1-P2231/MAX(P$2:P2231)</f>
        <v>0.10098762401513439</v>
      </c>
    </row>
    <row r="2232" spans="1:17" x14ac:dyDescent="0.15">
      <c r="A2232" s="1">
        <v>41716</v>
      </c>
      <c r="B2232">
        <v>2146.12</v>
      </c>
      <c r="C2232">
        <v>2152.46</v>
      </c>
      <c r="D2232" s="21">
        <v>2134.92</v>
      </c>
      <c r="E2232" s="21">
        <v>2138.13</v>
      </c>
      <c r="F2232" s="42">
        <v>541.88441599999999</v>
      </c>
      <c r="G2232" s="3">
        <f t="shared" si="170"/>
        <v>-2.2911378229056867E-3</v>
      </c>
      <c r="H2232" s="3">
        <f>1-E2232/MAX(E$2:E2232)</f>
        <v>0.63619921050840533</v>
      </c>
      <c r="I2232" s="21">
        <f t="shared" si="171"/>
        <v>4.9099999999998545</v>
      </c>
      <c r="J2232" s="21">
        <f ca="1">IF(ROW()&gt;计算结果!B$18+1,ABS(E2232-OFFSET(E2232,-计算结果!B$18,0,1,1))/SUM(OFFSET(I2232,0,0,-计算结果!B$18,1)),ABS(E2232-OFFSET(E2232,-ROW()+2,0,1,1))/SUM(OFFSET(I2232,0,0,-ROW()+2,1)))</f>
        <v>0.24167190446260195</v>
      </c>
      <c r="K2232" s="21">
        <f ca="1">(计算结果!B$19+计算结果!B$20*'000300'!J2232)^计算结果!B$21</f>
        <v>1.6175047140163417</v>
      </c>
      <c r="L2232" s="21">
        <f t="shared" ca="1" si="172"/>
        <v>2117.8869999105473</v>
      </c>
      <c r="M2232" s="31" t="str">
        <f ca="1">IF(ROW()&gt;计算结果!B$22+1,IF(L2232&gt;OFFSET(L2232,-计算结果!B$22,0,1,1),"买",IF(L2232&lt;OFFSET(L2232,-计算结果!B$22,0,1,1),"卖",M2231)),IF(L2232&gt;OFFSET(L2232,-ROW()+1,0,1,1),"买",IF(L2232&lt;OFFSET(L2232,-ROW()+1,0,1,1),"卖",M2231)))</f>
        <v>卖</v>
      </c>
      <c r="N2232" s="4" t="str">
        <f t="shared" ca="1" si="173"/>
        <v/>
      </c>
      <c r="O2232" s="3">
        <f ca="1">IF(M2231="买",E2232/E2231-1,0)-IF(N2232=1,计算结果!B$17,0)</f>
        <v>0</v>
      </c>
      <c r="P2232" s="2">
        <f t="shared" ca="1" si="174"/>
        <v>7.6261685525191973</v>
      </c>
      <c r="Q2232" s="3">
        <f ca="1">1-P2232/MAX(P$2:P2232)</f>
        <v>0.10098762401513439</v>
      </c>
    </row>
    <row r="2233" spans="1:17" x14ac:dyDescent="0.15">
      <c r="A2233" s="1">
        <v>41717</v>
      </c>
      <c r="B2233">
        <v>2131.2800000000002</v>
      </c>
      <c r="C2233">
        <v>2131.2800000000002</v>
      </c>
      <c r="D2233" s="21">
        <v>2101.29</v>
      </c>
      <c r="E2233" s="21">
        <v>2120.87</v>
      </c>
      <c r="F2233" s="42">
        <v>552.83945472000005</v>
      </c>
      <c r="G2233" s="3">
        <f t="shared" si="170"/>
        <v>-8.0724745455141855E-3</v>
      </c>
      <c r="H2233" s="3">
        <f>1-E2233/MAX(E$2:E2233)</f>
        <v>0.63913598312121422</v>
      </c>
      <c r="I2233" s="21">
        <f t="shared" si="171"/>
        <v>17.260000000000218</v>
      </c>
      <c r="J2233" s="21">
        <f ca="1">IF(ROW()&gt;计算结果!B$18+1,ABS(E2233-OFFSET(E2233,-计算结果!B$18,0,1,1))/SUM(OFFSET(I2233,0,0,-计算结果!B$18,1)),ABS(E2233-OFFSET(E2233,-ROW()+2,0,1,1))/SUM(OFFSET(I2233,0,0,-ROW()+2,1)))</f>
        <v>0.22944275906115363</v>
      </c>
      <c r="K2233" s="21">
        <f ca="1">(计算结果!B$19+计算结果!B$20*'000300'!J2233)^计算结果!B$21</f>
        <v>1.6064984831550382</v>
      </c>
      <c r="L2233" s="21">
        <f t="shared" ca="1" si="172"/>
        <v>2122.6791850295044</v>
      </c>
      <c r="M2233" s="31" t="str">
        <f ca="1">IF(ROW()&gt;计算结果!B$22+1,IF(L2233&gt;OFFSET(L2233,-计算结果!B$22,0,1,1),"买",IF(L2233&lt;OFFSET(L2233,-计算结果!B$22,0,1,1),"卖",M2232)),IF(L2233&gt;OFFSET(L2233,-ROW()+1,0,1,1),"买",IF(L2233&lt;OFFSET(L2233,-ROW()+1,0,1,1),"卖",M2232)))</f>
        <v>卖</v>
      </c>
      <c r="N2233" s="4" t="str">
        <f t="shared" ca="1" si="173"/>
        <v/>
      </c>
      <c r="O2233" s="3">
        <f ca="1">IF(M2232="买",E2233/E2232-1,0)-IF(N2233=1,计算结果!B$17,0)</f>
        <v>0</v>
      </c>
      <c r="P2233" s="2">
        <f t="shared" ca="1" si="174"/>
        <v>7.6261685525191973</v>
      </c>
      <c r="Q2233" s="3">
        <f ca="1">1-P2233/MAX(P$2:P2233)</f>
        <v>0.10098762401513439</v>
      </c>
    </row>
    <row r="2234" spans="1:17" x14ac:dyDescent="0.15">
      <c r="A2234" s="1">
        <v>41718</v>
      </c>
      <c r="B2234">
        <v>2116.19</v>
      </c>
      <c r="C2234">
        <v>2134.79</v>
      </c>
      <c r="D2234" s="21">
        <v>2086.5</v>
      </c>
      <c r="E2234" s="21">
        <v>2086.9699999999998</v>
      </c>
      <c r="F2234" s="42">
        <v>589.51602175999994</v>
      </c>
      <c r="G2234" s="3">
        <f t="shared" si="170"/>
        <v>-1.5984006563344311E-2</v>
      </c>
      <c r="H2234" s="3">
        <f>1-E2234/MAX(E$2:E2234)</f>
        <v>0.64490403593547951</v>
      </c>
      <c r="I2234" s="21">
        <f t="shared" si="171"/>
        <v>33.900000000000091</v>
      </c>
      <c r="J2234" s="21">
        <f ca="1">IF(ROW()&gt;计算结果!B$18+1,ABS(E2234-OFFSET(E2234,-计算结果!B$18,0,1,1))/SUM(OFFSET(I2234,0,0,-计算结果!B$18,1)),ABS(E2234-OFFSET(E2234,-ROW()+2,0,1,1))/SUM(OFFSET(I2234,0,0,-ROW()+2,1)))</f>
        <v>0.40850381823324389</v>
      </c>
      <c r="K2234" s="21">
        <f ca="1">(计算结果!B$19+计算结果!B$20*'000300'!J2234)^计算结果!B$21</f>
        <v>1.7676534364099195</v>
      </c>
      <c r="L2234" s="21">
        <f t="shared" ca="1" si="172"/>
        <v>2059.557721400703</v>
      </c>
      <c r="M2234" s="31" t="str">
        <f ca="1">IF(ROW()&gt;计算结果!B$22+1,IF(L2234&gt;OFFSET(L2234,-计算结果!B$22,0,1,1),"买",IF(L2234&lt;OFFSET(L2234,-计算结果!B$22,0,1,1),"卖",M2233)),IF(L2234&gt;OFFSET(L2234,-ROW()+1,0,1,1),"买",IF(L2234&lt;OFFSET(L2234,-ROW()+1,0,1,1),"卖",M2233)))</f>
        <v>卖</v>
      </c>
      <c r="N2234" s="4" t="str">
        <f t="shared" ca="1" si="173"/>
        <v/>
      </c>
      <c r="O2234" s="3">
        <f ca="1">IF(M2233="买",E2234/E2233-1,0)-IF(N2234=1,计算结果!B$17,0)</f>
        <v>0</v>
      </c>
      <c r="P2234" s="2">
        <f t="shared" ca="1" si="174"/>
        <v>7.6261685525191973</v>
      </c>
      <c r="Q2234" s="3">
        <f ca="1">1-P2234/MAX(P$2:P2234)</f>
        <v>0.10098762401513439</v>
      </c>
    </row>
    <row r="2235" spans="1:17" x14ac:dyDescent="0.15">
      <c r="A2235" s="1">
        <v>41719</v>
      </c>
      <c r="B2235">
        <v>2079.87</v>
      </c>
      <c r="C2235">
        <v>2163.23</v>
      </c>
      <c r="D2235" s="21">
        <v>2077.7600000000002</v>
      </c>
      <c r="E2235" s="21">
        <v>2158.8000000000002</v>
      </c>
      <c r="F2235" s="42">
        <v>835.60513535999996</v>
      </c>
      <c r="G2235" s="3">
        <f t="shared" si="170"/>
        <v>3.4418319381687601E-2</v>
      </c>
      <c r="H2235" s="3">
        <f>1-E2235/MAX(E$2:E2235)</f>
        <v>0.63268222963315868</v>
      </c>
      <c r="I2235" s="21">
        <f t="shared" si="171"/>
        <v>71.830000000000382</v>
      </c>
      <c r="J2235" s="21">
        <f ca="1">IF(ROW()&gt;计算结果!B$18+1,ABS(E2235-OFFSET(E2235,-计算结果!B$18,0,1,1))/SUM(OFFSET(I2235,0,0,-计算结果!B$18,1)),ABS(E2235-OFFSET(E2235,-ROW()+2,0,1,1))/SUM(OFFSET(I2235,0,0,-ROW()+2,1)))</f>
        <v>3.4302116971653876E-2</v>
      </c>
      <c r="K2235" s="21">
        <f ca="1">(计算结果!B$19+计算结果!B$20*'000300'!J2235)^计算结果!B$21</f>
        <v>1.4308719052744885</v>
      </c>
      <c r="L2235" s="21">
        <f t="shared" ca="1" si="172"/>
        <v>2201.560709663861</v>
      </c>
      <c r="M2235" s="31" t="str">
        <f ca="1">IF(ROW()&gt;计算结果!B$22+1,IF(L2235&gt;OFFSET(L2235,-计算结果!B$22,0,1,1),"买",IF(L2235&lt;OFFSET(L2235,-计算结果!B$22,0,1,1),"卖",M2234)),IF(L2235&gt;OFFSET(L2235,-ROW()+1,0,1,1),"买",IF(L2235&lt;OFFSET(L2235,-ROW()+1,0,1,1),"卖",M2234)))</f>
        <v>卖</v>
      </c>
      <c r="N2235" s="4" t="str">
        <f t="shared" ca="1" si="173"/>
        <v/>
      </c>
      <c r="O2235" s="3">
        <f ca="1">IF(M2234="买",E2235/E2234-1,0)-IF(N2235=1,计算结果!B$17,0)</f>
        <v>0</v>
      </c>
      <c r="P2235" s="2">
        <f t="shared" ca="1" si="174"/>
        <v>7.6261685525191973</v>
      </c>
      <c r="Q2235" s="3">
        <f ca="1">1-P2235/MAX(P$2:P2235)</f>
        <v>0.10098762401513439</v>
      </c>
    </row>
    <row r="2236" spans="1:17" x14ac:dyDescent="0.15">
      <c r="A2236" s="1">
        <v>41722</v>
      </c>
      <c r="B2236">
        <v>2161.9</v>
      </c>
      <c r="C2236">
        <v>2186.73</v>
      </c>
      <c r="D2236" s="21">
        <v>2150.87</v>
      </c>
      <c r="E2236" s="21">
        <v>2176.5500000000002</v>
      </c>
      <c r="F2236" s="42">
        <v>812.03912704000004</v>
      </c>
      <c r="G2236" s="3">
        <f t="shared" si="170"/>
        <v>8.2221604595145159E-3</v>
      </c>
      <c r="H2236" s="3">
        <f>1-E2236/MAX(E$2:E2236)</f>
        <v>0.62966208398557133</v>
      </c>
      <c r="I2236" s="21">
        <f t="shared" si="171"/>
        <v>17.75</v>
      </c>
      <c r="J2236" s="21">
        <f ca="1">IF(ROW()&gt;计算结果!B$18+1,ABS(E2236-OFFSET(E2236,-计算结果!B$18,0,1,1))/SUM(OFFSET(I2236,0,0,-计算结果!B$18,1)),ABS(E2236-OFFSET(E2236,-ROW()+2,0,1,1))/SUM(OFFSET(I2236,0,0,-ROW()+2,1)))</f>
        <v>0.34868071542411982</v>
      </c>
      <c r="K2236" s="21">
        <f ca="1">(计算结果!B$19+计算结果!B$20*'000300'!J2236)^计算结果!B$21</f>
        <v>1.7138126438817078</v>
      </c>
      <c r="L2236" s="21">
        <f t="shared" ca="1" si="172"/>
        <v>2158.6970392094818</v>
      </c>
      <c r="M2236" s="31" t="str">
        <f ca="1">IF(ROW()&gt;计算结果!B$22+1,IF(L2236&gt;OFFSET(L2236,-计算结果!B$22,0,1,1),"买",IF(L2236&lt;OFFSET(L2236,-计算结果!B$22,0,1,1),"卖",M2235)),IF(L2236&gt;OFFSET(L2236,-ROW()+1,0,1,1),"买",IF(L2236&lt;OFFSET(L2236,-ROW()+1,0,1,1),"卖",M2235)))</f>
        <v>卖</v>
      </c>
      <c r="N2236" s="4" t="str">
        <f t="shared" ca="1" si="173"/>
        <v/>
      </c>
      <c r="O2236" s="3">
        <f ca="1">IF(M2235="买",E2236/E2235-1,0)-IF(N2236=1,计算结果!B$17,0)</f>
        <v>0</v>
      </c>
      <c r="P2236" s="2">
        <f t="shared" ca="1" si="174"/>
        <v>7.6261685525191973</v>
      </c>
      <c r="Q2236" s="3">
        <f ca="1">1-P2236/MAX(P$2:P2236)</f>
        <v>0.10098762401513439</v>
      </c>
    </row>
    <row r="2237" spans="1:17" x14ac:dyDescent="0.15">
      <c r="A2237" s="1">
        <v>41723</v>
      </c>
      <c r="B2237">
        <v>2170.7800000000002</v>
      </c>
      <c r="C2237">
        <v>2191.4899999999998</v>
      </c>
      <c r="D2237" s="21">
        <v>2164.67</v>
      </c>
      <c r="E2237" s="21">
        <v>2174.44</v>
      </c>
      <c r="F2237" s="42">
        <v>675.48475392</v>
      </c>
      <c r="G2237" s="3">
        <f t="shared" si="170"/>
        <v>-9.6942408858058382E-4</v>
      </c>
      <c r="H2237" s="3">
        <f>1-E2237/MAX(E$2:E2237)</f>
        <v>0.6300210984822705</v>
      </c>
      <c r="I2237" s="21">
        <f t="shared" si="171"/>
        <v>2.1100000000001273</v>
      </c>
      <c r="J2237" s="21">
        <f ca="1">IF(ROW()&gt;计算结果!B$18+1,ABS(E2237-OFFSET(E2237,-计算结果!B$18,0,1,1))/SUM(OFFSET(I2237,0,0,-计算结果!B$18,1)),ABS(E2237-OFFSET(E2237,-ROW()+2,0,1,1))/SUM(OFFSET(I2237,0,0,-ROW()+2,1)))</f>
        <v>0.30296610169491567</v>
      </c>
      <c r="K2237" s="21">
        <f ca="1">(计算结果!B$19+计算结果!B$20*'000300'!J2237)^计算结果!B$21</f>
        <v>1.6726694915254241</v>
      </c>
      <c r="L2237" s="21">
        <f t="shared" ca="1" si="172"/>
        <v>2185.0298094300629</v>
      </c>
      <c r="M2237" s="31" t="str">
        <f ca="1">IF(ROW()&gt;计算结果!B$22+1,IF(L2237&gt;OFFSET(L2237,-计算结果!B$22,0,1,1),"买",IF(L2237&lt;OFFSET(L2237,-计算结果!B$22,0,1,1),"卖",M2236)),IF(L2237&gt;OFFSET(L2237,-ROW()+1,0,1,1),"买",IF(L2237&lt;OFFSET(L2237,-ROW()+1,0,1,1),"卖",M2236)))</f>
        <v>买</v>
      </c>
      <c r="N2237" s="4">
        <f t="shared" ca="1" si="173"/>
        <v>1</v>
      </c>
      <c r="O2237" s="3">
        <f ca="1">IF(M2236="买",E2237/E2236-1,0)-IF(N2237=1,计算结果!B$17,0)</f>
        <v>0</v>
      </c>
      <c r="P2237" s="2">
        <f t="shared" ca="1" si="174"/>
        <v>7.6261685525191973</v>
      </c>
      <c r="Q2237" s="3">
        <f ca="1">1-P2237/MAX(P$2:P2237)</f>
        <v>0.10098762401513439</v>
      </c>
    </row>
    <row r="2238" spans="1:17" x14ac:dyDescent="0.15">
      <c r="A2238" s="1">
        <v>41724</v>
      </c>
      <c r="B2238">
        <v>2181.23</v>
      </c>
      <c r="C2238">
        <v>2186.08</v>
      </c>
      <c r="D2238" s="21">
        <v>2165.2199999999998</v>
      </c>
      <c r="E2238" s="21">
        <v>2171.0500000000002</v>
      </c>
      <c r="F2238" s="42">
        <v>501.16022271999998</v>
      </c>
      <c r="G2238" s="3">
        <f t="shared" si="170"/>
        <v>-1.559022093044593E-3</v>
      </c>
      <c r="H2238" s="3">
        <f>1-E2238/MAX(E$2:E2238)</f>
        <v>0.63059790376369695</v>
      </c>
      <c r="I2238" s="21">
        <f t="shared" si="171"/>
        <v>3.3899999999998727</v>
      </c>
      <c r="J2238" s="21">
        <f ca="1">IF(ROW()&gt;计算结果!B$18+1,ABS(E2238-OFFSET(E2238,-计算结果!B$18,0,1,1))/SUM(OFFSET(I2238,0,0,-计算结果!B$18,1)),ABS(E2238-OFFSET(E2238,-ROW()+2,0,1,1))/SUM(OFFSET(I2238,0,0,-ROW()+2,1)))</f>
        <v>0.26469494047619085</v>
      </c>
      <c r="K2238" s="21">
        <f ca="1">(计算结果!B$19+计算结果!B$20*'000300'!J2238)^计算结果!B$21</f>
        <v>1.6382254464285717</v>
      </c>
      <c r="L2238" s="21">
        <f t="shared" ca="1" si="172"/>
        <v>2162.1277298855121</v>
      </c>
      <c r="M2238" s="31" t="str">
        <f ca="1">IF(ROW()&gt;计算结果!B$22+1,IF(L2238&gt;OFFSET(L2238,-计算结果!B$22,0,1,1),"买",IF(L2238&lt;OFFSET(L2238,-计算结果!B$22,0,1,1),"卖",M2237)),IF(L2238&gt;OFFSET(L2238,-ROW()+1,0,1,1),"买",IF(L2238&lt;OFFSET(L2238,-ROW()+1,0,1,1),"卖",M2237)))</f>
        <v>卖</v>
      </c>
      <c r="N2238" s="4">
        <f t="shared" ca="1" si="173"/>
        <v>1</v>
      </c>
      <c r="O2238" s="3">
        <f ca="1">IF(M2237="买",E2238/E2237-1,0)-IF(N2238=1,计算结果!B$17,0)</f>
        <v>-1.559022093044593E-3</v>
      </c>
      <c r="P2238" s="2">
        <f t="shared" ca="1" si="174"/>
        <v>7.6142791872605384</v>
      </c>
      <c r="Q2238" s="3">
        <f ca="1">1-P2238/MAX(P$2:P2238)</f>
        <v>0.10238920417121522</v>
      </c>
    </row>
    <row r="2239" spans="1:17" x14ac:dyDescent="0.15">
      <c r="A2239" s="1">
        <v>41725</v>
      </c>
      <c r="B2239">
        <v>2168.34</v>
      </c>
      <c r="C2239">
        <v>2186.89</v>
      </c>
      <c r="D2239" s="21">
        <v>2146.92</v>
      </c>
      <c r="E2239" s="21">
        <v>2155.71</v>
      </c>
      <c r="F2239" s="42">
        <v>621.75858688000005</v>
      </c>
      <c r="G2239" s="3">
        <f t="shared" si="170"/>
        <v>-7.0657055341886155E-3</v>
      </c>
      <c r="H2239" s="3">
        <f>1-E2239/MAX(E$2:E2239)</f>
        <v>0.63320799019941465</v>
      </c>
      <c r="I2239" s="21">
        <f t="shared" si="171"/>
        <v>15.340000000000146</v>
      </c>
      <c r="J2239" s="21">
        <f ca="1">IF(ROW()&gt;计算结果!B$18+1,ABS(E2239-OFFSET(E2239,-计算结果!B$18,0,1,1))/SUM(OFFSET(I2239,0,0,-计算结果!B$18,1)),ABS(E2239-OFFSET(E2239,-ROW()+2,0,1,1))/SUM(OFFSET(I2239,0,0,-ROW()+2,1)))</f>
        <v>7.5325693015966727E-2</v>
      </c>
      <c r="K2239" s="21">
        <f ca="1">(计算结果!B$19+计算结果!B$20*'000300'!J2239)^计算结果!B$21</f>
        <v>1.46779312371437</v>
      </c>
      <c r="L2239" s="21">
        <f t="shared" ca="1" si="172"/>
        <v>2152.7078300897015</v>
      </c>
      <c r="M2239" s="31" t="str">
        <f ca="1">IF(ROW()&gt;计算结果!B$22+1,IF(L2239&gt;OFFSET(L2239,-计算结果!B$22,0,1,1),"买",IF(L2239&lt;OFFSET(L2239,-计算结果!B$22,0,1,1),"卖",M2238)),IF(L2239&gt;OFFSET(L2239,-ROW()+1,0,1,1),"买",IF(L2239&lt;OFFSET(L2239,-ROW()+1,0,1,1),"卖",M2238)))</f>
        <v>买</v>
      </c>
      <c r="N2239" s="4">
        <f t="shared" ca="1" si="173"/>
        <v>1</v>
      </c>
      <c r="O2239" s="3">
        <f ca="1">IF(M2238="买",E2239/E2238-1,0)-IF(N2239=1,计算结果!B$17,0)</f>
        <v>0</v>
      </c>
      <c r="P2239" s="2">
        <f t="shared" ca="1" si="174"/>
        <v>7.6142791872605384</v>
      </c>
      <c r="Q2239" s="3">
        <f ca="1">1-P2239/MAX(P$2:P2239)</f>
        <v>0.10238920417121522</v>
      </c>
    </row>
    <row r="2240" spans="1:17" x14ac:dyDescent="0.15">
      <c r="A2240" s="1">
        <v>41726</v>
      </c>
      <c r="B2240">
        <v>2154.5100000000002</v>
      </c>
      <c r="C2240">
        <v>2172.67</v>
      </c>
      <c r="D2240" s="21">
        <v>2144.58</v>
      </c>
      <c r="E2240" s="21">
        <v>2151.96</v>
      </c>
      <c r="F2240" s="42">
        <v>601.23340800000005</v>
      </c>
      <c r="G2240" s="3">
        <f t="shared" si="170"/>
        <v>-1.7395660826363679E-3</v>
      </c>
      <c r="H2240" s="3">
        <f>1-E2240/MAX(E$2:E2240)</f>
        <v>0.63384604913904585</v>
      </c>
      <c r="I2240" s="21">
        <f t="shared" si="171"/>
        <v>3.75</v>
      </c>
      <c r="J2240" s="21">
        <f ca="1">IF(ROW()&gt;计算结果!B$18+1,ABS(E2240-OFFSET(E2240,-计算结果!B$18,0,1,1))/SUM(OFFSET(I2240,0,0,-计算结果!B$18,1)),ABS(E2240-OFFSET(E2240,-ROW()+2,0,1,1))/SUM(OFFSET(I2240,0,0,-ROW()+2,1)))</f>
        <v>0.15290905272001581</v>
      </c>
      <c r="K2240" s="21">
        <f ca="1">(计算结果!B$19+计算结果!B$20*'000300'!J2240)^计算结果!B$21</f>
        <v>1.5376181474480142</v>
      </c>
      <c r="L2240" s="21">
        <f t="shared" ca="1" si="172"/>
        <v>2151.5579529725692</v>
      </c>
      <c r="M2240" s="31" t="str">
        <f ca="1">IF(ROW()&gt;计算结果!B$22+1,IF(L2240&gt;OFFSET(L2240,-计算结果!B$22,0,1,1),"买",IF(L2240&lt;OFFSET(L2240,-计算结果!B$22,0,1,1),"卖",M2239)),IF(L2240&gt;OFFSET(L2240,-ROW()+1,0,1,1),"买",IF(L2240&lt;OFFSET(L2240,-ROW()+1,0,1,1),"卖",M2239)))</f>
        <v>卖</v>
      </c>
      <c r="N2240" s="4">
        <f t="shared" ca="1" si="173"/>
        <v>1</v>
      </c>
      <c r="O2240" s="3">
        <f ca="1">IF(M2239="买",E2240/E2239-1,0)-IF(N2240=1,计算结果!B$17,0)</f>
        <v>-1.7395660826363679E-3</v>
      </c>
      <c r="P2240" s="2">
        <f t="shared" ca="1" si="174"/>
        <v>7.6010336454426559</v>
      </c>
      <c r="Q2240" s="3">
        <f ca="1">1-P2240/MAX(P$2:P2240)</f>
        <v>0.10395065746704724</v>
      </c>
    </row>
    <row r="2241" spans="1:17" x14ac:dyDescent="0.15">
      <c r="A2241" s="1">
        <v>41729</v>
      </c>
      <c r="B2241">
        <v>2156.0500000000002</v>
      </c>
      <c r="C2241">
        <v>2165.25</v>
      </c>
      <c r="D2241" s="21">
        <v>2134.42</v>
      </c>
      <c r="E2241" s="21">
        <v>2146.3000000000002</v>
      </c>
      <c r="F2241" s="42">
        <v>481.05021440000002</v>
      </c>
      <c r="G2241" s="3">
        <f t="shared" si="170"/>
        <v>-2.6301604119034483E-3</v>
      </c>
      <c r="H2241" s="3">
        <f>1-E2241/MAX(E$2:E2241)</f>
        <v>0.63480909276526232</v>
      </c>
      <c r="I2241" s="21">
        <f t="shared" si="171"/>
        <v>5.6599999999998545</v>
      </c>
      <c r="J2241" s="21">
        <f ca="1">IF(ROW()&gt;计算结果!B$18+1,ABS(E2241-OFFSET(E2241,-计算结果!B$18,0,1,1))/SUM(OFFSET(I2241,0,0,-计算结果!B$18,1)),ABS(E2241-OFFSET(E2241,-ROW()+2,0,1,1))/SUM(OFFSET(I2241,0,0,-ROW()+2,1)))</f>
        <v>1.8533257532690212E-2</v>
      </c>
      <c r="K2241" s="21">
        <f ca="1">(计算结果!B$19+计算结果!B$20*'000300'!J2241)^计算结果!B$21</f>
        <v>1.4166799317794212</v>
      </c>
      <c r="L2241" s="21">
        <f t="shared" ca="1" si="172"/>
        <v>2144.1091165140906</v>
      </c>
      <c r="M2241" s="31" t="str">
        <f ca="1">IF(ROW()&gt;计算结果!B$22+1,IF(L2241&gt;OFFSET(L2241,-计算结果!B$22,0,1,1),"买",IF(L2241&lt;OFFSET(L2241,-计算结果!B$22,0,1,1),"卖",M2240)),IF(L2241&gt;OFFSET(L2241,-ROW()+1,0,1,1),"买",IF(L2241&lt;OFFSET(L2241,-ROW()+1,0,1,1),"卖",M2240)))</f>
        <v>卖</v>
      </c>
      <c r="N2241" s="4" t="str">
        <f t="shared" ca="1" si="173"/>
        <v/>
      </c>
      <c r="O2241" s="3">
        <f ca="1">IF(M2240="买",E2241/E2240-1,0)-IF(N2241=1,计算结果!B$17,0)</f>
        <v>0</v>
      </c>
      <c r="P2241" s="2">
        <f t="shared" ca="1" si="174"/>
        <v>7.6010336454426559</v>
      </c>
      <c r="Q2241" s="3">
        <f ca="1">1-P2241/MAX(P$2:P2241)</f>
        <v>0.10395065746704724</v>
      </c>
    </row>
    <row r="2242" spans="1:17" x14ac:dyDescent="0.15">
      <c r="A2242" s="1">
        <v>41730</v>
      </c>
      <c r="B2242">
        <v>2143.7199999999998</v>
      </c>
      <c r="C2242">
        <v>2170.1</v>
      </c>
      <c r="D2242" s="21">
        <v>2141.15</v>
      </c>
      <c r="E2242" s="21">
        <v>2163.11</v>
      </c>
      <c r="F2242" s="42">
        <v>436.59063295999999</v>
      </c>
      <c r="G2242" s="3">
        <f t="shared" si="170"/>
        <v>7.8320831197875584E-3</v>
      </c>
      <c r="H2242" s="3">
        <f>1-E2242/MAX(E$2:E2242)</f>
        <v>0.63194888722520925</v>
      </c>
      <c r="I2242" s="21">
        <f t="shared" si="171"/>
        <v>16.809999999999945</v>
      </c>
      <c r="J2242" s="21">
        <f ca="1">IF(ROW()&gt;计算结果!B$18+1,ABS(E2242-OFFSET(E2242,-计算结果!B$18,0,1,1))/SUM(OFFSET(I2242,0,0,-计算结果!B$18,1)),ABS(E2242-OFFSET(E2242,-ROW()+2,0,1,1))/SUM(OFFSET(I2242,0,0,-ROW()+2,1)))</f>
        <v>0.1330138445154416</v>
      </c>
      <c r="K2242" s="21">
        <f ca="1">(计算结果!B$19+计算结果!B$20*'000300'!J2242)^计算结果!B$21</f>
        <v>1.5197124600638974</v>
      </c>
      <c r="L2242" s="21">
        <f t="shared" ca="1" si="172"/>
        <v>2172.9849958998498</v>
      </c>
      <c r="M2242" s="31" t="str">
        <f ca="1">IF(ROW()&gt;计算结果!B$22+1,IF(L2242&gt;OFFSET(L2242,-计算结果!B$22,0,1,1),"买",IF(L2242&lt;OFFSET(L2242,-计算结果!B$22,0,1,1),"卖",M2241)),IF(L2242&gt;OFFSET(L2242,-ROW()+1,0,1,1),"买",IF(L2242&lt;OFFSET(L2242,-ROW()+1,0,1,1),"卖",M2241)))</f>
        <v>卖</v>
      </c>
      <c r="N2242" s="4" t="str">
        <f t="shared" ca="1" si="173"/>
        <v/>
      </c>
      <c r="O2242" s="3">
        <f ca="1">IF(M2241="买",E2242/E2241-1,0)-IF(N2242=1,计算结果!B$17,0)</f>
        <v>0</v>
      </c>
      <c r="P2242" s="2">
        <f t="shared" ca="1" si="174"/>
        <v>7.6010336454426559</v>
      </c>
      <c r="Q2242" s="3">
        <f ca="1">1-P2242/MAX(P$2:P2242)</f>
        <v>0.10395065746704724</v>
      </c>
    </row>
    <row r="2243" spans="1:17" x14ac:dyDescent="0.15">
      <c r="A2243" s="1">
        <v>41731</v>
      </c>
      <c r="B2243">
        <v>2166.0700000000002</v>
      </c>
      <c r="C2243">
        <v>2182.6799999999998</v>
      </c>
      <c r="D2243" s="21">
        <v>2164.0100000000002</v>
      </c>
      <c r="E2243" s="21">
        <v>2180.73</v>
      </c>
      <c r="F2243" s="42">
        <v>567.77150463999999</v>
      </c>
      <c r="G2243" s="3">
        <f t="shared" ref="G2243:G2306" si="175">E2243/E2242-1</f>
        <v>8.1456791379079796E-3</v>
      </c>
      <c r="H2243" s="3">
        <f>1-E2243/MAX(E$2:E2243)</f>
        <v>0.62895086095419583</v>
      </c>
      <c r="I2243" s="21">
        <f t="shared" si="171"/>
        <v>17.619999999999891</v>
      </c>
      <c r="J2243" s="21">
        <f ca="1">IF(ROW()&gt;计算结果!B$18+1,ABS(E2243-OFFSET(E2243,-计算结果!B$18,0,1,1))/SUM(OFFSET(I2243,0,0,-计算结果!B$18,1)),ABS(E2243-OFFSET(E2243,-ROW()+2,0,1,1))/SUM(OFFSET(I2243,0,0,-ROW()+2,1)))</f>
        <v>0.31813350340136071</v>
      </c>
      <c r="K2243" s="21">
        <f ca="1">(计算结果!B$19+计算结果!B$20*'000300'!J2243)^计算结果!B$21</f>
        <v>1.6863201530612246</v>
      </c>
      <c r="L2243" s="21">
        <f t="shared" ca="1" si="172"/>
        <v>2186.0455523994751</v>
      </c>
      <c r="M2243" s="31" t="str">
        <f ca="1">IF(ROW()&gt;计算结果!B$22+1,IF(L2243&gt;OFFSET(L2243,-计算结果!B$22,0,1,1),"买",IF(L2243&lt;OFFSET(L2243,-计算结果!B$22,0,1,1),"卖",M2242)),IF(L2243&gt;OFFSET(L2243,-ROW()+1,0,1,1),"买",IF(L2243&lt;OFFSET(L2243,-ROW()+1,0,1,1),"卖",M2242)))</f>
        <v>买</v>
      </c>
      <c r="N2243" s="4">
        <f t="shared" ca="1" si="173"/>
        <v>1</v>
      </c>
      <c r="O2243" s="3">
        <f ca="1">IF(M2242="买",E2243/E2242-1,0)-IF(N2243=1,计算结果!B$17,0)</f>
        <v>0</v>
      </c>
      <c r="P2243" s="2">
        <f t="shared" ca="1" si="174"/>
        <v>7.6010336454426559</v>
      </c>
      <c r="Q2243" s="3">
        <f ca="1">1-P2243/MAX(P$2:P2243)</f>
        <v>0.10395065746704724</v>
      </c>
    </row>
    <row r="2244" spans="1:17" x14ac:dyDescent="0.15">
      <c r="A2244" s="1">
        <v>41732</v>
      </c>
      <c r="B2244">
        <v>2188.64</v>
      </c>
      <c r="C2244">
        <v>2196.14</v>
      </c>
      <c r="D2244" s="21">
        <v>2160.75</v>
      </c>
      <c r="E2244" s="21">
        <v>2165.0100000000002</v>
      </c>
      <c r="F2244" s="42">
        <v>577.08859391999999</v>
      </c>
      <c r="G2244" s="3">
        <f t="shared" si="175"/>
        <v>-7.2085952868992109E-3</v>
      </c>
      <c r="H2244" s="3">
        <f>1-E2244/MAX(E$2:E2244)</f>
        <v>0.63162560402912948</v>
      </c>
      <c r="I2244" s="21">
        <f t="shared" ref="I2244:I2307" si="176">ABS(E2244-E2243)</f>
        <v>15.7199999999998</v>
      </c>
      <c r="J2244" s="21">
        <f ca="1">IF(ROW()&gt;计算结果!B$18+1,ABS(E2244-OFFSET(E2244,-计算结果!B$18,0,1,1))/SUM(OFFSET(I2244,0,0,-计算结果!B$18,1)),ABS(E2244-OFFSET(E2244,-ROW()+2,0,1,1))/SUM(OFFSET(I2244,0,0,-ROW()+2,1)))</f>
        <v>0.45911283680433235</v>
      </c>
      <c r="K2244" s="21">
        <f ca="1">(计算结果!B$19+计算结果!B$20*'000300'!J2244)^计算结果!B$21</f>
        <v>1.813201553123899</v>
      </c>
      <c r="L2244" s="21">
        <f t="shared" ref="L2244:L2307" ca="1" si="177">K2244*E2244+(1-K2244)*L2243</f>
        <v>2147.9038561179282</v>
      </c>
      <c r="M2244" s="31" t="str">
        <f ca="1">IF(ROW()&gt;计算结果!B$22+1,IF(L2244&gt;OFFSET(L2244,-计算结果!B$22,0,1,1),"买",IF(L2244&lt;OFFSET(L2244,-计算结果!B$22,0,1,1),"卖",M2243)),IF(L2244&gt;OFFSET(L2244,-ROW()+1,0,1,1),"买",IF(L2244&lt;OFFSET(L2244,-ROW()+1,0,1,1),"卖",M2243)))</f>
        <v>卖</v>
      </c>
      <c r="N2244" s="4">
        <f t="shared" ref="N2244:N2307" ca="1" si="178">IF(M2243&lt;&gt;M2244,1,"")</f>
        <v>1</v>
      </c>
      <c r="O2244" s="3">
        <f ca="1">IF(M2243="买",E2244/E2243-1,0)-IF(N2244=1,计算结果!B$17,0)</f>
        <v>-7.2085952868992109E-3</v>
      </c>
      <c r="P2244" s="2">
        <f t="shared" ref="P2244:P2307" ca="1" si="179">IFERROR(P2243*(1+O2244),P2243)</f>
        <v>7.5462408701305552</v>
      </c>
      <c r="Q2244" s="3">
        <f ca="1">1-P2244/MAX(P$2:P2244)</f>
        <v>0.11040991453445947</v>
      </c>
    </row>
    <row r="2245" spans="1:17" x14ac:dyDescent="0.15">
      <c r="A2245" s="1">
        <v>41733</v>
      </c>
      <c r="B2245">
        <v>2157.98</v>
      </c>
      <c r="C2245">
        <v>2186.15</v>
      </c>
      <c r="D2245" s="21">
        <v>2155.2800000000002</v>
      </c>
      <c r="E2245" s="21">
        <v>2185.4699999999998</v>
      </c>
      <c r="F2245" s="42">
        <v>439.12626175999998</v>
      </c>
      <c r="G2245" s="3">
        <f t="shared" si="175"/>
        <v>9.4503027699639475E-3</v>
      </c>
      <c r="H2245" s="3">
        <f>1-E2245/MAX(E$2:E2245)</f>
        <v>0.62814435445450223</v>
      </c>
      <c r="I2245" s="21">
        <f t="shared" si="176"/>
        <v>20.459999999999582</v>
      </c>
      <c r="J2245" s="21">
        <f ca="1">IF(ROW()&gt;计算结果!B$18+1,ABS(E2245-OFFSET(E2245,-计算结果!B$18,0,1,1))/SUM(OFFSET(I2245,0,0,-计算结果!B$18,1)),ABS(E2245-OFFSET(E2245,-ROW()+2,0,1,1))/SUM(OFFSET(I2245,0,0,-ROW()+2,1)))</f>
        <v>0.22485456538234377</v>
      </c>
      <c r="K2245" s="21">
        <f ca="1">(计算结果!B$19+计算结果!B$20*'000300'!J2245)^计算结果!B$21</f>
        <v>1.6023691088441092</v>
      </c>
      <c r="L2245" s="21">
        <f t="shared" ca="1" si="177"/>
        <v>2208.0986846129526</v>
      </c>
      <c r="M2245" s="31" t="str">
        <f ca="1">IF(ROW()&gt;计算结果!B$22+1,IF(L2245&gt;OFFSET(L2245,-计算结果!B$22,0,1,1),"买",IF(L2245&lt;OFFSET(L2245,-计算结果!B$22,0,1,1),"卖",M2244)),IF(L2245&gt;OFFSET(L2245,-ROW()+1,0,1,1),"买",IF(L2245&lt;OFFSET(L2245,-ROW()+1,0,1,1),"卖",M2244)))</f>
        <v>买</v>
      </c>
      <c r="N2245" s="4">
        <f t="shared" ca="1" si="178"/>
        <v>1</v>
      </c>
      <c r="O2245" s="3">
        <f ca="1">IF(M2244="买",E2245/E2244-1,0)-IF(N2245=1,计算结果!B$17,0)</f>
        <v>0</v>
      </c>
      <c r="P2245" s="2">
        <f t="shared" ca="1" si="179"/>
        <v>7.5462408701305552</v>
      </c>
      <c r="Q2245" s="3">
        <f ca="1">1-P2245/MAX(P$2:P2245)</f>
        <v>0.11040991453445947</v>
      </c>
    </row>
    <row r="2246" spans="1:17" x14ac:dyDescent="0.15">
      <c r="A2246" s="1">
        <v>41737</v>
      </c>
      <c r="B2246">
        <v>2179.92</v>
      </c>
      <c r="C2246">
        <v>2243.9699999999998</v>
      </c>
      <c r="D2246" s="21">
        <v>2178.9</v>
      </c>
      <c r="E2246" s="21">
        <v>2237.3200000000002</v>
      </c>
      <c r="F2246" s="42">
        <v>856.92891136000003</v>
      </c>
      <c r="G2246" s="3">
        <f t="shared" si="175"/>
        <v>2.3724873825767601E-2</v>
      </c>
      <c r="H2246" s="3">
        <f>1-E2246/MAX(E$2:E2246)</f>
        <v>0.6193221261825359</v>
      </c>
      <c r="I2246" s="21">
        <f t="shared" si="176"/>
        <v>51.850000000000364</v>
      </c>
      <c r="J2246" s="21">
        <f ca="1">IF(ROW()&gt;计算结果!B$18+1,ABS(E2246-OFFSET(E2246,-计算结果!B$18,0,1,1))/SUM(OFFSET(I2246,0,0,-计算结果!B$18,1)),ABS(E2246-OFFSET(E2246,-ROW()+2,0,1,1))/SUM(OFFSET(I2246,0,0,-ROW()+2,1)))</f>
        <v>0.39794381507432486</v>
      </c>
      <c r="K2246" s="21">
        <f ca="1">(计算结果!B$19+计算结果!B$20*'000300'!J2246)^计算结果!B$21</f>
        <v>1.7581494335668924</v>
      </c>
      <c r="L2246" s="21">
        <f t="shared" ca="1" si="177"/>
        <v>2259.4741237087701</v>
      </c>
      <c r="M2246" s="31" t="str">
        <f ca="1">IF(ROW()&gt;计算结果!B$22+1,IF(L2246&gt;OFFSET(L2246,-计算结果!B$22,0,1,1),"买",IF(L2246&lt;OFFSET(L2246,-计算结果!B$22,0,1,1),"卖",M2245)),IF(L2246&gt;OFFSET(L2246,-ROW()+1,0,1,1),"买",IF(L2246&lt;OFFSET(L2246,-ROW()+1,0,1,1),"卖",M2245)))</f>
        <v>买</v>
      </c>
      <c r="N2246" s="4" t="str">
        <f t="shared" ca="1" si="178"/>
        <v/>
      </c>
      <c r="O2246" s="3">
        <f ca="1">IF(M2245="买",E2246/E2245-1,0)-IF(N2246=1,计算结果!B$17,0)</f>
        <v>2.3724873825767601E-2</v>
      </c>
      <c r="P2246" s="2">
        <f t="shared" ca="1" si="179"/>
        <v>7.7252744826332531</v>
      </c>
      <c r="Q2246" s="3">
        <f ca="1">1-P2246/MAX(P$2:P2246)</f>
        <v>8.9304502000135733E-2</v>
      </c>
    </row>
    <row r="2247" spans="1:17" x14ac:dyDescent="0.15">
      <c r="A2247" s="1">
        <v>41738</v>
      </c>
      <c r="B2247">
        <v>2239.79</v>
      </c>
      <c r="C2247">
        <v>2246.79</v>
      </c>
      <c r="D2247" s="21">
        <v>2228.9899999999998</v>
      </c>
      <c r="E2247" s="21">
        <v>2238.62</v>
      </c>
      <c r="F2247" s="42">
        <v>611.78630143999999</v>
      </c>
      <c r="G2247" s="3">
        <f t="shared" si="175"/>
        <v>5.8105233046679139E-4</v>
      </c>
      <c r="H2247" s="3">
        <f>1-E2247/MAX(E$2:E2247)</f>
        <v>0.61910093241679709</v>
      </c>
      <c r="I2247" s="21">
        <f t="shared" si="176"/>
        <v>1.2999999999997272</v>
      </c>
      <c r="J2247" s="21">
        <f ca="1">IF(ROW()&gt;计算结果!B$18+1,ABS(E2247-OFFSET(E2247,-计算结果!B$18,0,1,1))/SUM(OFFSET(I2247,0,0,-计算结果!B$18,1)),ABS(E2247-OFFSET(E2247,-ROW()+2,0,1,1))/SUM(OFFSET(I2247,0,0,-ROW()+2,1)))</f>
        <v>0.42251481237656474</v>
      </c>
      <c r="K2247" s="21">
        <f ca="1">(计算结果!B$19+计算结果!B$20*'000300'!J2247)^计算结果!B$21</f>
        <v>1.7802633311389082</v>
      </c>
      <c r="L2247" s="21">
        <f t="shared" ca="1" si="177"/>
        <v>2222.3482919670118</v>
      </c>
      <c r="M2247" s="31" t="str">
        <f ca="1">IF(ROW()&gt;计算结果!B$22+1,IF(L2247&gt;OFFSET(L2247,-计算结果!B$22,0,1,1),"买",IF(L2247&lt;OFFSET(L2247,-计算结果!B$22,0,1,1),"卖",M2246)),IF(L2247&gt;OFFSET(L2247,-ROW()+1,0,1,1),"买",IF(L2247&lt;OFFSET(L2247,-ROW()+1,0,1,1),"卖",M2246)))</f>
        <v>买</v>
      </c>
      <c r="N2247" s="4" t="str">
        <f t="shared" ca="1" si="178"/>
        <v/>
      </c>
      <c r="O2247" s="3">
        <f ca="1">IF(M2246="买",E2247/E2246-1,0)-IF(N2247=1,计算结果!B$17,0)</f>
        <v>5.8105233046679139E-4</v>
      </c>
      <c r="P2247" s="2">
        <f t="shared" ca="1" si="179"/>
        <v>7.7297632713748827</v>
      </c>
      <c r="Q2247" s="3">
        <f ca="1">1-P2247/MAX(P$2:P2247)</f>
        <v>8.8775340258677282E-2</v>
      </c>
    </row>
    <row r="2248" spans="1:17" x14ac:dyDescent="0.15">
      <c r="A2248" s="1">
        <v>41739</v>
      </c>
      <c r="B2248">
        <v>2241.4499999999998</v>
      </c>
      <c r="C2248">
        <v>2290.7399999999998</v>
      </c>
      <c r="D2248" s="21">
        <v>2229.5100000000002</v>
      </c>
      <c r="E2248" s="21">
        <v>2273.7600000000002</v>
      </c>
      <c r="F2248" s="42">
        <v>1016.16812032</v>
      </c>
      <c r="G2248" s="3">
        <f t="shared" si="175"/>
        <v>1.5697170578302888E-2</v>
      </c>
      <c r="H2248" s="3">
        <f>1-E2248/MAX(E$2:E2248)</f>
        <v>0.61312189477982715</v>
      </c>
      <c r="I2248" s="21">
        <f t="shared" si="176"/>
        <v>35.140000000000327</v>
      </c>
      <c r="J2248" s="21">
        <f ca="1">IF(ROW()&gt;计算结果!B$18+1,ABS(E2248-OFFSET(E2248,-计算结果!B$18,0,1,1))/SUM(OFFSET(I2248,0,0,-计算结果!B$18,1)),ABS(E2248-OFFSET(E2248,-ROW()+2,0,1,1))/SUM(OFFSET(I2248,0,0,-ROW()+2,1)))</f>
        <v>0.559270351211545</v>
      </c>
      <c r="K2248" s="21">
        <f ca="1">(计算结果!B$19+计算结果!B$20*'000300'!J2248)^计算结果!B$21</f>
        <v>1.9033433160903903</v>
      </c>
      <c r="L2248" s="21">
        <f t="shared" ca="1" si="177"/>
        <v>2320.2024228203913</v>
      </c>
      <c r="M2248" s="31" t="str">
        <f ca="1">IF(ROW()&gt;计算结果!B$22+1,IF(L2248&gt;OFFSET(L2248,-计算结果!B$22,0,1,1),"买",IF(L2248&lt;OFFSET(L2248,-计算结果!B$22,0,1,1),"卖",M2247)),IF(L2248&gt;OFFSET(L2248,-ROW()+1,0,1,1),"买",IF(L2248&lt;OFFSET(L2248,-ROW()+1,0,1,1),"卖",M2247)))</f>
        <v>买</v>
      </c>
      <c r="N2248" s="4" t="str">
        <f t="shared" ca="1" si="178"/>
        <v/>
      </c>
      <c r="O2248" s="3">
        <f ca="1">IF(M2247="买",E2248/E2247-1,0)-IF(N2248=1,计算结果!B$17,0)</f>
        <v>1.5697170578302888E-2</v>
      </c>
      <c r="P2248" s="2">
        <f t="shared" ca="1" si="179"/>
        <v>7.8510986839755548</v>
      </c>
      <c r="Q2248" s="3">
        <f ca="1">1-P2248/MAX(P$2:P2248)</f>
        <v>7.4471691339561774E-2</v>
      </c>
    </row>
    <row r="2249" spans="1:17" x14ac:dyDescent="0.15">
      <c r="A2249" s="1">
        <v>41740</v>
      </c>
      <c r="B2249">
        <v>2269.56</v>
      </c>
      <c r="C2249">
        <v>2281.1</v>
      </c>
      <c r="D2249" s="21">
        <v>2261.13</v>
      </c>
      <c r="E2249" s="21">
        <v>2270.67</v>
      </c>
      <c r="F2249" s="42">
        <v>861.54854399999999</v>
      </c>
      <c r="G2249" s="3">
        <f t="shared" si="175"/>
        <v>-1.3589824783618587E-3</v>
      </c>
      <c r="H2249" s="3">
        <f>1-E2249/MAX(E$2:E2249)</f>
        <v>0.61364765534608312</v>
      </c>
      <c r="I2249" s="21">
        <f t="shared" si="176"/>
        <v>3.0900000000001455</v>
      </c>
      <c r="J2249" s="21">
        <f ca="1">IF(ROW()&gt;计算结果!B$18+1,ABS(E2249-OFFSET(E2249,-计算结果!B$18,0,1,1))/SUM(OFFSET(I2249,0,0,-计算结果!B$18,1)),ABS(E2249-OFFSET(E2249,-ROW()+2,0,1,1))/SUM(OFFSET(I2249,0,0,-ROW()+2,1)))</f>
        <v>0.67071178529755127</v>
      </c>
      <c r="K2249" s="21">
        <f ca="1">(计算结果!B$19+计算结果!B$20*'000300'!J2249)^计算结果!B$21</f>
        <v>2.0036406067677959</v>
      </c>
      <c r="L2249" s="21">
        <f t="shared" ca="1" si="177"/>
        <v>2220.9572491058634</v>
      </c>
      <c r="M2249" s="31" t="str">
        <f ca="1">IF(ROW()&gt;计算结果!B$22+1,IF(L2249&gt;OFFSET(L2249,-计算结果!B$22,0,1,1),"买",IF(L2249&lt;OFFSET(L2249,-计算结果!B$22,0,1,1),"卖",M2248)),IF(L2249&gt;OFFSET(L2249,-ROW()+1,0,1,1),"买",IF(L2249&lt;OFFSET(L2249,-ROW()+1,0,1,1),"卖",M2248)))</f>
        <v>买</v>
      </c>
      <c r="N2249" s="4" t="str">
        <f t="shared" ca="1" si="178"/>
        <v/>
      </c>
      <c r="O2249" s="3">
        <f ca="1">IF(M2248="买",E2249/E2248-1,0)-IF(N2249=1,计算结果!B$17,0)</f>
        <v>-1.3589824783618587E-3</v>
      </c>
      <c r="P2249" s="2">
        <f t="shared" ca="1" si="179"/>
        <v>7.8404291784281419</v>
      </c>
      <c r="Q2249" s="3">
        <f ca="1">1-P2249/MAX(P$2:P2249)</f>
        <v>7.5729468094259178E-2</v>
      </c>
    </row>
    <row r="2250" spans="1:17" x14ac:dyDescent="0.15">
      <c r="A2250" s="1">
        <v>41743</v>
      </c>
      <c r="B2250">
        <v>2267.94</v>
      </c>
      <c r="C2250">
        <v>2275.83</v>
      </c>
      <c r="D2250" s="21">
        <v>2255.46</v>
      </c>
      <c r="E2250" s="21">
        <v>2268.61</v>
      </c>
      <c r="F2250" s="42">
        <v>602.54150656000002</v>
      </c>
      <c r="G2250" s="3">
        <f t="shared" si="175"/>
        <v>-9.072212166453264E-4</v>
      </c>
      <c r="H2250" s="3">
        <f>1-E2250/MAX(E$2:E2250)</f>
        <v>0.61399816239025384</v>
      </c>
      <c r="I2250" s="21">
        <f t="shared" si="176"/>
        <v>2.0599999999999454</v>
      </c>
      <c r="J2250" s="21">
        <f ca="1">IF(ROW()&gt;计算结果!B$18+1,ABS(E2250-OFFSET(E2250,-计算结果!B$18,0,1,1))/SUM(OFFSET(I2250,0,0,-计算结果!B$18,1)),ABS(E2250-OFFSET(E2250,-ROW()+2,0,1,1))/SUM(OFFSET(I2250,0,0,-ROW()+2,1)))</f>
        <v>0.68734900712981195</v>
      </c>
      <c r="K2250" s="21">
        <f ca="1">(计算结果!B$19+计算结果!B$20*'000300'!J2250)^计算结果!B$21</f>
        <v>2.0186141064168308</v>
      </c>
      <c r="L2250" s="21">
        <f t="shared" ca="1" si="177"/>
        <v>2317.1497642703348</v>
      </c>
      <c r="M2250" s="31" t="str">
        <f ca="1">IF(ROW()&gt;计算结果!B$22+1,IF(L2250&gt;OFFSET(L2250,-计算结果!B$22,0,1,1),"买",IF(L2250&lt;OFFSET(L2250,-计算结果!B$22,0,1,1),"卖",M2249)),IF(L2250&gt;OFFSET(L2250,-ROW()+1,0,1,1),"买",IF(L2250&lt;OFFSET(L2250,-ROW()+1,0,1,1),"卖",M2249)))</f>
        <v>买</v>
      </c>
      <c r="N2250" s="4" t="str">
        <f t="shared" ca="1" si="178"/>
        <v/>
      </c>
      <c r="O2250" s="3">
        <f ca="1">IF(M2249="买",E2250/E2249-1,0)-IF(N2250=1,计算结果!B$17,0)</f>
        <v>-9.072212166453264E-4</v>
      </c>
      <c r="P2250" s="2">
        <f t="shared" ca="1" si="179"/>
        <v>7.833316174729867</v>
      </c>
      <c r="Q2250" s="3">
        <f ca="1">1-P2250/MAX(P$2:P2250)</f>
        <v>7.6567985930724114E-2</v>
      </c>
    </row>
    <row r="2251" spans="1:17" x14ac:dyDescent="0.15">
      <c r="A2251" s="1">
        <v>41744</v>
      </c>
      <c r="B2251">
        <v>2261.41</v>
      </c>
      <c r="C2251">
        <v>2261.4699999999998</v>
      </c>
      <c r="D2251" s="21">
        <v>2225.6799999999998</v>
      </c>
      <c r="E2251" s="21">
        <v>2229.46</v>
      </c>
      <c r="F2251" s="42">
        <v>625.99114752000003</v>
      </c>
      <c r="G2251" s="3">
        <f t="shared" si="175"/>
        <v>-1.7257263258118494E-2</v>
      </c>
      <c r="H2251" s="3">
        <f>1-E2251/MAX(E$2:E2251)</f>
        <v>0.62065949772000273</v>
      </c>
      <c r="I2251" s="21">
        <f t="shared" si="176"/>
        <v>39.150000000000091</v>
      </c>
      <c r="J2251" s="21">
        <f ca="1">IF(ROW()&gt;计算结果!B$18+1,ABS(E2251-OFFSET(E2251,-计算结果!B$18,0,1,1))/SUM(OFFSET(I2251,0,0,-计算结果!B$18,1)),ABS(E2251-OFFSET(E2251,-ROW()+2,0,1,1))/SUM(OFFSET(I2251,0,0,-ROW()+2,1)))</f>
        <v>0.40925196850393664</v>
      </c>
      <c r="K2251" s="21">
        <f ca="1">(计算结果!B$19+计算结果!B$20*'000300'!J2251)^计算结果!B$21</f>
        <v>1.7683267716535429</v>
      </c>
      <c r="L2251" s="21">
        <f t="shared" ca="1" si="177"/>
        <v>2162.0856065111138</v>
      </c>
      <c r="M2251" s="31" t="str">
        <f ca="1">IF(ROW()&gt;计算结果!B$22+1,IF(L2251&gt;OFFSET(L2251,-计算结果!B$22,0,1,1),"买",IF(L2251&lt;OFFSET(L2251,-计算结果!B$22,0,1,1),"卖",M2250)),IF(L2251&gt;OFFSET(L2251,-ROW()+1,0,1,1),"买",IF(L2251&lt;OFFSET(L2251,-ROW()+1,0,1,1),"卖",M2250)))</f>
        <v>卖</v>
      </c>
      <c r="N2251" s="4">
        <f t="shared" ca="1" si="178"/>
        <v>1</v>
      </c>
      <c r="O2251" s="3">
        <f ca="1">IF(M2250="买",E2251/E2250-1,0)-IF(N2251=1,计算结果!B$17,0)</f>
        <v>-1.7257263258118494E-2</v>
      </c>
      <c r="P2251" s="2">
        <f t="shared" ca="1" si="179"/>
        <v>7.698134575318476</v>
      </c>
      <c r="Q2251" s="3">
        <f ca="1">1-P2251/MAX(P$2:P2251)</f>
        <v>9.2503895298492234E-2</v>
      </c>
    </row>
    <row r="2252" spans="1:17" x14ac:dyDescent="0.15">
      <c r="A2252" s="1">
        <v>41745</v>
      </c>
      <c r="B2252">
        <v>2223.4699999999998</v>
      </c>
      <c r="C2252">
        <v>2245.31</v>
      </c>
      <c r="D2252" s="21">
        <v>2221.15</v>
      </c>
      <c r="E2252" s="21">
        <v>2232.5300000000002</v>
      </c>
      <c r="F2252" s="42">
        <v>477.70218496000001</v>
      </c>
      <c r="G2252" s="3">
        <f t="shared" si="175"/>
        <v>1.3770150619434318E-3</v>
      </c>
      <c r="H2252" s="3">
        <f>1-E2252/MAX(E$2:E2252)</f>
        <v>0.62013714013475796</v>
      </c>
      <c r="I2252" s="21">
        <f t="shared" si="176"/>
        <v>3.0700000000001637</v>
      </c>
      <c r="J2252" s="21">
        <f ca="1">IF(ROW()&gt;计算结果!B$18+1,ABS(E2252-OFFSET(E2252,-计算结果!B$18,0,1,1))/SUM(OFFSET(I2252,0,0,-计算结果!B$18,1)),ABS(E2252-OFFSET(E2252,-ROW()+2,0,1,1))/SUM(OFFSET(I2252,0,0,-ROW()+2,1)))</f>
        <v>0.36640979626306375</v>
      </c>
      <c r="K2252" s="21">
        <f ca="1">(计算结果!B$19+计算结果!B$20*'000300'!J2252)^计算结果!B$21</f>
        <v>1.7297688166367573</v>
      </c>
      <c r="L2252" s="21">
        <f t="shared" ca="1" si="177"/>
        <v>2283.9381216750789</v>
      </c>
      <c r="M2252" s="31" t="str">
        <f ca="1">IF(ROW()&gt;计算结果!B$22+1,IF(L2252&gt;OFFSET(L2252,-计算结果!B$22,0,1,1),"买",IF(L2252&lt;OFFSET(L2252,-计算结果!B$22,0,1,1),"卖",M2251)),IF(L2252&gt;OFFSET(L2252,-ROW()+1,0,1,1),"买",IF(L2252&lt;OFFSET(L2252,-ROW()+1,0,1,1),"卖",M2251)))</f>
        <v>买</v>
      </c>
      <c r="N2252" s="4">
        <f t="shared" ca="1" si="178"/>
        <v>1</v>
      </c>
      <c r="O2252" s="3">
        <f ca="1">IF(M2251="买",E2252/E2251-1,0)-IF(N2252=1,计算结果!B$17,0)</f>
        <v>0</v>
      </c>
      <c r="P2252" s="2">
        <f t="shared" ca="1" si="179"/>
        <v>7.698134575318476</v>
      </c>
      <c r="Q2252" s="3">
        <f ca="1">1-P2252/MAX(P$2:P2252)</f>
        <v>9.2503895298492234E-2</v>
      </c>
    </row>
    <row r="2253" spans="1:17" x14ac:dyDescent="0.15">
      <c r="A2253" s="1">
        <v>41746</v>
      </c>
      <c r="B2253">
        <v>2238.7800000000002</v>
      </c>
      <c r="C2253">
        <v>2241.62</v>
      </c>
      <c r="D2253" s="21">
        <v>2221.9499999999998</v>
      </c>
      <c r="E2253" s="21">
        <v>2224.8000000000002</v>
      </c>
      <c r="F2253" s="42">
        <v>450.96435711999999</v>
      </c>
      <c r="G2253" s="3">
        <f t="shared" si="175"/>
        <v>-3.4624394744975362E-3</v>
      </c>
      <c r="H2253" s="3">
        <f>1-E2253/MAX(E$2:E2253)</f>
        <v>0.62145239229565097</v>
      </c>
      <c r="I2253" s="21">
        <f t="shared" si="176"/>
        <v>7.7300000000000182</v>
      </c>
      <c r="J2253" s="21">
        <f ca="1">IF(ROW()&gt;计算结果!B$18+1,ABS(E2253-OFFSET(E2253,-计算结果!B$18,0,1,1))/SUM(OFFSET(I2253,0,0,-计算结果!B$18,1)),ABS(E2253-OFFSET(E2253,-ROW()+2,0,1,1))/SUM(OFFSET(I2253,0,0,-ROW()+2,1)))</f>
        <v>0.24541961352119018</v>
      </c>
      <c r="K2253" s="21">
        <f ca="1">(计算结果!B$19+计算结果!B$20*'000300'!J2253)^计算结果!B$21</f>
        <v>1.6208776521690711</v>
      </c>
      <c r="L2253" s="21">
        <f t="shared" ca="1" si="177"/>
        <v>2188.0824618606885</v>
      </c>
      <c r="M2253" s="31" t="str">
        <f ca="1">IF(ROW()&gt;计算结果!B$22+1,IF(L2253&gt;OFFSET(L2253,-计算结果!B$22,0,1,1),"买",IF(L2253&lt;OFFSET(L2253,-计算结果!B$22,0,1,1),"卖",M2252)),IF(L2253&gt;OFFSET(L2253,-ROW()+1,0,1,1),"买",IF(L2253&lt;OFFSET(L2253,-ROW()+1,0,1,1),"卖",M2252)))</f>
        <v>买</v>
      </c>
      <c r="N2253" s="4" t="str">
        <f t="shared" ca="1" si="178"/>
        <v/>
      </c>
      <c r="O2253" s="3">
        <f ca="1">IF(M2252="买",E2253/E2252-1,0)-IF(N2253=1,计算结果!B$17,0)</f>
        <v>-3.4624394744975362E-3</v>
      </c>
      <c r="P2253" s="2">
        <f t="shared" ca="1" si="179"/>
        <v>7.6714802502848993</v>
      </c>
      <c r="Q2253" s="3">
        <f ca="1">1-P2253/MAX(P$2:P2253)</f>
        <v>9.5646045634363408E-2</v>
      </c>
    </row>
    <row r="2254" spans="1:17" x14ac:dyDescent="0.15">
      <c r="A2254" s="1">
        <v>41747</v>
      </c>
      <c r="B2254">
        <v>2215.88</v>
      </c>
      <c r="C2254">
        <v>2228.77</v>
      </c>
      <c r="D2254" s="21">
        <v>2203.0500000000002</v>
      </c>
      <c r="E2254" s="21">
        <v>2224.48</v>
      </c>
      <c r="F2254" s="42">
        <v>457.09615104</v>
      </c>
      <c r="G2254" s="3">
        <f t="shared" si="175"/>
        <v>-1.4383315354193904E-4</v>
      </c>
      <c r="H2254" s="3">
        <f>1-E2254/MAX(E$2:E2254)</f>
        <v>0.62150683999183287</v>
      </c>
      <c r="I2254" s="21">
        <f t="shared" si="176"/>
        <v>0.32000000000016371</v>
      </c>
      <c r="J2254" s="21">
        <f ca="1">IF(ROW()&gt;计算结果!B$18+1,ABS(E2254-OFFSET(E2254,-计算结果!B$18,0,1,1))/SUM(OFFSET(I2254,0,0,-计算结果!B$18,1)),ABS(E2254-OFFSET(E2254,-ROW()+2,0,1,1))/SUM(OFFSET(I2254,0,0,-ROW()+2,1)))</f>
        <v>0.36224645184869103</v>
      </c>
      <c r="K2254" s="21">
        <f ca="1">(计算结果!B$19+计算结果!B$20*'000300'!J2254)^计算结果!B$21</f>
        <v>1.7260218066638218</v>
      </c>
      <c r="L2254" s="21">
        <f t="shared" ca="1" si="177"/>
        <v>2250.9054063980184</v>
      </c>
      <c r="M2254" s="31" t="str">
        <f ca="1">IF(ROW()&gt;计算结果!B$22+1,IF(L2254&gt;OFFSET(L2254,-计算结果!B$22,0,1,1),"买",IF(L2254&lt;OFFSET(L2254,-计算结果!B$22,0,1,1),"卖",M2253)),IF(L2254&gt;OFFSET(L2254,-ROW()+1,0,1,1),"买",IF(L2254&lt;OFFSET(L2254,-ROW()+1,0,1,1),"卖",M2253)))</f>
        <v>买</v>
      </c>
      <c r="N2254" s="4" t="str">
        <f t="shared" ca="1" si="178"/>
        <v/>
      </c>
      <c r="O2254" s="3">
        <f ca="1">IF(M2253="买",E2254/E2253-1,0)-IF(N2254=1,计算结果!B$17,0)</f>
        <v>-1.4383315354193904E-4</v>
      </c>
      <c r="P2254" s="2">
        <f t="shared" ca="1" si="179"/>
        <v>7.670376837088166</v>
      </c>
      <c r="Q2254" s="3">
        <f ca="1">1-P2254/MAX(P$2:P2254)</f>
        <v>9.5776121715537954E-2</v>
      </c>
    </row>
    <row r="2255" spans="1:17" x14ac:dyDescent="0.15">
      <c r="A2255" s="1">
        <v>41750</v>
      </c>
      <c r="B2255">
        <v>2209.94</v>
      </c>
      <c r="C2255">
        <v>2231.71</v>
      </c>
      <c r="D2255" s="21">
        <v>2186.7600000000002</v>
      </c>
      <c r="E2255" s="21">
        <v>2187.25</v>
      </c>
      <c r="F2255" s="42">
        <v>518.56113663999997</v>
      </c>
      <c r="G2255" s="3">
        <f t="shared" si="175"/>
        <v>-1.6736495720348188E-2</v>
      </c>
      <c r="H2255" s="3">
        <f>1-E2255/MAX(E$2:E2255)</f>
        <v>0.62784148914449056</v>
      </c>
      <c r="I2255" s="21">
        <f t="shared" si="176"/>
        <v>37.230000000000018</v>
      </c>
      <c r="J2255" s="21">
        <f ca="1">IF(ROW()&gt;计算结果!B$18+1,ABS(E2255-OFFSET(E2255,-计算结果!B$18,0,1,1))/SUM(OFFSET(I2255,0,0,-计算结果!B$18,1)),ABS(E2255-OFFSET(E2255,-ROW()+2,0,1,1))/SUM(OFFSET(I2255,0,0,-ROW()+2,1)))</f>
        <v>9.8375151984093651E-3</v>
      </c>
      <c r="K2255" s="21">
        <f ca="1">(计算结果!B$19+计算结果!B$20*'000300'!J2255)^计算结果!B$21</f>
        <v>1.4088537636785683</v>
      </c>
      <c r="L2255" s="21">
        <f t="shared" ca="1" si="177"/>
        <v>2161.2242475156813</v>
      </c>
      <c r="M2255" s="31" t="str">
        <f ca="1">IF(ROW()&gt;计算结果!B$22+1,IF(L2255&gt;OFFSET(L2255,-计算结果!B$22,0,1,1),"买",IF(L2255&lt;OFFSET(L2255,-计算结果!B$22,0,1,1),"卖",M2254)),IF(L2255&gt;OFFSET(L2255,-ROW()+1,0,1,1),"买",IF(L2255&lt;OFFSET(L2255,-ROW()+1,0,1,1),"卖",M2254)))</f>
        <v>卖</v>
      </c>
      <c r="N2255" s="4">
        <f t="shared" ca="1" si="178"/>
        <v>1</v>
      </c>
      <c r="O2255" s="3">
        <f ca="1">IF(M2254="买",E2255/E2254-1,0)-IF(N2255=1,计算结果!B$17,0)</f>
        <v>-1.6736495720348188E-2</v>
      </c>
      <c r="P2255" s="2">
        <f t="shared" ca="1" si="179"/>
        <v>7.5420016079807821</v>
      </c>
      <c r="Q2255" s="3">
        <f ca="1">1-P2255/MAX(P$2:P2255)</f>
        <v>0.11090966078468245</v>
      </c>
    </row>
    <row r="2256" spans="1:17" x14ac:dyDescent="0.15">
      <c r="A2256" s="1">
        <v>41751</v>
      </c>
      <c r="B2256">
        <v>2184.02</v>
      </c>
      <c r="C2256">
        <v>2196.85</v>
      </c>
      <c r="D2256" s="21">
        <v>2165.0700000000002</v>
      </c>
      <c r="E2256" s="21">
        <v>2196.8000000000002</v>
      </c>
      <c r="F2256" s="42">
        <v>523.51991808000002</v>
      </c>
      <c r="G2256" s="3">
        <f t="shared" si="175"/>
        <v>4.3662132815178722E-3</v>
      </c>
      <c r="H2256" s="3">
        <f>1-E2256/MAX(E$2:E2256)</f>
        <v>0.62621656571156326</v>
      </c>
      <c r="I2256" s="21">
        <f t="shared" si="176"/>
        <v>9.5500000000001819</v>
      </c>
      <c r="J2256" s="21">
        <f ca="1">IF(ROW()&gt;计算结果!B$18+1,ABS(E2256-OFFSET(E2256,-计算结果!B$18,0,1,1))/SUM(OFFSET(I2256,0,0,-计算结果!B$18,1)),ABS(E2256-OFFSET(E2256,-ROW()+2,0,1,1))/SUM(OFFSET(I2256,0,0,-ROW()+2,1)))</f>
        <v>0.29226774379688225</v>
      </c>
      <c r="K2256" s="21">
        <f ca="1">(计算结果!B$19+计算结果!B$20*'000300'!J2256)^计算结果!B$21</f>
        <v>1.6630409694171939</v>
      </c>
      <c r="L2256" s="21">
        <f t="shared" ca="1" si="177"/>
        <v>2220.388181414949</v>
      </c>
      <c r="M2256" s="31" t="str">
        <f ca="1">IF(ROW()&gt;计算结果!B$22+1,IF(L2256&gt;OFFSET(L2256,-计算结果!B$22,0,1,1),"买",IF(L2256&lt;OFFSET(L2256,-计算结果!B$22,0,1,1),"卖",M2255)),IF(L2256&gt;OFFSET(L2256,-ROW()+1,0,1,1),"买",IF(L2256&lt;OFFSET(L2256,-ROW()+1,0,1,1),"卖",M2255)))</f>
        <v>买</v>
      </c>
      <c r="N2256" s="4">
        <f t="shared" ca="1" si="178"/>
        <v>1</v>
      </c>
      <c r="O2256" s="3">
        <f ca="1">IF(M2255="买",E2256/E2255-1,0)-IF(N2256=1,计算结果!B$17,0)</f>
        <v>0</v>
      </c>
      <c r="P2256" s="2">
        <f t="shared" ca="1" si="179"/>
        <v>7.5420016079807821</v>
      </c>
      <c r="Q2256" s="3">
        <f ca="1">1-P2256/MAX(P$2:P2256)</f>
        <v>0.11090966078468245</v>
      </c>
    </row>
    <row r="2257" spans="1:17" x14ac:dyDescent="0.15">
      <c r="A2257" s="1">
        <v>41752</v>
      </c>
      <c r="B2257">
        <v>2191.23</v>
      </c>
      <c r="C2257">
        <v>2205.59</v>
      </c>
      <c r="D2257" s="21">
        <v>2187.39</v>
      </c>
      <c r="E2257" s="21">
        <v>2194.67</v>
      </c>
      <c r="F2257" s="42">
        <v>451.91151616000002</v>
      </c>
      <c r="G2257" s="3">
        <f t="shared" si="175"/>
        <v>-9.6959213401315303E-4</v>
      </c>
      <c r="H2257" s="3">
        <f>1-E2257/MAX(E$2:E2257)</f>
        <v>0.62657898318927385</v>
      </c>
      <c r="I2257" s="21">
        <f t="shared" si="176"/>
        <v>2.1300000000001091</v>
      </c>
      <c r="J2257" s="21">
        <f ca="1">IF(ROW()&gt;计算结果!B$18+1,ABS(E2257-OFFSET(E2257,-计算结果!B$18,0,1,1))/SUM(OFFSET(I2257,0,0,-计算结果!B$18,1)),ABS(E2257-OFFSET(E2257,-ROW()+2,0,1,1))/SUM(OFFSET(I2257,0,0,-ROW()+2,1)))</f>
        <v>0.31512153151214922</v>
      </c>
      <c r="K2257" s="21">
        <f ca="1">(计算结果!B$19+计算结果!B$20*'000300'!J2257)^计算结果!B$21</f>
        <v>1.6836093783609343</v>
      </c>
      <c r="L2257" s="21">
        <f t="shared" ca="1" si="177"/>
        <v>2177.0888099903532</v>
      </c>
      <c r="M2257" s="31" t="str">
        <f ca="1">IF(ROW()&gt;计算结果!B$22+1,IF(L2257&gt;OFFSET(L2257,-计算结果!B$22,0,1,1),"买",IF(L2257&lt;OFFSET(L2257,-计算结果!B$22,0,1,1),"卖",M2256)),IF(L2257&gt;OFFSET(L2257,-ROW()+1,0,1,1),"买",IF(L2257&lt;OFFSET(L2257,-ROW()+1,0,1,1),"卖",M2256)))</f>
        <v>卖</v>
      </c>
      <c r="N2257" s="4">
        <f t="shared" ca="1" si="178"/>
        <v>1</v>
      </c>
      <c r="O2257" s="3">
        <f ca="1">IF(M2256="买",E2257/E2256-1,0)-IF(N2257=1,计算结果!B$17,0)</f>
        <v>-9.6959213401315303E-4</v>
      </c>
      <c r="P2257" s="2">
        <f t="shared" ca="1" si="179"/>
        <v>7.5346889425469694</v>
      </c>
      <c r="Q2257" s="3">
        <f ca="1">1-P2257/MAX(P$2:P2257)</f>
        <v>0.11177171578401279</v>
      </c>
    </row>
    <row r="2258" spans="1:17" x14ac:dyDescent="0.15">
      <c r="A2258" s="1">
        <v>41753</v>
      </c>
      <c r="B2258">
        <v>2192.77</v>
      </c>
      <c r="C2258">
        <v>2209.4499999999998</v>
      </c>
      <c r="D2258" s="21">
        <v>2186.7600000000002</v>
      </c>
      <c r="E2258" s="21">
        <v>2190.4699999999998</v>
      </c>
      <c r="F2258" s="42">
        <v>419.27012352000003</v>
      </c>
      <c r="G2258" s="3">
        <f t="shared" si="175"/>
        <v>-1.9137273485309025E-3</v>
      </c>
      <c r="H2258" s="3">
        <f>1-E2258/MAX(E$2:E2258)</f>
        <v>0.62729360920166066</v>
      </c>
      <c r="I2258" s="21">
        <f t="shared" si="176"/>
        <v>4.2000000000002728</v>
      </c>
      <c r="J2258" s="21">
        <f ca="1">IF(ROW()&gt;计算结果!B$18+1,ABS(E2258-OFFSET(E2258,-计算结果!B$18,0,1,1))/SUM(OFFSET(I2258,0,0,-计算结果!B$18,1)),ABS(E2258-OFFSET(E2258,-ROW()+2,0,1,1))/SUM(OFFSET(I2258,0,0,-ROW()+2,1)))</f>
        <v>0.76743757486408892</v>
      </c>
      <c r="K2258" s="21">
        <f ca="1">(计算结果!B$19+计算结果!B$20*'000300'!J2258)^计算结果!B$21</f>
        <v>2.0906938173776801</v>
      </c>
      <c r="L2258" s="21">
        <f t="shared" ca="1" si="177"/>
        <v>2205.0647812126767</v>
      </c>
      <c r="M2258" s="31" t="str">
        <f ca="1">IF(ROW()&gt;计算结果!B$22+1,IF(L2258&gt;OFFSET(L2258,-计算结果!B$22,0,1,1),"买",IF(L2258&lt;OFFSET(L2258,-计算结果!B$22,0,1,1),"卖",M2257)),IF(L2258&gt;OFFSET(L2258,-ROW()+1,0,1,1),"买",IF(L2258&lt;OFFSET(L2258,-ROW()+1,0,1,1),"卖",M2257)))</f>
        <v>买</v>
      </c>
      <c r="N2258" s="4">
        <f t="shared" ca="1" si="178"/>
        <v>1</v>
      </c>
      <c r="O2258" s="3">
        <f ca="1">IF(M2257="买",E2258/E2257-1,0)-IF(N2258=1,计算结果!B$17,0)</f>
        <v>0</v>
      </c>
      <c r="P2258" s="2">
        <f t="shared" ca="1" si="179"/>
        <v>7.5346889425469694</v>
      </c>
      <c r="Q2258" s="3">
        <f ca="1">1-P2258/MAX(P$2:P2258)</f>
        <v>0.11177171578401279</v>
      </c>
    </row>
    <row r="2259" spans="1:17" x14ac:dyDescent="0.15">
      <c r="A2259" s="1">
        <v>41754</v>
      </c>
      <c r="B2259">
        <v>2195.81</v>
      </c>
      <c r="C2259">
        <v>2201.71</v>
      </c>
      <c r="D2259" s="21">
        <v>2167.64</v>
      </c>
      <c r="E2259" s="21">
        <v>2167.83</v>
      </c>
      <c r="F2259" s="42">
        <v>520.92022784000005</v>
      </c>
      <c r="G2259" s="3">
        <f t="shared" si="175"/>
        <v>-1.0335681383447315E-2</v>
      </c>
      <c r="H2259" s="3">
        <f>1-E2259/MAX(E$2:E2259)</f>
        <v>0.63114578370652685</v>
      </c>
      <c r="I2259" s="21">
        <f t="shared" si="176"/>
        <v>22.639999999999873</v>
      </c>
      <c r="J2259" s="21">
        <f ca="1">IF(ROW()&gt;计算结果!B$18+1,ABS(E2259-OFFSET(E2259,-计算结果!B$18,0,1,1))/SUM(OFFSET(I2259,0,0,-计算结果!B$18,1)),ABS(E2259-OFFSET(E2259,-ROW()+2,0,1,1))/SUM(OFFSET(I2259,0,0,-ROW()+2,1)))</f>
        <v>0.80293566520924009</v>
      </c>
      <c r="K2259" s="21">
        <f ca="1">(计算结果!B$19+计算结果!B$20*'000300'!J2259)^计算结果!B$21</f>
        <v>2.1226420986883161</v>
      </c>
      <c r="L2259" s="21">
        <f t="shared" ca="1" si="177"/>
        <v>2126.0286670752002</v>
      </c>
      <c r="M2259" s="31" t="str">
        <f ca="1">IF(ROW()&gt;计算结果!B$22+1,IF(L2259&gt;OFFSET(L2259,-计算结果!B$22,0,1,1),"买",IF(L2259&lt;OFFSET(L2259,-计算结果!B$22,0,1,1),"卖",M2258)),IF(L2259&gt;OFFSET(L2259,-ROW()+1,0,1,1),"买",IF(L2259&lt;OFFSET(L2259,-ROW()+1,0,1,1),"卖",M2258)))</f>
        <v>卖</v>
      </c>
      <c r="N2259" s="4">
        <f t="shared" ca="1" si="178"/>
        <v>1</v>
      </c>
      <c r="O2259" s="3">
        <f ca="1">IF(M2258="买",E2259/E2258-1,0)-IF(N2259=1,计算结果!B$17,0)</f>
        <v>-1.0335681383447315E-2</v>
      </c>
      <c r="P2259" s="2">
        <f t="shared" ca="1" si="179"/>
        <v>7.45681279831342</v>
      </c>
      <c r="Q2259" s="3">
        <f ca="1">1-P2259/MAX(P$2:P2259)</f>
        <v>0.12095216032543532</v>
      </c>
    </row>
    <row r="2260" spans="1:17" x14ac:dyDescent="0.15">
      <c r="A2260" s="1">
        <v>41757</v>
      </c>
      <c r="B2260">
        <v>2165.77</v>
      </c>
      <c r="C2260">
        <v>2171.39</v>
      </c>
      <c r="D2260" s="21">
        <v>2132.69</v>
      </c>
      <c r="E2260" s="21">
        <v>2134.9699999999998</v>
      </c>
      <c r="F2260" s="42">
        <v>499.98811136</v>
      </c>
      <c r="G2260" s="3">
        <f t="shared" si="175"/>
        <v>-1.5158015158015181E-2</v>
      </c>
      <c r="H2260" s="3">
        <f>1-E2260/MAX(E$2:E2260)</f>
        <v>0.63673688150820118</v>
      </c>
      <c r="I2260" s="21">
        <f t="shared" si="176"/>
        <v>32.860000000000127</v>
      </c>
      <c r="J2260" s="21">
        <f ca="1">IF(ROW()&gt;计算结果!B$18+1,ABS(E2260-OFFSET(E2260,-计算结果!B$18,0,1,1))/SUM(OFFSET(I2260,0,0,-计算结果!B$18,1)),ABS(E2260-OFFSET(E2260,-ROW()+2,0,1,1))/SUM(OFFSET(I2260,0,0,-ROW()+2,1)))</f>
        <v>0.84113796576031896</v>
      </c>
      <c r="K2260" s="21">
        <f ca="1">(计算结果!B$19+计算结果!B$20*'000300'!J2260)^计算结果!B$21</f>
        <v>2.1570241691842869</v>
      </c>
      <c r="L2260" s="21">
        <f t="shared" ca="1" si="177"/>
        <v>2145.3153382987157</v>
      </c>
      <c r="M2260" s="31" t="str">
        <f ca="1">IF(ROW()&gt;计算结果!B$22+1,IF(L2260&gt;OFFSET(L2260,-计算结果!B$22,0,1,1),"买",IF(L2260&lt;OFFSET(L2260,-计算结果!B$22,0,1,1),"卖",M2259)),IF(L2260&gt;OFFSET(L2260,-ROW()+1,0,1,1),"买",IF(L2260&lt;OFFSET(L2260,-ROW()+1,0,1,1),"卖",M2259)))</f>
        <v>卖</v>
      </c>
      <c r="N2260" s="4" t="str">
        <f t="shared" ca="1" si="178"/>
        <v/>
      </c>
      <c r="O2260" s="3">
        <f ca="1">IF(M2259="买",E2260/E2259-1,0)-IF(N2260=1,计算结果!B$17,0)</f>
        <v>0</v>
      </c>
      <c r="P2260" s="2">
        <f t="shared" ca="1" si="179"/>
        <v>7.45681279831342</v>
      </c>
      <c r="Q2260" s="3">
        <f ca="1">1-P2260/MAX(P$2:P2260)</f>
        <v>0.12095216032543532</v>
      </c>
    </row>
    <row r="2261" spans="1:17" x14ac:dyDescent="0.15">
      <c r="A2261" s="1">
        <v>41758</v>
      </c>
      <c r="B2261">
        <v>2134.41</v>
      </c>
      <c r="C2261">
        <v>2159.38</v>
      </c>
      <c r="D2261" s="21">
        <v>2131.7800000000002</v>
      </c>
      <c r="E2261" s="21">
        <v>2158.4699999999998</v>
      </c>
      <c r="F2261" s="42">
        <v>415.50352384000001</v>
      </c>
      <c r="G2261" s="3">
        <f t="shared" si="175"/>
        <v>1.1007180428764807E-2</v>
      </c>
      <c r="H2261" s="3">
        <f>1-E2261/MAX(E$2:E2261)</f>
        <v>0.63273837881984618</v>
      </c>
      <c r="I2261" s="21">
        <f t="shared" si="176"/>
        <v>23.5</v>
      </c>
      <c r="J2261" s="21">
        <f ca="1">IF(ROW()&gt;计算结果!B$18+1,ABS(E2261-OFFSET(E2261,-计算结果!B$18,0,1,1))/SUM(OFFSET(I2261,0,0,-计算结果!B$18,1)),ABS(E2261-OFFSET(E2261,-ROW()+2,0,1,1))/SUM(OFFSET(I2261,0,0,-ROW()+2,1)))</f>
        <v>0.49563638902464413</v>
      </c>
      <c r="K2261" s="21">
        <f ca="1">(计算结果!B$19+计算结果!B$20*'000300'!J2261)^计算结果!B$21</f>
        <v>1.8460727501221796</v>
      </c>
      <c r="L2261" s="21">
        <f t="shared" ca="1" si="177"/>
        <v>2169.5998008025322</v>
      </c>
      <c r="M2261" s="31" t="str">
        <f ca="1">IF(ROW()&gt;计算结果!B$22+1,IF(L2261&gt;OFFSET(L2261,-计算结果!B$22,0,1,1),"买",IF(L2261&lt;OFFSET(L2261,-计算结果!B$22,0,1,1),"卖",M2260)),IF(L2261&gt;OFFSET(L2261,-ROW()+1,0,1,1),"买",IF(L2261&lt;OFFSET(L2261,-ROW()+1,0,1,1),"卖",M2260)))</f>
        <v>买</v>
      </c>
      <c r="N2261" s="4">
        <f t="shared" ca="1" si="178"/>
        <v>1</v>
      </c>
      <c r="O2261" s="3">
        <f ca="1">IF(M2260="买",E2261/E2260-1,0)-IF(N2261=1,计算结果!B$17,0)</f>
        <v>0</v>
      </c>
      <c r="P2261" s="2">
        <f t="shared" ca="1" si="179"/>
        <v>7.45681279831342</v>
      </c>
      <c r="Q2261" s="3">
        <f ca="1">1-P2261/MAX(P$2:P2261)</f>
        <v>0.12095216032543532</v>
      </c>
    </row>
    <row r="2262" spans="1:17" x14ac:dyDescent="0.15">
      <c r="A2262" s="1">
        <v>41759</v>
      </c>
      <c r="B2262">
        <v>2158.7600000000002</v>
      </c>
      <c r="C2262">
        <v>2164.17</v>
      </c>
      <c r="D2262" s="21">
        <v>2153.12</v>
      </c>
      <c r="E2262" s="21">
        <v>2158.66</v>
      </c>
      <c r="F2262" s="42">
        <v>394.93021696</v>
      </c>
      <c r="G2262" s="3">
        <f t="shared" si="175"/>
        <v>8.8025314227246909E-5</v>
      </c>
      <c r="H2262" s="3">
        <f>1-E2262/MAX(E$2:E2262)</f>
        <v>0.6327060505002382</v>
      </c>
      <c r="I2262" s="21">
        <f t="shared" si="176"/>
        <v>0.19000000000005457</v>
      </c>
      <c r="J2262" s="21">
        <f ca="1">IF(ROW()&gt;计算结果!B$18+1,ABS(E2262-OFFSET(E2262,-计算结果!B$18,0,1,1))/SUM(OFFSET(I2262,0,0,-计算结果!B$18,1)),ABS(E2262-OFFSET(E2262,-ROW()+2,0,1,1))/SUM(OFFSET(I2262,0,0,-ROW()+2,1)))</f>
        <v>0.52632703954399651</v>
      </c>
      <c r="K2262" s="21">
        <f ca="1">(计算结果!B$19+计算结果!B$20*'000300'!J2262)^计算结果!B$21</f>
        <v>1.8736943355895967</v>
      </c>
      <c r="L2262" s="21">
        <f t="shared" ca="1" si="177"/>
        <v>2149.1019580063489</v>
      </c>
      <c r="M2262" s="31" t="str">
        <f ca="1">IF(ROW()&gt;计算结果!B$22+1,IF(L2262&gt;OFFSET(L2262,-计算结果!B$22,0,1,1),"买",IF(L2262&lt;OFFSET(L2262,-计算结果!B$22,0,1,1),"卖",M2261)),IF(L2262&gt;OFFSET(L2262,-ROW()+1,0,1,1),"买",IF(L2262&lt;OFFSET(L2262,-ROW()+1,0,1,1),"卖",M2261)))</f>
        <v>卖</v>
      </c>
      <c r="N2262" s="4">
        <f t="shared" ca="1" si="178"/>
        <v>1</v>
      </c>
      <c r="O2262" s="3">
        <f ca="1">IF(M2261="买",E2262/E2261-1,0)-IF(N2262=1,计算结果!B$17,0)</f>
        <v>8.8025314227246909E-5</v>
      </c>
      <c r="P2262" s="2">
        <f t="shared" ca="1" si="179"/>
        <v>7.4574691866031255</v>
      </c>
      <c r="Q2262" s="3">
        <f ca="1">1-P2262/MAX(P$2:P2262)</f>
        <v>0.12087478186312717</v>
      </c>
    </row>
    <row r="2263" spans="1:17" x14ac:dyDescent="0.15">
      <c r="A2263" s="1">
        <v>41764</v>
      </c>
      <c r="B2263">
        <v>2152.59</v>
      </c>
      <c r="C2263">
        <v>2161.6999999999998</v>
      </c>
      <c r="D2263" s="21">
        <v>2131.23</v>
      </c>
      <c r="E2263" s="21">
        <v>2156.4699999999998</v>
      </c>
      <c r="F2263" s="42">
        <v>414.70451711999999</v>
      </c>
      <c r="G2263" s="3">
        <f t="shared" si="175"/>
        <v>-1.0145182659613283E-3</v>
      </c>
      <c r="H2263" s="3">
        <f>1-E2263/MAX(E$2:E2263)</f>
        <v>0.63307867692098285</v>
      </c>
      <c r="I2263" s="21">
        <f t="shared" si="176"/>
        <v>2.1900000000000546</v>
      </c>
      <c r="J2263" s="21">
        <f ca="1">IF(ROW()&gt;计算结果!B$18+1,ABS(E2263-OFFSET(E2263,-计算结果!B$18,0,1,1))/SUM(OFFSET(I2263,0,0,-计算结果!B$18,1)),ABS(E2263-OFFSET(E2263,-ROW()+2,0,1,1))/SUM(OFFSET(I2263,0,0,-ROW()+2,1)))</f>
        <v>0.50686150879014868</v>
      </c>
      <c r="K2263" s="21">
        <f ca="1">(计算结果!B$19+计算结果!B$20*'000300'!J2263)^计算结果!B$21</f>
        <v>1.8561753579111337</v>
      </c>
      <c r="L2263" s="21">
        <f t="shared" ca="1" si="177"/>
        <v>2162.7783359910181</v>
      </c>
      <c r="M2263" s="31" t="str">
        <f ca="1">IF(ROW()&gt;计算结果!B$22+1,IF(L2263&gt;OFFSET(L2263,-计算结果!B$22,0,1,1),"买",IF(L2263&lt;OFFSET(L2263,-计算结果!B$22,0,1,1),"卖",M2262)),IF(L2263&gt;OFFSET(L2263,-ROW()+1,0,1,1),"买",IF(L2263&lt;OFFSET(L2263,-ROW()+1,0,1,1),"卖",M2262)))</f>
        <v>卖</v>
      </c>
      <c r="N2263" s="4" t="str">
        <f t="shared" ca="1" si="178"/>
        <v/>
      </c>
      <c r="O2263" s="3">
        <f ca="1">IF(M2262="买",E2263/E2262-1,0)-IF(N2263=1,计算结果!B$17,0)</f>
        <v>0</v>
      </c>
      <c r="P2263" s="2">
        <f t="shared" ca="1" si="179"/>
        <v>7.4574691866031255</v>
      </c>
      <c r="Q2263" s="3">
        <f ca="1">1-P2263/MAX(P$2:P2263)</f>
        <v>0.12087478186312717</v>
      </c>
    </row>
    <row r="2264" spans="1:17" x14ac:dyDescent="0.15">
      <c r="A2264" s="1">
        <v>41765</v>
      </c>
      <c r="B2264">
        <v>2151.39</v>
      </c>
      <c r="C2264">
        <v>2173.62</v>
      </c>
      <c r="D2264" s="21">
        <v>2150.11</v>
      </c>
      <c r="E2264" s="21">
        <v>2157.33</v>
      </c>
      <c r="F2264" s="42">
        <v>414.86450688000002</v>
      </c>
      <c r="G2264" s="3">
        <f t="shared" si="175"/>
        <v>3.9879989056190723E-4</v>
      </c>
      <c r="H2264" s="3">
        <f>1-E2264/MAX(E$2:E2264)</f>
        <v>0.63293234873749404</v>
      </c>
      <c r="I2264" s="21">
        <f t="shared" si="176"/>
        <v>0.86000000000012733</v>
      </c>
      <c r="J2264" s="21">
        <f ca="1">IF(ROW()&gt;计算结果!B$18+1,ABS(E2264-OFFSET(E2264,-计算结果!B$18,0,1,1))/SUM(OFFSET(I2264,0,0,-计算结果!B$18,1)),ABS(E2264-OFFSET(E2264,-ROW()+2,0,1,1))/SUM(OFFSET(I2264,0,0,-ROW()+2,1)))</f>
        <v>0.49612116734392081</v>
      </c>
      <c r="K2264" s="21">
        <f ca="1">(计算结果!B$19+计算结果!B$20*'000300'!J2264)^计算结果!B$21</f>
        <v>1.8465090506095287</v>
      </c>
      <c r="L2264" s="21">
        <f t="shared" ca="1" si="177"/>
        <v>2152.7179342728414</v>
      </c>
      <c r="M2264" s="31" t="str">
        <f ca="1">IF(ROW()&gt;计算结果!B$22+1,IF(L2264&gt;OFFSET(L2264,-计算结果!B$22,0,1,1),"买",IF(L2264&lt;OFFSET(L2264,-计算结果!B$22,0,1,1),"卖",M2263)),IF(L2264&gt;OFFSET(L2264,-ROW()+1,0,1,1),"买",IF(L2264&lt;OFFSET(L2264,-ROW()+1,0,1,1),"卖",M2263)))</f>
        <v>买</v>
      </c>
      <c r="N2264" s="4">
        <f t="shared" ca="1" si="178"/>
        <v>1</v>
      </c>
      <c r="O2264" s="3">
        <f ca="1">IF(M2263="买",E2264/E2263-1,0)-IF(N2264=1,计算结果!B$17,0)</f>
        <v>0</v>
      </c>
      <c r="P2264" s="2">
        <f t="shared" ca="1" si="179"/>
        <v>7.4574691866031255</v>
      </c>
      <c r="Q2264" s="3">
        <f ca="1">1-P2264/MAX(P$2:P2264)</f>
        <v>0.12087478186312717</v>
      </c>
    </row>
    <row r="2265" spans="1:17" x14ac:dyDescent="0.15">
      <c r="A2265" s="1">
        <v>41766</v>
      </c>
      <c r="B2265">
        <v>2151.4699999999998</v>
      </c>
      <c r="C2265">
        <v>2153.7199999999998</v>
      </c>
      <c r="D2265" s="21">
        <v>2136.9899999999998</v>
      </c>
      <c r="E2265" s="21">
        <v>2137.3200000000002</v>
      </c>
      <c r="F2265" s="42">
        <v>377.51021567999999</v>
      </c>
      <c r="G2265" s="3">
        <f t="shared" si="175"/>
        <v>-9.2753542573458247E-3</v>
      </c>
      <c r="H2265" s="3">
        <f>1-E2265/MAX(E$2:E2265)</f>
        <v>0.63633703123936569</v>
      </c>
      <c r="I2265" s="21">
        <f t="shared" si="176"/>
        <v>20.009999999999764</v>
      </c>
      <c r="J2265" s="21">
        <f ca="1">IF(ROW()&gt;计算结果!B$18+1,ABS(E2265-OFFSET(E2265,-计算结果!B$18,0,1,1))/SUM(OFFSET(I2265,0,0,-计算结果!B$18,1)),ABS(E2265-OFFSET(E2265,-ROW()+2,0,1,1))/SUM(OFFSET(I2265,0,0,-ROW()+2,1)))</f>
        <v>0.42266993989672053</v>
      </c>
      <c r="K2265" s="21">
        <f ca="1">(计算结果!B$19+计算结果!B$20*'000300'!J2265)^计算结果!B$21</f>
        <v>1.7804029459070483</v>
      </c>
      <c r="L2265" s="21">
        <f t="shared" ca="1" si="177"/>
        <v>2125.3034067325916</v>
      </c>
      <c r="M2265" s="31" t="str">
        <f ca="1">IF(ROW()&gt;计算结果!B$22+1,IF(L2265&gt;OFFSET(L2265,-计算结果!B$22,0,1,1),"买",IF(L2265&lt;OFFSET(L2265,-计算结果!B$22,0,1,1),"卖",M2264)),IF(L2265&gt;OFFSET(L2265,-ROW()+1,0,1,1),"买",IF(L2265&lt;OFFSET(L2265,-ROW()+1,0,1,1),"卖",M2264)))</f>
        <v>卖</v>
      </c>
      <c r="N2265" s="4">
        <f t="shared" ca="1" si="178"/>
        <v>1</v>
      </c>
      <c r="O2265" s="3">
        <f ca="1">IF(M2264="买",E2265/E2264-1,0)-IF(N2265=1,计算结果!B$17,0)</f>
        <v>-9.2753542573458247E-3</v>
      </c>
      <c r="P2265" s="2">
        <f t="shared" ca="1" si="179"/>
        <v>7.3882985180341407</v>
      </c>
      <c r="Q2265" s="3">
        <f ca="1">1-P2265/MAX(P$2:P2265)</f>
        <v>0.12902897969791305</v>
      </c>
    </row>
    <row r="2266" spans="1:17" x14ac:dyDescent="0.15">
      <c r="A2266" s="1">
        <v>41767</v>
      </c>
      <c r="B2266">
        <v>2132.04</v>
      </c>
      <c r="C2266">
        <v>2168.21</v>
      </c>
      <c r="D2266" s="21">
        <v>2128.3200000000002</v>
      </c>
      <c r="E2266" s="21">
        <v>2135.5</v>
      </c>
      <c r="F2266" s="42">
        <v>407.29772032</v>
      </c>
      <c r="G2266" s="3">
        <f t="shared" si="175"/>
        <v>-8.5153369640489363E-4</v>
      </c>
      <c r="H2266" s="3">
        <f>1-E2266/MAX(E$2:E2266)</f>
        <v>0.63664670251139999</v>
      </c>
      <c r="I2266" s="21">
        <f t="shared" si="176"/>
        <v>1.8200000000001637</v>
      </c>
      <c r="J2266" s="21">
        <f ca="1">IF(ROW()&gt;计算结果!B$18+1,ABS(E2266-OFFSET(E2266,-计算结果!B$18,0,1,1))/SUM(OFFSET(I2266,0,0,-计算结果!B$18,1)),ABS(E2266-OFFSET(E2266,-ROW()+2,0,1,1))/SUM(OFFSET(I2266,0,0,-ROW()+2,1)))</f>
        <v>0.55525362318840465</v>
      </c>
      <c r="K2266" s="21">
        <f ca="1">(计算结果!B$19+计算结果!B$20*'000300'!J2266)^计算结果!B$21</f>
        <v>1.899728260869564</v>
      </c>
      <c r="L2266" s="21">
        <f t="shared" ca="1" si="177"/>
        <v>2144.6741631272798</v>
      </c>
      <c r="M2266" s="31" t="str">
        <f ca="1">IF(ROW()&gt;计算结果!B$22+1,IF(L2266&gt;OFFSET(L2266,-计算结果!B$22,0,1,1),"买",IF(L2266&lt;OFFSET(L2266,-计算结果!B$22,0,1,1),"卖",M2265)),IF(L2266&gt;OFFSET(L2266,-ROW()+1,0,1,1),"买",IF(L2266&lt;OFFSET(L2266,-ROW()+1,0,1,1),"卖",M2265)))</f>
        <v>卖</v>
      </c>
      <c r="N2266" s="4" t="str">
        <f t="shared" ca="1" si="178"/>
        <v/>
      </c>
      <c r="O2266" s="3">
        <f ca="1">IF(M2265="买",E2266/E2265-1,0)-IF(N2266=1,计算结果!B$17,0)</f>
        <v>0</v>
      </c>
      <c r="P2266" s="2">
        <f t="shared" ca="1" si="179"/>
        <v>7.3882985180341407</v>
      </c>
      <c r="Q2266" s="3">
        <f ca="1">1-P2266/MAX(P$2:P2266)</f>
        <v>0.12902897969791305</v>
      </c>
    </row>
    <row r="2267" spans="1:17" x14ac:dyDescent="0.15">
      <c r="A2267" s="1">
        <v>41768</v>
      </c>
      <c r="B2267">
        <v>2138.84</v>
      </c>
      <c r="C2267">
        <v>2141.56</v>
      </c>
      <c r="D2267" s="21">
        <v>2120.6</v>
      </c>
      <c r="E2267" s="21">
        <v>2133.91</v>
      </c>
      <c r="F2267" s="42">
        <v>402.42745344000002</v>
      </c>
      <c r="G2267" s="3">
        <f t="shared" si="175"/>
        <v>-7.445563099977015E-4</v>
      </c>
      <c r="H2267" s="3">
        <f>1-E2267/MAX(E$2:E2267)</f>
        <v>0.63691723950180357</v>
      </c>
      <c r="I2267" s="21">
        <f t="shared" si="176"/>
        <v>1.5900000000001455</v>
      </c>
      <c r="J2267" s="21">
        <f ca="1">IF(ROW()&gt;计算结果!B$18+1,ABS(E2267-OFFSET(E2267,-计算结果!B$18,0,1,1))/SUM(OFFSET(I2267,0,0,-计算结果!B$18,1)),ABS(E2267-OFFSET(E2267,-ROW()+2,0,1,1))/SUM(OFFSET(I2267,0,0,-ROW()+2,1)))</f>
        <v>0.55306754050609774</v>
      </c>
      <c r="K2267" s="21">
        <f ca="1">(计算结果!B$19+计算结果!B$20*'000300'!J2267)^计算结果!B$21</f>
        <v>1.897760786455488</v>
      </c>
      <c r="L2267" s="21">
        <f t="shared" ca="1" si="177"/>
        <v>2124.2463564453183</v>
      </c>
      <c r="M2267" s="31" t="str">
        <f ca="1">IF(ROW()&gt;计算结果!B$22+1,IF(L2267&gt;OFFSET(L2267,-计算结果!B$22,0,1,1),"买",IF(L2267&lt;OFFSET(L2267,-计算结果!B$22,0,1,1),"卖",M2266)),IF(L2267&gt;OFFSET(L2267,-ROW()+1,0,1,1),"买",IF(L2267&lt;OFFSET(L2267,-ROW()+1,0,1,1),"卖",M2266)))</f>
        <v>卖</v>
      </c>
      <c r="N2267" s="4" t="str">
        <f t="shared" ca="1" si="178"/>
        <v/>
      </c>
      <c r="O2267" s="3">
        <f ca="1">IF(M2266="买",E2267/E2266-1,0)-IF(N2267=1,计算结果!B$17,0)</f>
        <v>0</v>
      </c>
      <c r="P2267" s="2">
        <f t="shared" ca="1" si="179"/>
        <v>7.3882985180341407</v>
      </c>
      <c r="Q2267" s="3">
        <f ca="1">1-P2267/MAX(P$2:P2267)</f>
        <v>0.12902897969791305</v>
      </c>
    </row>
    <row r="2268" spans="1:17" x14ac:dyDescent="0.15">
      <c r="A2268" s="1">
        <v>41771</v>
      </c>
      <c r="B2268">
        <v>2150.31</v>
      </c>
      <c r="C2268">
        <v>2184.33</v>
      </c>
      <c r="D2268" s="21">
        <v>2139.48</v>
      </c>
      <c r="E2268" s="21">
        <v>2180.0500000000002</v>
      </c>
      <c r="F2268" s="42">
        <v>662.75508223999998</v>
      </c>
      <c r="G2268" s="3">
        <f t="shared" si="175"/>
        <v>2.1622280227376223E-2</v>
      </c>
      <c r="H2268" s="3">
        <f>1-E2268/MAX(E$2:E2268)</f>
        <v>0.62906656230858227</v>
      </c>
      <c r="I2268" s="21">
        <f t="shared" si="176"/>
        <v>46.140000000000327</v>
      </c>
      <c r="J2268" s="21">
        <f ca="1">IF(ROW()&gt;计算结果!B$18+1,ABS(E2268-OFFSET(E2268,-计算结果!B$18,0,1,1))/SUM(OFFSET(I2268,0,0,-计算结果!B$18,1)),ABS(E2268-OFFSET(E2268,-ROW()+2,0,1,1))/SUM(OFFSET(I2268,0,0,-ROW()+2,1)))</f>
        <v>6.8642951251644102E-2</v>
      </c>
      <c r="K2268" s="21">
        <f ca="1">(计算结果!B$19+计算结果!B$20*'000300'!J2268)^计算结果!B$21</f>
        <v>1.4617786561264796</v>
      </c>
      <c r="L2268" s="21">
        <f t="shared" ca="1" si="177"/>
        <v>2205.8189315276422</v>
      </c>
      <c r="M2268" s="31" t="str">
        <f ca="1">IF(ROW()&gt;计算结果!B$22+1,IF(L2268&gt;OFFSET(L2268,-计算结果!B$22,0,1,1),"买",IF(L2268&lt;OFFSET(L2268,-计算结果!B$22,0,1,1),"卖",M2267)),IF(L2268&gt;OFFSET(L2268,-ROW()+1,0,1,1),"买",IF(L2268&lt;OFFSET(L2268,-ROW()+1,0,1,1),"卖",M2267)))</f>
        <v>卖</v>
      </c>
      <c r="N2268" s="4" t="str">
        <f t="shared" ca="1" si="178"/>
        <v/>
      </c>
      <c r="O2268" s="3">
        <f ca="1">IF(M2267="买",E2268/E2267-1,0)-IF(N2268=1,计算结果!B$17,0)</f>
        <v>0</v>
      </c>
      <c r="P2268" s="2">
        <f t="shared" ca="1" si="179"/>
        <v>7.3882985180341407</v>
      </c>
      <c r="Q2268" s="3">
        <f ca="1">1-P2268/MAX(P$2:P2268)</f>
        <v>0.12902897969791305</v>
      </c>
    </row>
    <row r="2269" spans="1:17" x14ac:dyDescent="0.15">
      <c r="A2269" s="1">
        <v>41772</v>
      </c>
      <c r="B2269">
        <v>2180.06</v>
      </c>
      <c r="C2269">
        <v>2185.0500000000002</v>
      </c>
      <c r="D2269" s="21">
        <v>2167.77</v>
      </c>
      <c r="E2269" s="21">
        <v>2174.85</v>
      </c>
      <c r="F2269" s="42">
        <v>502.41277952000002</v>
      </c>
      <c r="G2269" s="3">
        <f t="shared" si="175"/>
        <v>-2.3852663929727624E-3</v>
      </c>
      <c r="H2269" s="3">
        <f>1-E2269/MAX(E$2:E2269)</f>
        <v>0.62995133737153752</v>
      </c>
      <c r="I2269" s="21">
        <f t="shared" si="176"/>
        <v>5.2000000000002728</v>
      </c>
      <c r="J2269" s="21">
        <f ca="1">IF(ROW()&gt;计算结果!B$18+1,ABS(E2269-OFFSET(E2269,-计算结果!B$18,0,1,1))/SUM(OFFSET(I2269,0,0,-计算结果!B$18,1)),ABS(E2269-OFFSET(E2269,-ROW()+2,0,1,1))/SUM(OFFSET(I2269,0,0,-ROW()+2,1)))</f>
        <v>5.2247692765703541E-2</v>
      </c>
      <c r="K2269" s="21">
        <f ca="1">(计算结果!B$19+计算结果!B$20*'000300'!J2269)^计算结果!B$21</f>
        <v>1.4470229234891332</v>
      </c>
      <c r="L2269" s="21">
        <f t="shared" ca="1" si="177"/>
        <v>2161.0061776911784</v>
      </c>
      <c r="M2269" s="31" t="str">
        <f ca="1">IF(ROW()&gt;计算结果!B$22+1,IF(L2269&gt;OFFSET(L2269,-计算结果!B$22,0,1,1),"买",IF(L2269&lt;OFFSET(L2269,-计算结果!B$22,0,1,1),"卖",M2268)),IF(L2269&gt;OFFSET(L2269,-ROW()+1,0,1,1),"买",IF(L2269&lt;OFFSET(L2269,-ROW()+1,0,1,1),"卖",M2268)))</f>
        <v>卖</v>
      </c>
      <c r="N2269" s="4" t="str">
        <f t="shared" ca="1" si="178"/>
        <v/>
      </c>
      <c r="O2269" s="3">
        <f ca="1">IF(M2268="买",E2269/E2268-1,0)-IF(N2269=1,计算结果!B$17,0)</f>
        <v>0</v>
      </c>
      <c r="P2269" s="2">
        <f t="shared" ca="1" si="179"/>
        <v>7.3882985180341407</v>
      </c>
      <c r="Q2269" s="3">
        <f ca="1">1-P2269/MAX(P$2:P2269)</f>
        <v>0.12902897969791305</v>
      </c>
    </row>
    <row r="2270" spans="1:17" x14ac:dyDescent="0.15">
      <c r="A2270" s="1">
        <v>41773</v>
      </c>
      <c r="B2270">
        <v>2175.09</v>
      </c>
      <c r="C2270">
        <v>2184.2199999999998</v>
      </c>
      <c r="D2270" s="21">
        <v>2169</v>
      </c>
      <c r="E2270" s="21">
        <v>2172.37</v>
      </c>
      <c r="F2270" s="42">
        <v>392.14125056</v>
      </c>
      <c r="G2270" s="3">
        <f t="shared" si="175"/>
        <v>-1.140308527024847E-3</v>
      </c>
      <c r="H2270" s="3">
        <f>1-E2270/MAX(E$2:E2270)</f>
        <v>0.63037330701694683</v>
      </c>
      <c r="I2270" s="21">
        <f t="shared" si="176"/>
        <v>2.4800000000000182</v>
      </c>
      <c r="J2270" s="21">
        <f ca="1">IF(ROW()&gt;计算结果!B$18+1,ABS(E2270-OFFSET(E2270,-计算结果!B$18,0,1,1))/SUM(OFFSET(I2270,0,0,-计算结果!B$18,1)),ABS(E2270-OFFSET(E2270,-ROW()+2,0,1,1))/SUM(OFFSET(I2270,0,0,-ROW()+2,1)))</f>
        <v>0.35968455472205962</v>
      </c>
      <c r="K2270" s="21">
        <f ca="1">(计算结果!B$19+计算结果!B$20*'000300'!J2270)^计算结果!B$21</f>
        <v>1.7237160992498537</v>
      </c>
      <c r="L2270" s="21">
        <f t="shared" ca="1" si="177"/>
        <v>2180.5941811539087</v>
      </c>
      <c r="M2270" s="31" t="str">
        <f ca="1">IF(ROW()&gt;计算结果!B$22+1,IF(L2270&gt;OFFSET(L2270,-计算结果!B$22,0,1,1),"买",IF(L2270&lt;OFFSET(L2270,-计算结果!B$22,0,1,1),"卖",M2269)),IF(L2270&gt;OFFSET(L2270,-ROW()+1,0,1,1),"买",IF(L2270&lt;OFFSET(L2270,-ROW()+1,0,1,1),"卖",M2269)))</f>
        <v>卖</v>
      </c>
      <c r="N2270" s="4" t="str">
        <f t="shared" ca="1" si="178"/>
        <v/>
      </c>
      <c r="O2270" s="3">
        <f ca="1">IF(M2269="买",E2270/E2269-1,0)-IF(N2270=1,计算结果!B$17,0)</f>
        <v>0</v>
      </c>
      <c r="P2270" s="2">
        <f t="shared" ca="1" si="179"/>
        <v>7.3882985180341407</v>
      </c>
      <c r="Q2270" s="3">
        <f ca="1">1-P2270/MAX(P$2:P2270)</f>
        <v>0.12902897969791305</v>
      </c>
    </row>
    <row r="2271" spans="1:17" x14ac:dyDescent="0.15">
      <c r="A2271" s="1">
        <v>41774</v>
      </c>
      <c r="B2271">
        <v>2169.2800000000002</v>
      </c>
      <c r="C2271">
        <v>2171.4499999999998</v>
      </c>
      <c r="D2271" s="21">
        <v>2142.34</v>
      </c>
      <c r="E2271" s="21">
        <v>2144.08</v>
      </c>
      <c r="F2271" s="42">
        <v>389.38529792000003</v>
      </c>
      <c r="G2271" s="3">
        <f t="shared" si="175"/>
        <v>-1.3022643472336615E-2</v>
      </c>
      <c r="H2271" s="3">
        <f>1-E2271/MAX(E$2:E2271)</f>
        <v>0.63518682365752399</v>
      </c>
      <c r="I2271" s="21">
        <f t="shared" si="176"/>
        <v>28.289999999999964</v>
      </c>
      <c r="J2271" s="21">
        <f ca="1">IF(ROW()&gt;计算结果!B$18+1,ABS(E2271-OFFSET(E2271,-计算结果!B$18,0,1,1))/SUM(OFFSET(I2271,0,0,-计算结果!B$18,1)),ABS(E2271-OFFSET(E2271,-ROW()+2,0,1,1))/SUM(OFFSET(I2271,0,0,-ROW()+2,1)))</f>
        <v>0.13229750850418087</v>
      </c>
      <c r="K2271" s="21">
        <f ca="1">(计算结果!B$19+计算结果!B$20*'000300'!J2271)^计算结果!B$21</f>
        <v>1.5190677576537628</v>
      </c>
      <c r="L2271" s="21">
        <f t="shared" ca="1" si="177"/>
        <v>2125.1266658658769</v>
      </c>
      <c r="M2271" s="31" t="str">
        <f ca="1">IF(ROW()&gt;计算结果!B$22+1,IF(L2271&gt;OFFSET(L2271,-计算结果!B$22,0,1,1),"买",IF(L2271&lt;OFFSET(L2271,-计算结果!B$22,0,1,1),"卖",M2270)),IF(L2271&gt;OFFSET(L2271,-ROW()+1,0,1,1),"买",IF(L2271&lt;OFFSET(L2271,-ROW()+1,0,1,1),"卖",M2270)))</f>
        <v>卖</v>
      </c>
      <c r="N2271" s="4" t="str">
        <f t="shared" ca="1" si="178"/>
        <v/>
      </c>
      <c r="O2271" s="3">
        <f ca="1">IF(M2270="买",E2271/E2270-1,0)-IF(N2271=1,计算结果!B$17,0)</f>
        <v>0</v>
      </c>
      <c r="P2271" s="2">
        <f t="shared" ca="1" si="179"/>
        <v>7.3882985180341407</v>
      </c>
      <c r="Q2271" s="3">
        <f ca="1">1-P2271/MAX(P$2:P2271)</f>
        <v>0.12902897969791305</v>
      </c>
    </row>
    <row r="2272" spans="1:17" x14ac:dyDescent="0.15">
      <c r="A2272" s="1">
        <v>41775</v>
      </c>
      <c r="B2272">
        <v>2143.9299999999998</v>
      </c>
      <c r="C2272">
        <v>2150.5</v>
      </c>
      <c r="D2272" s="21">
        <v>2132.19</v>
      </c>
      <c r="E2272" s="21">
        <v>2145.9499999999998</v>
      </c>
      <c r="F2272" s="42">
        <v>349.87585536</v>
      </c>
      <c r="G2272" s="3">
        <f t="shared" si="175"/>
        <v>8.7216894891972707E-4</v>
      </c>
      <c r="H2272" s="3">
        <f>1-E2272/MAX(E$2:E2272)</f>
        <v>0.63486864493296125</v>
      </c>
      <c r="I2272" s="21">
        <f t="shared" si="176"/>
        <v>1.8699999999998909</v>
      </c>
      <c r="J2272" s="21">
        <f ca="1">IF(ROW()&gt;计算结果!B$18+1,ABS(E2272-OFFSET(E2272,-计算结果!B$18,0,1,1))/SUM(OFFSET(I2272,0,0,-计算结果!B$18,1)),ABS(E2272-OFFSET(E2272,-ROW()+2,0,1,1))/SUM(OFFSET(I2272,0,0,-ROW()+2,1)))</f>
        <v>0.1150746944318692</v>
      </c>
      <c r="K2272" s="21">
        <f ca="1">(计算结果!B$19+计算结果!B$20*'000300'!J2272)^计算结果!B$21</f>
        <v>1.5035672249886822</v>
      </c>
      <c r="L2272" s="21">
        <f t="shared" ca="1" si="177"/>
        <v>2156.4359485849322</v>
      </c>
      <c r="M2272" s="31" t="str">
        <f ca="1">IF(ROW()&gt;计算结果!B$22+1,IF(L2272&gt;OFFSET(L2272,-计算结果!B$22,0,1,1),"买",IF(L2272&lt;OFFSET(L2272,-计算结果!B$22,0,1,1),"卖",M2271)),IF(L2272&gt;OFFSET(L2272,-ROW()+1,0,1,1),"买",IF(L2272&lt;OFFSET(L2272,-ROW()+1,0,1,1),"卖",M2271)))</f>
        <v>卖</v>
      </c>
      <c r="N2272" s="4" t="str">
        <f t="shared" ca="1" si="178"/>
        <v/>
      </c>
      <c r="O2272" s="3">
        <f ca="1">IF(M2271="买",E2272/E2271-1,0)-IF(N2272=1,计算结果!B$17,0)</f>
        <v>0</v>
      </c>
      <c r="P2272" s="2">
        <f t="shared" ca="1" si="179"/>
        <v>7.3882985180341407</v>
      </c>
      <c r="Q2272" s="3">
        <f ca="1">1-P2272/MAX(P$2:P2272)</f>
        <v>0.12902897969791305</v>
      </c>
    </row>
    <row r="2273" spans="1:17" x14ac:dyDescent="0.15">
      <c r="A2273" s="1">
        <v>41778</v>
      </c>
      <c r="B2273">
        <v>2139.36</v>
      </c>
      <c r="C2273">
        <v>2139.36</v>
      </c>
      <c r="D2273" s="21">
        <v>2105.71</v>
      </c>
      <c r="E2273" s="21">
        <v>2115.14</v>
      </c>
      <c r="F2273" s="42">
        <v>371.35949823999999</v>
      </c>
      <c r="G2273" s="3">
        <f t="shared" si="175"/>
        <v>-1.4357277662573664E-2</v>
      </c>
      <c r="H2273" s="3">
        <f>1-E2273/MAX(E$2:E2273)</f>
        <v>0.64011093718097056</v>
      </c>
      <c r="I2273" s="21">
        <f t="shared" si="176"/>
        <v>30.809999999999945</v>
      </c>
      <c r="J2273" s="21">
        <f ca="1">IF(ROW()&gt;计算结果!B$18+1,ABS(E2273-OFFSET(E2273,-计算结果!B$18,0,1,1))/SUM(OFFSET(I2273,0,0,-计算结果!B$18,1)),ABS(E2273-OFFSET(E2273,-ROW()+2,0,1,1))/SUM(OFFSET(I2273,0,0,-ROW()+2,1)))</f>
        <v>0.29718846624002115</v>
      </c>
      <c r="K2273" s="21">
        <f ca="1">(计算结果!B$19+计算结果!B$20*'000300'!J2273)^计算结果!B$21</f>
        <v>1.667469619616019</v>
      </c>
      <c r="L2273" s="21">
        <f t="shared" ca="1" si="177"/>
        <v>2087.5762089063323</v>
      </c>
      <c r="M2273" s="31" t="str">
        <f ca="1">IF(ROW()&gt;计算结果!B$22+1,IF(L2273&gt;OFFSET(L2273,-计算结果!B$22,0,1,1),"买",IF(L2273&lt;OFFSET(L2273,-计算结果!B$22,0,1,1),"卖",M2272)),IF(L2273&gt;OFFSET(L2273,-ROW()+1,0,1,1),"买",IF(L2273&lt;OFFSET(L2273,-ROW()+1,0,1,1),"卖",M2272)))</f>
        <v>卖</v>
      </c>
      <c r="N2273" s="4" t="str">
        <f t="shared" ca="1" si="178"/>
        <v/>
      </c>
      <c r="O2273" s="3">
        <f ca="1">IF(M2272="买",E2273/E2272-1,0)-IF(N2273=1,计算结果!B$17,0)</f>
        <v>0</v>
      </c>
      <c r="P2273" s="2">
        <f t="shared" ca="1" si="179"/>
        <v>7.3882985180341407</v>
      </c>
      <c r="Q2273" s="3">
        <f ca="1">1-P2273/MAX(P$2:P2273)</f>
        <v>0.12902897969791305</v>
      </c>
    </row>
    <row r="2274" spans="1:17" x14ac:dyDescent="0.15">
      <c r="A2274" s="1">
        <v>41779</v>
      </c>
      <c r="B2274">
        <v>2124.71</v>
      </c>
      <c r="C2274">
        <v>2131.5700000000002</v>
      </c>
      <c r="D2274" s="21">
        <v>2110.7199999999998</v>
      </c>
      <c r="E2274" s="21">
        <v>2115.77</v>
      </c>
      <c r="F2274" s="42">
        <v>315.76338432</v>
      </c>
      <c r="G2274" s="3">
        <f t="shared" si="175"/>
        <v>2.9785262441262006E-4</v>
      </c>
      <c r="H2274" s="3">
        <f>1-E2274/MAX(E$2:E2274)</f>
        <v>0.64000374327911247</v>
      </c>
      <c r="I2274" s="21">
        <f t="shared" si="176"/>
        <v>0.63000000000010914</v>
      </c>
      <c r="J2274" s="21">
        <f ca="1">IF(ROW()&gt;计算结果!B$18+1,ABS(E2274-OFFSET(E2274,-计算结果!B$18,0,1,1))/SUM(OFFSET(I2274,0,0,-计算结果!B$18,1)),ABS(E2274-OFFSET(E2274,-ROW()+2,0,1,1))/SUM(OFFSET(I2274,0,0,-ROW()+2,1)))</f>
        <v>0.29933736675309541</v>
      </c>
      <c r="K2274" s="21">
        <f ca="1">(计算结果!B$19+计算结果!B$20*'000300'!J2274)^计算结果!B$21</f>
        <v>1.6694036300777859</v>
      </c>
      <c r="L2274" s="21">
        <f t="shared" ca="1" si="177"/>
        <v>2134.6430261037558</v>
      </c>
      <c r="M2274" s="31" t="str">
        <f ca="1">IF(ROW()&gt;计算结果!B$22+1,IF(L2274&gt;OFFSET(L2274,-计算结果!B$22,0,1,1),"买",IF(L2274&lt;OFFSET(L2274,-计算结果!B$22,0,1,1),"卖",M2273)),IF(L2274&gt;OFFSET(L2274,-ROW()+1,0,1,1),"买",IF(L2274&lt;OFFSET(L2274,-ROW()+1,0,1,1),"卖",M2273)))</f>
        <v>卖</v>
      </c>
      <c r="N2274" s="4" t="str">
        <f t="shared" ca="1" si="178"/>
        <v/>
      </c>
      <c r="O2274" s="3">
        <f ca="1">IF(M2273="买",E2274/E2273-1,0)-IF(N2274=1,计算结果!B$17,0)</f>
        <v>0</v>
      </c>
      <c r="P2274" s="2">
        <f t="shared" ca="1" si="179"/>
        <v>7.3882985180341407</v>
      </c>
      <c r="Q2274" s="3">
        <f ca="1">1-P2274/MAX(P$2:P2274)</f>
        <v>0.12902897969791305</v>
      </c>
    </row>
    <row r="2275" spans="1:17" x14ac:dyDescent="0.15">
      <c r="A2275" s="1">
        <v>41780</v>
      </c>
      <c r="B2275">
        <v>2106.7600000000002</v>
      </c>
      <c r="C2275">
        <v>2136.1</v>
      </c>
      <c r="D2275" s="21">
        <v>2096.5100000000002</v>
      </c>
      <c r="E2275" s="21">
        <v>2135.9</v>
      </c>
      <c r="F2275" s="42">
        <v>322.46808576000001</v>
      </c>
      <c r="G2275" s="3">
        <f t="shared" si="175"/>
        <v>9.5142666735987813E-3</v>
      </c>
      <c r="H2275" s="3">
        <f>1-E2275/MAX(E$2:E2275)</f>
        <v>0.63657864289117261</v>
      </c>
      <c r="I2275" s="21">
        <f t="shared" si="176"/>
        <v>20.130000000000109</v>
      </c>
      <c r="J2275" s="21">
        <f ca="1">IF(ROW()&gt;计算结果!B$18+1,ABS(E2275-OFFSET(E2275,-计算结果!B$18,0,1,1))/SUM(OFFSET(I2275,0,0,-计算结果!B$18,1)),ABS(E2275-OFFSET(E2275,-ROW()+2,0,1,1))/SUM(OFFSET(I2275,0,0,-ROW()+2,1)))</f>
        <v>1.021876799078917E-2</v>
      </c>
      <c r="K2275" s="21">
        <f ca="1">(计算结果!B$19+计算结果!B$20*'000300'!J2275)^计算结果!B$21</f>
        <v>1.4091968911917101</v>
      </c>
      <c r="L2275" s="21">
        <f t="shared" ca="1" si="177"/>
        <v>2136.4143498106523</v>
      </c>
      <c r="M2275" s="31" t="str">
        <f ca="1">IF(ROW()&gt;计算结果!B$22+1,IF(L2275&gt;OFFSET(L2275,-计算结果!B$22,0,1,1),"买",IF(L2275&lt;OFFSET(L2275,-计算结果!B$22,0,1,1),"卖",M2274)),IF(L2275&gt;OFFSET(L2275,-ROW()+1,0,1,1),"买",IF(L2275&lt;OFFSET(L2275,-ROW()+1,0,1,1),"卖",M2274)))</f>
        <v>卖</v>
      </c>
      <c r="N2275" s="4" t="str">
        <f t="shared" ca="1" si="178"/>
        <v/>
      </c>
      <c r="O2275" s="3">
        <f ca="1">IF(M2274="买",E2275/E2274-1,0)-IF(N2275=1,计算结果!B$17,0)</f>
        <v>0</v>
      </c>
      <c r="P2275" s="2">
        <f t="shared" ca="1" si="179"/>
        <v>7.3882985180341407</v>
      </c>
      <c r="Q2275" s="3">
        <f ca="1">1-P2275/MAX(P$2:P2275)</f>
        <v>0.12902897969791305</v>
      </c>
    </row>
    <row r="2276" spans="1:17" x14ac:dyDescent="0.15">
      <c r="A2276" s="1">
        <v>41781</v>
      </c>
      <c r="B2276">
        <v>2134.09</v>
      </c>
      <c r="C2276">
        <v>2160.91</v>
      </c>
      <c r="D2276" s="21">
        <v>2128.86</v>
      </c>
      <c r="E2276" s="21">
        <v>2130.87</v>
      </c>
      <c r="F2276" s="42">
        <v>392.27551743999999</v>
      </c>
      <c r="G2276" s="3">
        <f t="shared" si="175"/>
        <v>-2.3549791656913843E-3</v>
      </c>
      <c r="H2276" s="3">
        <f>1-E2276/MAX(E$2:E2276)</f>
        <v>0.6374344926155312</v>
      </c>
      <c r="I2276" s="21">
        <f t="shared" si="176"/>
        <v>5.0300000000002001</v>
      </c>
      <c r="J2276" s="21">
        <f ca="1">IF(ROW()&gt;计算结果!B$18+1,ABS(E2276-OFFSET(E2276,-计算结果!B$18,0,1,1))/SUM(OFFSET(I2276,0,0,-计算结果!B$18,1)),ABS(E2276-OFFSET(E2276,-ROW()+2,0,1,1))/SUM(OFFSET(I2276,0,0,-ROW()+2,1)))</f>
        <v>3.2566645565169E-2</v>
      </c>
      <c r="K2276" s="21">
        <f ca="1">(计算结果!B$19+计算结果!B$20*'000300'!J2276)^计算结果!B$21</f>
        <v>1.429309981008652</v>
      </c>
      <c r="L2276" s="21">
        <f t="shared" ca="1" si="177"/>
        <v>2128.4897552880834</v>
      </c>
      <c r="M2276" s="31" t="str">
        <f ca="1">IF(ROW()&gt;计算结果!B$22+1,IF(L2276&gt;OFFSET(L2276,-计算结果!B$22,0,1,1),"买",IF(L2276&lt;OFFSET(L2276,-计算结果!B$22,0,1,1),"卖",M2275)),IF(L2276&gt;OFFSET(L2276,-ROW()+1,0,1,1),"买",IF(L2276&lt;OFFSET(L2276,-ROW()+1,0,1,1),"卖",M2275)))</f>
        <v>卖</v>
      </c>
      <c r="N2276" s="4" t="str">
        <f t="shared" ca="1" si="178"/>
        <v/>
      </c>
      <c r="O2276" s="3">
        <f ca="1">IF(M2275="买",E2276/E2275-1,0)-IF(N2276=1,计算结果!B$17,0)</f>
        <v>0</v>
      </c>
      <c r="P2276" s="2">
        <f t="shared" ca="1" si="179"/>
        <v>7.3882985180341407</v>
      </c>
      <c r="Q2276" s="3">
        <f ca="1">1-P2276/MAX(P$2:P2276)</f>
        <v>0.12902897969791305</v>
      </c>
    </row>
    <row r="2277" spans="1:17" x14ac:dyDescent="0.15">
      <c r="A2277" s="1">
        <v>41782</v>
      </c>
      <c r="B2277">
        <v>2130.77</v>
      </c>
      <c r="C2277">
        <v>2148.58</v>
      </c>
      <c r="D2277" s="21">
        <v>2128.66</v>
      </c>
      <c r="E2277" s="21">
        <v>2148.41</v>
      </c>
      <c r="F2277" s="42">
        <v>324.20020224000001</v>
      </c>
      <c r="G2277" s="3">
        <f t="shared" si="175"/>
        <v>8.231379671214123E-3</v>
      </c>
      <c r="H2277" s="3">
        <f>1-E2277/MAX(E$2:E2277)</f>
        <v>0.63445007826856326</v>
      </c>
      <c r="I2277" s="21">
        <f t="shared" si="176"/>
        <v>17.539999999999964</v>
      </c>
      <c r="J2277" s="21">
        <f ca="1">IF(ROW()&gt;计算结果!B$18+1,ABS(E2277-OFFSET(E2277,-计算结果!B$18,0,1,1))/SUM(OFFSET(I2277,0,0,-计算结果!B$18,1)),ABS(E2277-OFFSET(E2277,-ROW()+2,0,1,1))/SUM(OFFSET(I2277,0,0,-ROW()+2,1)))</f>
        <v>9.1702504427016995E-2</v>
      </c>
      <c r="K2277" s="21">
        <f ca="1">(计算结果!B$19+计算结果!B$20*'000300'!J2277)^计算结果!B$21</f>
        <v>1.4825322539843153</v>
      </c>
      <c r="L2277" s="21">
        <f t="shared" ca="1" si="177"/>
        <v>2158.0221605807601</v>
      </c>
      <c r="M2277" s="31" t="str">
        <f ca="1">IF(ROW()&gt;计算结果!B$22+1,IF(L2277&gt;OFFSET(L2277,-计算结果!B$22,0,1,1),"买",IF(L2277&lt;OFFSET(L2277,-计算结果!B$22,0,1,1),"卖",M2276)),IF(L2277&gt;OFFSET(L2277,-ROW()+1,0,1,1),"买",IF(L2277&lt;OFFSET(L2277,-ROW()+1,0,1,1),"卖",M2276)))</f>
        <v>卖</v>
      </c>
      <c r="N2277" s="4" t="str">
        <f t="shared" ca="1" si="178"/>
        <v/>
      </c>
      <c r="O2277" s="3">
        <f ca="1">IF(M2276="买",E2277/E2276-1,0)-IF(N2277=1,计算结果!B$17,0)</f>
        <v>0</v>
      </c>
      <c r="P2277" s="2">
        <f t="shared" ca="1" si="179"/>
        <v>7.3882985180341407</v>
      </c>
      <c r="Q2277" s="3">
        <f ca="1">1-P2277/MAX(P$2:P2277)</f>
        <v>0.12902897969791305</v>
      </c>
    </row>
    <row r="2278" spans="1:17" x14ac:dyDescent="0.15">
      <c r="A2278" s="1">
        <v>41785</v>
      </c>
      <c r="B2278">
        <v>2161.89</v>
      </c>
      <c r="C2278">
        <v>2165.42</v>
      </c>
      <c r="D2278" s="21">
        <v>2147.4499999999998</v>
      </c>
      <c r="E2278" s="21">
        <v>2155.98</v>
      </c>
      <c r="F2278" s="42">
        <v>377.88483583999999</v>
      </c>
      <c r="G2278" s="3">
        <f t="shared" si="175"/>
        <v>3.5235360103518243E-3</v>
      </c>
      <c r="H2278" s="3">
        <f>1-E2278/MAX(E$2:E2278)</f>
        <v>0.63316204995576131</v>
      </c>
      <c r="I2278" s="21">
        <f t="shared" si="176"/>
        <v>7.5700000000001637</v>
      </c>
      <c r="J2278" s="21">
        <f ca="1">IF(ROW()&gt;计算结果!B$18+1,ABS(E2278-OFFSET(E2278,-计算结果!B$18,0,1,1))/SUM(OFFSET(I2278,0,0,-计算结果!B$18,1)),ABS(E2278-OFFSET(E2278,-ROW()+2,0,1,1))/SUM(OFFSET(I2278,0,0,-ROW()+2,1)))</f>
        <v>0.2013383521539108</v>
      </c>
      <c r="K2278" s="21">
        <f ca="1">(计算结果!B$19+计算结果!B$20*'000300'!J2278)^计算结果!B$21</f>
        <v>1.5812045169385196</v>
      </c>
      <c r="L2278" s="21">
        <f t="shared" ca="1" si="177"/>
        <v>2154.7930870461487</v>
      </c>
      <c r="M2278" s="31" t="str">
        <f ca="1">IF(ROW()&gt;计算结果!B$22+1,IF(L2278&gt;OFFSET(L2278,-计算结果!B$22,0,1,1),"买",IF(L2278&lt;OFFSET(L2278,-计算结果!B$22,0,1,1),"卖",M2277)),IF(L2278&gt;OFFSET(L2278,-ROW()+1,0,1,1),"买",IF(L2278&lt;OFFSET(L2278,-ROW()+1,0,1,1),"卖",M2277)))</f>
        <v>卖</v>
      </c>
      <c r="N2278" s="4" t="str">
        <f t="shared" ca="1" si="178"/>
        <v/>
      </c>
      <c r="O2278" s="3">
        <f ca="1">IF(M2277="买",E2278/E2277-1,0)-IF(N2278=1,计算结果!B$17,0)</f>
        <v>0</v>
      </c>
      <c r="P2278" s="2">
        <f t="shared" ca="1" si="179"/>
        <v>7.3882985180341407</v>
      </c>
      <c r="Q2278" s="3">
        <f ca="1">1-P2278/MAX(P$2:P2278)</f>
        <v>0.12902897969791305</v>
      </c>
    </row>
    <row r="2279" spans="1:17" x14ac:dyDescent="0.15">
      <c r="A2279" s="1">
        <v>41786</v>
      </c>
      <c r="B2279">
        <v>2154.4</v>
      </c>
      <c r="C2279">
        <v>2160.0300000000002</v>
      </c>
      <c r="D2279" s="21">
        <v>2145.75</v>
      </c>
      <c r="E2279" s="21">
        <v>2147.2800000000002</v>
      </c>
      <c r="F2279" s="42">
        <v>323.74255615999999</v>
      </c>
      <c r="G2279" s="3">
        <f t="shared" si="175"/>
        <v>-4.0352878969192041E-3</v>
      </c>
      <c r="H2279" s="3">
        <f>1-E2279/MAX(E$2:E2279)</f>
        <v>0.63464234669570541</v>
      </c>
      <c r="I2279" s="21">
        <f t="shared" si="176"/>
        <v>8.6999999999998181</v>
      </c>
      <c r="J2279" s="21">
        <f ca="1">IF(ROW()&gt;计算结果!B$18+1,ABS(E2279-OFFSET(E2279,-计算结果!B$18,0,1,1))/SUM(OFFSET(I2279,0,0,-计算结果!B$18,1)),ABS(E2279-OFFSET(E2279,-ROW()+2,0,1,1))/SUM(OFFSET(I2279,0,0,-ROW()+2,1)))</f>
        <v>0.22405526208857918</v>
      </c>
      <c r="K2279" s="21">
        <f ca="1">(计算结果!B$19+计算结果!B$20*'000300'!J2279)^计算结果!B$21</f>
        <v>1.6016497358797213</v>
      </c>
      <c r="L2279" s="21">
        <f t="shared" ca="1" si="177"/>
        <v>2142.7597531630436</v>
      </c>
      <c r="M2279" s="31" t="str">
        <f ca="1">IF(ROW()&gt;计算结果!B$22+1,IF(L2279&gt;OFFSET(L2279,-计算结果!B$22,0,1,1),"买",IF(L2279&lt;OFFSET(L2279,-计算结果!B$22,0,1,1),"卖",M2278)),IF(L2279&gt;OFFSET(L2279,-ROW()+1,0,1,1),"买",IF(L2279&lt;OFFSET(L2279,-ROW()+1,0,1,1),"卖",M2278)))</f>
        <v>买</v>
      </c>
      <c r="N2279" s="4">
        <f t="shared" ca="1" si="178"/>
        <v>1</v>
      </c>
      <c r="O2279" s="3">
        <f ca="1">IF(M2278="买",E2279/E2278-1,0)-IF(N2279=1,计算结果!B$17,0)</f>
        <v>0</v>
      </c>
      <c r="P2279" s="2">
        <f t="shared" ca="1" si="179"/>
        <v>7.3882985180341407</v>
      </c>
      <c r="Q2279" s="3">
        <f ca="1">1-P2279/MAX(P$2:P2279)</f>
        <v>0.12902897969791305</v>
      </c>
    </row>
    <row r="2280" spans="1:17" x14ac:dyDescent="0.15">
      <c r="A2280" s="1">
        <v>41787</v>
      </c>
      <c r="B2280">
        <v>2147.4699999999998</v>
      </c>
      <c r="C2280">
        <v>2171.17</v>
      </c>
      <c r="D2280" s="21">
        <v>2142.0100000000002</v>
      </c>
      <c r="E2280" s="21">
        <v>2169.35</v>
      </c>
      <c r="F2280" s="42">
        <v>456.27621376000002</v>
      </c>
      <c r="G2280" s="3">
        <f t="shared" si="175"/>
        <v>1.0278119295108024E-2</v>
      </c>
      <c r="H2280" s="3">
        <f>1-E2280/MAX(E$2:E2280)</f>
        <v>0.63088715714966304</v>
      </c>
      <c r="I2280" s="21">
        <f t="shared" si="176"/>
        <v>22.069999999999709</v>
      </c>
      <c r="J2280" s="21">
        <f ca="1">IF(ROW()&gt;计算结果!B$18+1,ABS(E2280-OFFSET(E2280,-计算结果!B$18,0,1,1))/SUM(OFFSET(I2280,0,0,-计算结果!B$18,1)),ABS(E2280-OFFSET(E2280,-ROW()+2,0,1,1))/SUM(OFFSET(I2280,0,0,-ROW()+2,1)))</f>
        <v>2.1172181716208528E-2</v>
      </c>
      <c r="K2280" s="21">
        <f ca="1">(计算结果!B$19+计算结果!B$20*'000300'!J2280)^计算结果!B$21</f>
        <v>1.4190549635445875</v>
      </c>
      <c r="L2280" s="21">
        <f t="shared" ca="1" si="177"/>
        <v>2180.4927749189019</v>
      </c>
      <c r="M2280" s="31" t="str">
        <f ca="1">IF(ROW()&gt;计算结果!B$22+1,IF(L2280&gt;OFFSET(L2280,-计算结果!B$22,0,1,1),"买",IF(L2280&lt;OFFSET(L2280,-计算结果!B$22,0,1,1),"卖",M2279)),IF(L2280&gt;OFFSET(L2280,-ROW()+1,0,1,1),"买",IF(L2280&lt;OFFSET(L2280,-ROW()+1,0,1,1),"卖",M2279)))</f>
        <v>买</v>
      </c>
      <c r="N2280" s="4" t="str">
        <f t="shared" ca="1" si="178"/>
        <v/>
      </c>
      <c r="O2280" s="3">
        <f ca="1">IF(M2279="买",E2280/E2279-1,0)-IF(N2280=1,计算结果!B$17,0)</f>
        <v>1.0278119295108024E-2</v>
      </c>
      <c r="P2280" s="2">
        <f t="shared" ca="1" si="179"/>
        <v>7.4642363315903655</v>
      </c>
      <c r="Q2280" s="3">
        <f ca="1">1-P2280/MAX(P$2:P2280)</f>
        <v>0.12007703564866634</v>
      </c>
    </row>
    <row r="2281" spans="1:17" x14ac:dyDescent="0.15">
      <c r="A2281" s="1">
        <v>41788</v>
      </c>
      <c r="B2281">
        <v>2171.2600000000002</v>
      </c>
      <c r="C2281">
        <v>2178.09</v>
      </c>
      <c r="D2281" s="21">
        <v>2154.92</v>
      </c>
      <c r="E2281" s="21">
        <v>2155.16</v>
      </c>
      <c r="F2281" s="42">
        <v>410.76912127999998</v>
      </c>
      <c r="G2281" s="3">
        <f t="shared" si="175"/>
        <v>-6.5411298315163346E-3</v>
      </c>
      <c r="H2281" s="3">
        <f>1-E2281/MAX(E$2:E2281)</f>
        <v>0.63330157217722727</v>
      </c>
      <c r="I2281" s="21">
        <f t="shared" si="176"/>
        <v>14.190000000000055</v>
      </c>
      <c r="J2281" s="21">
        <f ca="1">IF(ROW()&gt;计算结果!B$18+1,ABS(E2281-OFFSET(E2281,-计算结果!B$18,0,1,1))/SUM(OFFSET(I2281,0,0,-计算结果!B$18,1)),ABS(E2281-OFFSET(E2281,-ROW()+2,0,1,1))/SUM(OFFSET(I2281,0,0,-ROW()+2,1)))</f>
        <v>8.6198848607436832E-2</v>
      </c>
      <c r="K2281" s="21">
        <f ca="1">(计算结果!B$19+计算结果!B$20*'000300'!J2281)^计算结果!B$21</f>
        <v>1.477578963746693</v>
      </c>
      <c r="L2281" s="21">
        <f t="shared" ca="1" si="177"/>
        <v>2143.0615996054025</v>
      </c>
      <c r="M2281" s="31" t="str">
        <f ca="1">IF(ROW()&gt;计算结果!B$22+1,IF(L2281&gt;OFFSET(L2281,-计算结果!B$22,0,1,1),"买",IF(L2281&lt;OFFSET(L2281,-计算结果!B$22,0,1,1),"卖",M2280)),IF(L2281&gt;OFFSET(L2281,-ROW()+1,0,1,1),"买",IF(L2281&lt;OFFSET(L2281,-ROW()+1,0,1,1),"卖",M2280)))</f>
        <v>卖</v>
      </c>
      <c r="N2281" s="4">
        <f t="shared" ca="1" si="178"/>
        <v>1</v>
      </c>
      <c r="O2281" s="3">
        <f ca="1">IF(M2280="买",E2281/E2280-1,0)-IF(N2281=1,计算结果!B$17,0)</f>
        <v>-6.5411298315163346E-3</v>
      </c>
      <c r="P2281" s="2">
        <f t="shared" ca="1" si="179"/>
        <v>7.4154117926523115</v>
      </c>
      <c r="Q2281" s="3">
        <f ca="1">1-P2281/MAX(P$2:P2281)</f>
        <v>0.12583272600022111</v>
      </c>
    </row>
    <row r="2282" spans="1:17" x14ac:dyDescent="0.15">
      <c r="A2282" s="1">
        <v>41789</v>
      </c>
      <c r="B2282">
        <v>2156.38</v>
      </c>
      <c r="C2282">
        <v>2166.91</v>
      </c>
      <c r="D2282" s="21">
        <v>2146.2199999999998</v>
      </c>
      <c r="E2282" s="21">
        <v>2156.46</v>
      </c>
      <c r="F2282" s="42">
        <v>397.69198591999998</v>
      </c>
      <c r="G2282" s="3">
        <f t="shared" si="175"/>
        <v>6.0320347445208533E-4</v>
      </c>
      <c r="H2282" s="3">
        <f>1-E2282/MAX(E$2:E2282)</f>
        <v>0.63308037841148845</v>
      </c>
      <c r="I2282" s="21">
        <f t="shared" si="176"/>
        <v>1.3000000000001819</v>
      </c>
      <c r="J2282" s="21">
        <f ca="1">IF(ROW()&gt;计算结果!B$18+1,ABS(E2282-OFFSET(E2282,-计算结果!B$18,0,1,1))/SUM(OFFSET(I2282,0,0,-计算结果!B$18,1)),ABS(E2282-OFFSET(E2282,-ROW()+2,0,1,1))/SUM(OFFSET(I2282,0,0,-ROW()+2,1)))</f>
        <v>8.2128623896227215E-2</v>
      </c>
      <c r="K2282" s="21">
        <f ca="1">(计算结果!B$19+计算结果!B$20*'000300'!J2282)^计算结果!B$21</f>
        <v>1.4739157615066043</v>
      </c>
      <c r="L2282" s="21">
        <f t="shared" ca="1" si="177"/>
        <v>2162.809713125976</v>
      </c>
      <c r="M2282" s="31" t="str">
        <f ca="1">IF(ROW()&gt;计算结果!B$22+1,IF(L2282&gt;OFFSET(L2282,-计算结果!B$22,0,1,1),"买",IF(L2282&lt;OFFSET(L2282,-计算结果!B$22,0,1,1),"卖",M2281)),IF(L2282&gt;OFFSET(L2282,-ROW()+1,0,1,1),"买",IF(L2282&lt;OFFSET(L2282,-ROW()+1,0,1,1),"卖",M2281)))</f>
        <v>买</v>
      </c>
      <c r="N2282" s="4">
        <f t="shared" ca="1" si="178"/>
        <v>1</v>
      </c>
      <c r="O2282" s="3">
        <f ca="1">IF(M2281="买",E2282/E2281-1,0)-IF(N2282=1,计算结果!B$17,0)</f>
        <v>0</v>
      </c>
      <c r="P2282" s="2">
        <f t="shared" ca="1" si="179"/>
        <v>7.4154117926523115</v>
      </c>
      <c r="Q2282" s="3">
        <f ca="1">1-P2282/MAX(P$2:P2282)</f>
        <v>0.12583272600022111</v>
      </c>
    </row>
    <row r="2283" spans="1:17" x14ac:dyDescent="0.15">
      <c r="A2283" s="1">
        <v>41793</v>
      </c>
      <c r="B2283">
        <v>2157.64</v>
      </c>
      <c r="C2283">
        <v>2168.9899999999998</v>
      </c>
      <c r="D2283" s="21">
        <v>2149.29</v>
      </c>
      <c r="E2283" s="21">
        <v>2149.92</v>
      </c>
      <c r="F2283" s="42">
        <v>379.06227200000001</v>
      </c>
      <c r="G2283" s="3">
        <f t="shared" si="175"/>
        <v>-3.0327481149662328E-3</v>
      </c>
      <c r="H2283" s="3">
        <f>1-E2283/MAX(E$2:E2283)</f>
        <v>0.63419315320220515</v>
      </c>
      <c r="I2283" s="21">
        <f t="shared" si="176"/>
        <v>6.5399999999999636</v>
      </c>
      <c r="J2283" s="21">
        <f ca="1">IF(ROW()&gt;计算结果!B$18+1,ABS(E2283-OFFSET(E2283,-计算结果!B$18,0,1,1))/SUM(OFFSET(I2283,0,0,-计算结果!B$18,1)),ABS(E2283-OFFSET(E2283,-ROW()+2,0,1,1))/SUM(OFFSET(I2283,0,0,-ROW()+2,1)))</f>
        <v>0.33539054966248899</v>
      </c>
      <c r="K2283" s="21">
        <f ca="1">(计算结果!B$19+计算结果!B$20*'000300'!J2283)^计算结果!B$21</f>
        <v>1.70185149469624</v>
      </c>
      <c r="L2283" s="21">
        <f t="shared" ca="1" si="177"/>
        <v>2140.8733355763279</v>
      </c>
      <c r="M2283" s="31" t="str">
        <f ca="1">IF(ROW()&gt;计算结果!B$22+1,IF(L2283&gt;OFFSET(L2283,-计算结果!B$22,0,1,1),"买",IF(L2283&lt;OFFSET(L2283,-计算结果!B$22,0,1,1),"卖",M2282)),IF(L2283&gt;OFFSET(L2283,-ROW()+1,0,1,1),"买",IF(L2283&lt;OFFSET(L2283,-ROW()+1,0,1,1),"卖",M2282)))</f>
        <v>卖</v>
      </c>
      <c r="N2283" s="4">
        <f t="shared" ca="1" si="178"/>
        <v>1</v>
      </c>
      <c r="O2283" s="3">
        <f ca="1">IF(M2282="买",E2283/E2282-1,0)-IF(N2283=1,计算结果!B$17,0)</f>
        <v>-3.0327481149662328E-3</v>
      </c>
      <c r="P2283" s="2">
        <f t="shared" ca="1" si="179"/>
        <v>7.3929227165164466</v>
      </c>
      <c r="Q2283" s="3">
        <f ca="1">1-P2283/MAX(P$2:P2283)</f>
        <v>0.12848385515260918</v>
      </c>
    </row>
    <row r="2284" spans="1:17" x14ac:dyDescent="0.15">
      <c r="A2284" s="1">
        <v>41794</v>
      </c>
      <c r="B2284">
        <v>2149.41</v>
      </c>
      <c r="C2284">
        <v>2149.4499999999998</v>
      </c>
      <c r="D2284" s="21">
        <v>2117.31</v>
      </c>
      <c r="E2284" s="21">
        <v>2128.27</v>
      </c>
      <c r="F2284" s="42">
        <v>356.07023615999998</v>
      </c>
      <c r="G2284" s="3">
        <f t="shared" si="175"/>
        <v>-1.0070142144824046E-2</v>
      </c>
      <c r="H2284" s="3">
        <f>1-E2284/MAX(E$2:E2284)</f>
        <v>0.63787688014700872</v>
      </c>
      <c r="I2284" s="21">
        <f t="shared" si="176"/>
        <v>21.650000000000091</v>
      </c>
      <c r="J2284" s="21">
        <f ca="1">IF(ROW()&gt;计算结果!B$18+1,ABS(E2284-OFFSET(E2284,-计算结果!B$18,0,1,1))/SUM(OFFSET(I2284,0,0,-计算结果!B$18,1)),ABS(E2284-OFFSET(E2284,-ROW()+2,0,1,1))/SUM(OFFSET(I2284,0,0,-ROW()+2,1)))</f>
        <v>0.10022450288646548</v>
      </c>
      <c r="K2284" s="21">
        <f ca="1">(计算结果!B$19+计算结果!B$20*'000300'!J2284)^计算结果!B$21</f>
        <v>1.4902020525978188</v>
      </c>
      <c r="L2284" s="21">
        <f t="shared" ca="1" si="177"/>
        <v>2122.0918190309048</v>
      </c>
      <c r="M2284" s="31" t="str">
        <f ca="1">IF(ROW()&gt;计算结果!B$22+1,IF(L2284&gt;OFFSET(L2284,-计算结果!B$22,0,1,1),"买",IF(L2284&lt;OFFSET(L2284,-计算结果!B$22,0,1,1),"卖",M2283)),IF(L2284&gt;OFFSET(L2284,-ROW()+1,0,1,1),"买",IF(L2284&lt;OFFSET(L2284,-ROW()+1,0,1,1),"卖",M2283)))</f>
        <v>卖</v>
      </c>
      <c r="N2284" s="4" t="str">
        <f t="shared" ca="1" si="178"/>
        <v/>
      </c>
      <c r="O2284" s="3">
        <f ca="1">IF(M2283="买",E2284/E2283-1,0)-IF(N2284=1,计算结果!B$17,0)</f>
        <v>0</v>
      </c>
      <c r="P2284" s="2">
        <f t="shared" ca="1" si="179"/>
        <v>7.3929227165164466</v>
      </c>
      <c r="Q2284" s="3">
        <f ca="1">1-P2284/MAX(P$2:P2284)</f>
        <v>0.12848385515260918</v>
      </c>
    </row>
    <row r="2285" spans="1:17" x14ac:dyDescent="0.15">
      <c r="A2285" s="1">
        <v>41795</v>
      </c>
      <c r="B2285">
        <v>2126.61</v>
      </c>
      <c r="C2285">
        <v>2150.9299999999998</v>
      </c>
      <c r="D2285" s="21">
        <v>2123.52</v>
      </c>
      <c r="E2285" s="21">
        <v>2150.6</v>
      </c>
      <c r="F2285" s="42">
        <v>330.50775551999999</v>
      </c>
      <c r="G2285" s="3">
        <f t="shared" si="175"/>
        <v>1.0492089819430728E-2</v>
      </c>
      <c r="H2285" s="3">
        <f>1-E2285/MAX(E$2:E2285)</f>
        <v>0.63407745184781872</v>
      </c>
      <c r="I2285" s="21">
        <f t="shared" si="176"/>
        <v>22.329999999999927</v>
      </c>
      <c r="J2285" s="21">
        <f ca="1">IF(ROW()&gt;计算结果!B$18+1,ABS(E2285-OFFSET(E2285,-计算结果!B$18,0,1,1))/SUM(OFFSET(I2285,0,0,-计算结果!B$18,1)),ABS(E2285-OFFSET(E2285,-ROW()+2,0,1,1))/SUM(OFFSET(I2285,0,0,-ROW()+2,1)))</f>
        <v>0.11582098959974638</v>
      </c>
      <c r="K2285" s="21">
        <f ca="1">(计算结果!B$19+计算结果!B$20*'000300'!J2285)^计算结果!B$21</f>
        <v>1.5042388906397717</v>
      </c>
      <c r="L2285" s="21">
        <f t="shared" ca="1" si="177"/>
        <v>2164.9749335460137</v>
      </c>
      <c r="M2285" s="31" t="str">
        <f ca="1">IF(ROW()&gt;计算结果!B$22+1,IF(L2285&gt;OFFSET(L2285,-计算结果!B$22,0,1,1),"买",IF(L2285&lt;OFFSET(L2285,-计算结果!B$22,0,1,1),"卖",M2284)),IF(L2285&gt;OFFSET(L2285,-ROW()+1,0,1,1),"买",IF(L2285&lt;OFFSET(L2285,-ROW()+1,0,1,1),"卖",M2284)))</f>
        <v>买</v>
      </c>
      <c r="N2285" s="4">
        <f t="shared" ca="1" si="178"/>
        <v>1</v>
      </c>
      <c r="O2285" s="3">
        <f ca="1">IF(M2284="买",E2285/E2284-1,0)-IF(N2285=1,计算结果!B$17,0)</f>
        <v>0</v>
      </c>
      <c r="P2285" s="2">
        <f t="shared" ca="1" si="179"/>
        <v>7.3929227165164466</v>
      </c>
      <c r="Q2285" s="3">
        <f ca="1">1-P2285/MAX(P$2:P2285)</f>
        <v>0.12848385515260918</v>
      </c>
    </row>
    <row r="2286" spans="1:17" x14ac:dyDescent="0.15">
      <c r="A2286" s="1">
        <v>41796</v>
      </c>
      <c r="B2286">
        <v>2149.21</v>
      </c>
      <c r="C2286">
        <v>2149.7800000000002</v>
      </c>
      <c r="D2286" s="21">
        <v>2123.98</v>
      </c>
      <c r="E2286" s="21">
        <v>2134.7199999999998</v>
      </c>
      <c r="F2286" s="42">
        <v>324.15598591999998</v>
      </c>
      <c r="G2286" s="3">
        <f t="shared" si="175"/>
        <v>-7.3839858644100254E-3</v>
      </c>
      <c r="H2286" s="3">
        <f>1-E2286/MAX(E$2:E2286)</f>
        <v>0.63677941877084332</v>
      </c>
      <c r="I2286" s="21">
        <f t="shared" si="176"/>
        <v>15.880000000000109</v>
      </c>
      <c r="J2286" s="21">
        <f ca="1">IF(ROW()&gt;计算结果!B$18+1,ABS(E2286-OFFSET(E2286,-计算结果!B$18,0,1,1))/SUM(OFFSET(I2286,0,0,-计算结果!B$18,1)),ABS(E2286-OFFSET(E2286,-ROW()+2,0,1,1))/SUM(OFFSET(I2286,0,0,-ROW()+2,1)))</f>
        <v>2.7945125934527904E-2</v>
      </c>
      <c r="K2286" s="21">
        <f ca="1">(计算结果!B$19+计算结果!B$20*'000300'!J2286)^计算结果!B$21</f>
        <v>1.425150613341075</v>
      </c>
      <c r="L2286" s="21">
        <f t="shared" ca="1" si="177"/>
        <v>2121.8570964463183</v>
      </c>
      <c r="M2286" s="31" t="str">
        <f ca="1">IF(ROW()&gt;计算结果!B$22+1,IF(L2286&gt;OFFSET(L2286,-计算结果!B$22,0,1,1),"买",IF(L2286&lt;OFFSET(L2286,-计算结果!B$22,0,1,1),"卖",M2285)),IF(L2286&gt;OFFSET(L2286,-ROW()+1,0,1,1),"买",IF(L2286&lt;OFFSET(L2286,-ROW()+1,0,1,1),"卖",M2285)))</f>
        <v>卖</v>
      </c>
      <c r="N2286" s="4">
        <f t="shared" ca="1" si="178"/>
        <v>1</v>
      </c>
      <c r="O2286" s="3">
        <f ca="1">IF(M2285="买",E2286/E2285-1,0)-IF(N2286=1,计算结果!B$17,0)</f>
        <v>-7.3839858644100254E-3</v>
      </c>
      <c r="P2286" s="2">
        <f t="shared" ca="1" si="179"/>
        <v>7.3383334796810136</v>
      </c>
      <c r="Q2286" s="3">
        <f ca="1">1-P2286/MAX(P$2:P2286)</f>
        <v>0.13491911804676737</v>
      </c>
    </row>
    <row r="2287" spans="1:17" x14ac:dyDescent="0.15">
      <c r="A2287" s="1">
        <v>41799</v>
      </c>
      <c r="B2287">
        <v>2128.2199999999998</v>
      </c>
      <c r="C2287">
        <v>2153.9</v>
      </c>
      <c r="D2287" s="21">
        <v>2126.67</v>
      </c>
      <c r="E2287" s="21">
        <v>2134.2800000000002</v>
      </c>
      <c r="F2287" s="42">
        <v>353.26730240000001</v>
      </c>
      <c r="G2287" s="3">
        <f t="shared" si="175"/>
        <v>-2.0611602458386891E-4</v>
      </c>
      <c r="H2287" s="3">
        <f>1-E2287/MAX(E$2:E2287)</f>
        <v>0.63685428435309333</v>
      </c>
      <c r="I2287" s="21">
        <f t="shared" si="176"/>
        <v>0.43999999999959982</v>
      </c>
      <c r="J2287" s="21">
        <f ca="1">IF(ROW()&gt;计算结果!B$18+1,ABS(E2287-OFFSET(E2287,-计算结果!B$18,0,1,1))/SUM(OFFSET(I2287,0,0,-计算结果!B$18,1)),ABS(E2287-OFFSET(E2287,-ROW()+2,0,1,1))/SUM(OFFSET(I2287,0,0,-ROW()+2,1)))</f>
        <v>0.11709621281179829</v>
      </c>
      <c r="K2287" s="21">
        <f ca="1">(计算结果!B$19+计算结果!B$20*'000300'!J2287)^计算结果!B$21</f>
        <v>1.5053865915306184</v>
      </c>
      <c r="L2287" s="21">
        <f t="shared" ca="1" si="177"/>
        <v>2140.5583688839092</v>
      </c>
      <c r="M2287" s="31" t="str">
        <f ca="1">IF(ROW()&gt;计算结果!B$22+1,IF(L2287&gt;OFFSET(L2287,-计算结果!B$22,0,1,1),"买",IF(L2287&lt;OFFSET(L2287,-计算结果!B$22,0,1,1),"卖",M2286)),IF(L2287&gt;OFFSET(L2287,-ROW()+1,0,1,1),"买",IF(L2287&lt;OFFSET(L2287,-ROW()+1,0,1,1),"卖",M2286)))</f>
        <v>买</v>
      </c>
      <c r="N2287" s="4">
        <f t="shared" ca="1" si="178"/>
        <v>1</v>
      </c>
      <c r="O2287" s="3">
        <f ca="1">IF(M2286="买",E2287/E2286-1,0)-IF(N2287=1,计算结果!B$17,0)</f>
        <v>0</v>
      </c>
      <c r="P2287" s="2">
        <f t="shared" ca="1" si="179"/>
        <v>7.3383334796810136</v>
      </c>
      <c r="Q2287" s="3">
        <f ca="1">1-P2287/MAX(P$2:P2287)</f>
        <v>0.13491911804676737</v>
      </c>
    </row>
    <row r="2288" spans="1:17" x14ac:dyDescent="0.15">
      <c r="A2288" s="1">
        <v>41800</v>
      </c>
      <c r="B2288">
        <v>2138.67</v>
      </c>
      <c r="C2288">
        <v>2161.5300000000002</v>
      </c>
      <c r="D2288" s="21">
        <v>2132.4499999999998</v>
      </c>
      <c r="E2288" s="21">
        <v>2161.27</v>
      </c>
      <c r="F2288" s="42">
        <v>444.16139263999997</v>
      </c>
      <c r="G2288" s="3">
        <f t="shared" si="175"/>
        <v>1.2645950859305977E-2</v>
      </c>
      <c r="H2288" s="3">
        <f>1-E2288/MAX(E$2:E2288)</f>
        <v>0.63226196147825497</v>
      </c>
      <c r="I2288" s="21">
        <f t="shared" si="176"/>
        <v>26.989999999999782</v>
      </c>
      <c r="J2288" s="21">
        <f ca="1">IF(ROW()&gt;计算结果!B$18+1,ABS(E2288-OFFSET(E2288,-计算结果!B$18,0,1,1))/SUM(OFFSET(I2288,0,0,-计算结果!B$18,1)),ABS(E2288-OFFSET(E2288,-ROW()+2,0,1,1))/SUM(OFFSET(I2288,0,0,-ROW()+2,1)))</f>
        <v>3.776143907488038E-2</v>
      </c>
      <c r="K2288" s="21">
        <f ca="1">(计算结果!B$19+计算结果!B$20*'000300'!J2288)^计算结果!B$21</f>
        <v>1.4339852951673921</v>
      </c>
      <c r="L2288" s="21">
        <f t="shared" ca="1" si="177"/>
        <v>2170.2585433433146</v>
      </c>
      <c r="M2288" s="31" t="str">
        <f ca="1">IF(ROW()&gt;计算结果!B$22+1,IF(L2288&gt;OFFSET(L2288,-计算结果!B$22,0,1,1),"买",IF(L2288&lt;OFFSET(L2288,-计算结果!B$22,0,1,1),"卖",M2287)),IF(L2288&gt;OFFSET(L2288,-ROW()+1,0,1,1),"买",IF(L2288&lt;OFFSET(L2288,-ROW()+1,0,1,1),"卖",M2287)))</f>
        <v>卖</v>
      </c>
      <c r="N2288" s="4">
        <f t="shared" ca="1" si="178"/>
        <v>1</v>
      </c>
      <c r="O2288" s="3">
        <f ca="1">IF(M2287="买",E2288/E2287-1,0)-IF(N2288=1,计算结果!B$17,0)</f>
        <v>1.2645950859305977E-2</v>
      </c>
      <c r="P2288" s="2">
        <f t="shared" ca="1" si="179"/>
        <v>7.4311336842542595</v>
      </c>
      <c r="Q2288" s="3">
        <f ca="1">1-P2288/MAX(P$2:P2288)</f>
        <v>0.12397934772426167</v>
      </c>
    </row>
    <row r="2289" spans="1:17" x14ac:dyDescent="0.15">
      <c r="A2289" s="1">
        <v>41801</v>
      </c>
      <c r="B2289">
        <v>2156.15</v>
      </c>
      <c r="C2289">
        <v>2163.61</v>
      </c>
      <c r="D2289" s="21">
        <v>2152.08</v>
      </c>
      <c r="E2289" s="21">
        <v>2160.77</v>
      </c>
      <c r="F2289" s="42">
        <v>373.11082496</v>
      </c>
      <c r="G2289" s="3">
        <f t="shared" si="175"/>
        <v>-2.3134545892000702E-4</v>
      </c>
      <c r="H2289" s="3">
        <f>1-E2289/MAX(E$2:E2289)</f>
        <v>0.63234703600353903</v>
      </c>
      <c r="I2289" s="21">
        <f t="shared" si="176"/>
        <v>0.5</v>
      </c>
      <c r="J2289" s="21">
        <f ca="1">IF(ROW()&gt;计算结果!B$18+1,ABS(E2289-OFFSET(E2289,-计算结果!B$18,0,1,1))/SUM(OFFSET(I2289,0,0,-计算结果!B$18,1)),ABS(E2289-OFFSET(E2289,-ROW()+2,0,1,1))/SUM(OFFSET(I2289,0,0,-ROW()+2,1)))</f>
        <v>0.10228220486769157</v>
      </c>
      <c r="K2289" s="21">
        <f ca="1">(计算结果!B$19+计算结果!B$20*'000300'!J2289)^计算结果!B$21</f>
        <v>1.4920539843809224</v>
      </c>
      <c r="L2289" s="21">
        <f t="shared" ca="1" si="177"/>
        <v>2156.1011244419506</v>
      </c>
      <c r="M2289" s="31" t="str">
        <f ca="1">IF(ROW()&gt;计算结果!B$22+1,IF(L2289&gt;OFFSET(L2289,-计算结果!B$22,0,1,1),"买",IF(L2289&lt;OFFSET(L2289,-计算结果!B$22,0,1,1),"卖",M2288)),IF(L2289&gt;OFFSET(L2289,-ROW()+1,0,1,1),"买",IF(L2289&lt;OFFSET(L2289,-ROW()+1,0,1,1),"卖",M2288)))</f>
        <v>卖</v>
      </c>
      <c r="N2289" s="4" t="str">
        <f t="shared" ca="1" si="178"/>
        <v/>
      </c>
      <c r="O2289" s="3">
        <f ca="1">IF(M2288="买",E2289/E2288-1,0)-IF(N2289=1,计算结果!B$17,0)</f>
        <v>0</v>
      </c>
      <c r="P2289" s="2">
        <f t="shared" ca="1" si="179"/>
        <v>7.4311336842542595</v>
      </c>
      <c r="Q2289" s="3">
        <f ca="1">1-P2289/MAX(P$2:P2289)</f>
        <v>0.12397934772426167</v>
      </c>
    </row>
    <row r="2290" spans="1:17" x14ac:dyDescent="0.15">
      <c r="A2290" s="1">
        <v>41802</v>
      </c>
      <c r="B2290">
        <v>2156.7600000000002</v>
      </c>
      <c r="C2290">
        <v>2160.9899999999998</v>
      </c>
      <c r="D2290" s="21">
        <v>2148.41</v>
      </c>
      <c r="E2290" s="21">
        <v>2153.41</v>
      </c>
      <c r="F2290" s="42">
        <v>372.52042752</v>
      </c>
      <c r="G2290" s="3">
        <f t="shared" si="175"/>
        <v>-3.4061931626226949E-3</v>
      </c>
      <c r="H2290" s="3">
        <f>1-E2290/MAX(E$2:E2290)</f>
        <v>0.6335993330157218</v>
      </c>
      <c r="I2290" s="21">
        <f t="shared" si="176"/>
        <v>7.3600000000001273</v>
      </c>
      <c r="J2290" s="21">
        <f ca="1">IF(ROW()&gt;计算结果!B$18+1,ABS(E2290-OFFSET(E2290,-计算结果!B$18,0,1,1))/SUM(OFFSET(I2290,0,0,-计算结果!B$18,1)),ABS(E2290-OFFSET(E2290,-ROW()+2,0,1,1))/SUM(OFFSET(I2290,0,0,-ROW()+2,1)))</f>
        <v>0.13603003925584636</v>
      </c>
      <c r="K2290" s="21">
        <f ca="1">(计算结果!B$19+计算结果!B$20*'000300'!J2290)^计算结果!B$21</f>
        <v>1.5224270353302616</v>
      </c>
      <c r="L2290" s="21">
        <f t="shared" ca="1" si="177"/>
        <v>2152.0040838360865</v>
      </c>
      <c r="M2290" s="31" t="str">
        <f ca="1">IF(ROW()&gt;计算结果!B$22+1,IF(L2290&gt;OFFSET(L2290,-计算结果!B$22,0,1,1),"买",IF(L2290&lt;OFFSET(L2290,-计算结果!B$22,0,1,1),"卖",M2289)),IF(L2290&gt;OFFSET(L2290,-ROW()+1,0,1,1),"买",IF(L2290&lt;OFFSET(L2290,-ROW()+1,0,1,1),"卖",M2289)))</f>
        <v>卖</v>
      </c>
      <c r="N2290" s="4" t="str">
        <f t="shared" ca="1" si="178"/>
        <v/>
      </c>
      <c r="O2290" s="3">
        <f ca="1">IF(M2289="买",E2290/E2289-1,0)-IF(N2290=1,计算结果!B$17,0)</f>
        <v>0</v>
      </c>
      <c r="P2290" s="2">
        <f t="shared" ca="1" si="179"/>
        <v>7.4311336842542595</v>
      </c>
      <c r="Q2290" s="3">
        <f ca="1">1-P2290/MAX(P$2:P2290)</f>
        <v>0.12397934772426167</v>
      </c>
    </row>
    <row r="2291" spans="1:17" x14ac:dyDescent="0.15">
      <c r="A2291" s="1">
        <v>41803</v>
      </c>
      <c r="B2291">
        <v>2150.9899999999998</v>
      </c>
      <c r="C2291">
        <v>2183.64</v>
      </c>
      <c r="D2291" s="21">
        <v>2150.5700000000002</v>
      </c>
      <c r="E2291" s="21">
        <v>2176.2399999999998</v>
      </c>
      <c r="F2291" s="42">
        <v>517.65510143999995</v>
      </c>
      <c r="G2291" s="3">
        <f t="shared" si="175"/>
        <v>1.0601789719560939E-2</v>
      </c>
      <c r="H2291" s="3">
        <f>1-E2291/MAX(E$2:E2291)</f>
        <v>0.62971483019124763</v>
      </c>
      <c r="I2291" s="21">
        <f t="shared" si="176"/>
        <v>22.829999999999927</v>
      </c>
      <c r="J2291" s="21">
        <f ca="1">IF(ROW()&gt;计算结果!B$18+1,ABS(E2291-OFFSET(E2291,-计算结果!B$18,0,1,1))/SUM(OFFSET(I2291,0,0,-计算结果!B$18,1)),ABS(E2291-OFFSET(E2291,-ROW()+2,0,1,1))/SUM(OFFSET(I2291,0,0,-ROW()+2,1)))</f>
        <v>0.16754093148942914</v>
      </c>
      <c r="K2291" s="21">
        <f ca="1">(计算结果!B$19+计算结果!B$20*'000300'!J2291)^计算结果!B$21</f>
        <v>1.5507868383404861</v>
      </c>
      <c r="L2291" s="21">
        <f t="shared" ca="1" si="177"/>
        <v>2189.588823638207</v>
      </c>
      <c r="M2291" s="31" t="str">
        <f ca="1">IF(ROW()&gt;计算结果!B$22+1,IF(L2291&gt;OFFSET(L2291,-计算结果!B$22,0,1,1),"买",IF(L2291&lt;OFFSET(L2291,-计算结果!B$22,0,1,1),"卖",M2290)),IF(L2291&gt;OFFSET(L2291,-ROW()+1,0,1,1),"买",IF(L2291&lt;OFFSET(L2291,-ROW()+1,0,1,1),"卖",M2290)))</f>
        <v>买</v>
      </c>
      <c r="N2291" s="4">
        <f t="shared" ca="1" si="178"/>
        <v>1</v>
      </c>
      <c r="O2291" s="3">
        <f ca="1">IF(M2290="买",E2291/E2290-1,0)-IF(N2291=1,计算结果!B$17,0)</f>
        <v>0</v>
      </c>
      <c r="P2291" s="2">
        <f t="shared" ca="1" si="179"/>
        <v>7.4311336842542595</v>
      </c>
      <c r="Q2291" s="3">
        <f ca="1">1-P2291/MAX(P$2:P2291)</f>
        <v>0.12397934772426167</v>
      </c>
    </row>
    <row r="2292" spans="1:17" x14ac:dyDescent="0.15">
      <c r="A2292" s="1">
        <v>41806</v>
      </c>
      <c r="B2292">
        <v>2176.44</v>
      </c>
      <c r="C2292">
        <v>2196.34</v>
      </c>
      <c r="D2292" s="21">
        <v>2174.2800000000002</v>
      </c>
      <c r="E2292" s="21">
        <v>2191.86</v>
      </c>
      <c r="F2292" s="42">
        <v>569.04298496000001</v>
      </c>
      <c r="G2292" s="3">
        <f t="shared" si="175"/>
        <v>7.1775171856047759E-3</v>
      </c>
      <c r="H2292" s="3">
        <f>1-E2292/MAX(E$2:E2292)</f>
        <v>0.62705710202137066</v>
      </c>
      <c r="I2292" s="21">
        <f t="shared" si="176"/>
        <v>15.620000000000346</v>
      </c>
      <c r="J2292" s="21">
        <f ca="1">IF(ROW()&gt;计算结果!B$18+1,ABS(E2292-OFFSET(E2292,-计算结果!B$18,0,1,1))/SUM(OFFSET(I2292,0,0,-计算结果!B$18,1)),ABS(E2292-OFFSET(E2292,-ROW()+2,0,1,1))/SUM(OFFSET(I2292,0,0,-ROW()+2,1)))</f>
        <v>0.2526045383188249</v>
      </c>
      <c r="K2292" s="21">
        <f ca="1">(计算结果!B$19+计算结果!B$20*'000300'!J2292)^计算结果!B$21</f>
        <v>1.6273440844869422</v>
      </c>
      <c r="L2292" s="21">
        <f t="shared" ca="1" si="177"/>
        <v>2193.284809055398</v>
      </c>
      <c r="M2292" s="31" t="str">
        <f ca="1">IF(ROW()&gt;计算结果!B$22+1,IF(L2292&gt;OFFSET(L2292,-计算结果!B$22,0,1,1),"买",IF(L2292&lt;OFFSET(L2292,-计算结果!B$22,0,1,1),"卖",M2291)),IF(L2292&gt;OFFSET(L2292,-ROW()+1,0,1,1),"买",IF(L2292&lt;OFFSET(L2292,-ROW()+1,0,1,1),"卖",M2291)))</f>
        <v>买</v>
      </c>
      <c r="N2292" s="4" t="str">
        <f t="shared" ca="1" si="178"/>
        <v/>
      </c>
      <c r="O2292" s="3">
        <f ca="1">IF(M2291="买",E2292/E2291-1,0)-IF(N2292=1,计算结果!B$17,0)</f>
        <v>7.1775171856047759E-3</v>
      </c>
      <c r="P2292" s="2">
        <f t="shared" ca="1" si="179"/>
        <v>7.4844707739815206</v>
      </c>
      <c r="Q2292" s="3">
        <f ca="1">1-P2292/MAX(P$2:P2292)</f>
        <v>0.11769169443760796</v>
      </c>
    </row>
    <row r="2293" spans="1:17" x14ac:dyDescent="0.15">
      <c r="A2293" s="1">
        <v>41807</v>
      </c>
      <c r="B2293">
        <v>2185.6799999999998</v>
      </c>
      <c r="C2293">
        <v>2185.6799999999998</v>
      </c>
      <c r="D2293" s="21">
        <v>2168.44</v>
      </c>
      <c r="E2293" s="21">
        <v>2169.67</v>
      </c>
      <c r="F2293" s="42">
        <v>462.44978687999998</v>
      </c>
      <c r="G2293" s="3">
        <f t="shared" si="175"/>
        <v>-1.012382177693838E-2</v>
      </c>
      <c r="H2293" s="3">
        <f>1-E2293/MAX(E$2:E2293)</f>
        <v>0.63083270945348124</v>
      </c>
      <c r="I2293" s="21">
        <f t="shared" si="176"/>
        <v>22.190000000000055</v>
      </c>
      <c r="J2293" s="21">
        <f ca="1">IF(ROW()&gt;计算结果!B$18+1,ABS(E2293-OFFSET(E2293,-计算结果!B$18,0,1,1))/SUM(OFFSET(I2293,0,0,-计算结果!B$18,1)),ABS(E2293-OFFSET(E2293,-ROW()+2,0,1,1))/SUM(OFFSET(I2293,0,0,-ROW()+2,1)))</f>
        <v>0.12677322036074207</v>
      </c>
      <c r="K2293" s="21">
        <f ca="1">(计算结果!B$19+计算结果!B$20*'000300'!J2293)^计算结果!B$21</f>
        <v>1.5140958983246677</v>
      </c>
      <c r="L2293" s="21">
        <f t="shared" ca="1" si="177"/>
        <v>2157.5297235249</v>
      </c>
      <c r="M2293" s="31" t="str">
        <f ca="1">IF(ROW()&gt;计算结果!B$22+1,IF(L2293&gt;OFFSET(L2293,-计算结果!B$22,0,1,1),"买",IF(L2293&lt;OFFSET(L2293,-计算结果!B$22,0,1,1),"卖",M2292)),IF(L2293&gt;OFFSET(L2293,-ROW()+1,0,1,1),"买",IF(L2293&lt;OFFSET(L2293,-ROW()+1,0,1,1),"卖",M2292)))</f>
        <v>买</v>
      </c>
      <c r="N2293" s="4" t="str">
        <f t="shared" ca="1" si="178"/>
        <v/>
      </c>
      <c r="O2293" s="3">
        <f ca="1">IF(M2292="买",E2293/E2292-1,0)-IF(N2293=1,计算结果!B$17,0)</f>
        <v>-1.012382177693838E-2</v>
      </c>
      <c r="P2293" s="2">
        <f t="shared" ca="1" si="179"/>
        <v>7.4086993257710274</v>
      </c>
      <c r="Q2293" s="3">
        <f ca="1">1-P2293/MAX(P$2:P2293)</f>
        <v>0.12662402647543414</v>
      </c>
    </row>
    <row r="2294" spans="1:17" x14ac:dyDescent="0.15">
      <c r="A2294" s="1">
        <v>41808</v>
      </c>
      <c r="B2294">
        <v>2169.25</v>
      </c>
      <c r="C2294">
        <v>2172.5500000000002</v>
      </c>
      <c r="D2294" s="21">
        <v>2158.5</v>
      </c>
      <c r="E2294" s="21">
        <v>2160.2399999999998</v>
      </c>
      <c r="F2294" s="42">
        <v>425.38094591999999</v>
      </c>
      <c r="G2294" s="3">
        <f t="shared" si="175"/>
        <v>-4.3462830753064896E-3</v>
      </c>
      <c r="H2294" s="3">
        <f>1-E2294/MAX(E$2:E2294)</f>
        <v>0.63243721500034034</v>
      </c>
      <c r="I2294" s="21">
        <f t="shared" si="176"/>
        <v>9.430000000000291</v>
      </c>
      <c r="J2294" s="21">
        <f ca="1">IF(ROW()&gt;计算结果!B$18+1,ABS(E2294-OFFSET(E2294,-计算结果!B$18,0,1,1))/SUM(OFFSET(I2294,0,0,-计算结果!B$18,1)),ABS(E2294-OFFSET(E2294,-ROW()+2,0,1,1))/SUM(OFFSET(I2294,0,0,-ROW()+2,1)))</f>
        <v>0.22267883262519861</v>
      </c>
      <c r="K2294" s="21">
        <f ca="1">(计算结果!B$19+计算结果!B$20*'000300'!J2294)^计算结果!B$21</f>
        <v>1.6004109493626786</v>
      </c>
      <c r="L2294" s="21">
        <f t="shared" ca="1" si="177"/>
        <v>2161.86727967145</v>
      </c>
      <c r="M2294" s="31" t="str">
        <f ca="1">IF(ROW()&gt;计算结果!B$22+1,IF(L2294&gt;OFFSET(L2294,-计算结果!B$22,0,1,1),"买",IF(L2294&lt;OFFSET(L2294,-计算结果!B$22,0,1,1),"卖",M2293)),IF(L2294&gt;OFFSET(L2294,-ROW()+1,0,1,1),"买",IF(L2294&lt;OFFSET(L2294,-ROW()+1,0,1,1),"卖",M2293)))</f>
        <v>买</v>
      </c>
      <c r="N2294" s="4" t="str">
        <f t="shared" ca="1" si="178"/>
        <v/>
      </c>
      <c r="O2294" s="3">
        <f ca="1">IF(M2293="买",E2294/E2293-1,0)-IF(N2294=1,计算结果!B$17,0)</f>
        <v>-4.3462830753064896E-3</v>
      </c>
      <c r="P2294" s="2">
        <f t="shared" ca="1" si="179"/>
        <v>7.3764990212813943</v>
      </c>
      <c r="Q2294" s="3">
        <f ca="1">1-P2294/MAX(P$2:P2294)</f>
        <v>0.13041996568754322</v>
      </c>
    </row>
    <row r="2295" spans="1:17" x14ac:dyDescent="0.15">
      <c r="A2295" s="1">
        <v>41809</v>
      </c>
      <c r="B2295">
        <v>2161.4299999999998</v>
      </c>
      <c r="C2295">
        <v>2166.41</v>
      </c>
      <c r="D2295" s="21">
        <v>2119.5</v>
      </c>
      <c r="E2295" s="21">
        <v>2126.91</v>
      </c>
      <c r="F2295" s="42">
        <v>460.29746175999998</v>
      </c>
      <c r="G2295" s="3">
        <f t="shared" si="175"/>
        <v>-1.5428841239862212E-2</v>
      </c>
      <c r="H2295" s="3">
        <f>1-E2295/MAX(E$2:E2295)</f>
        <v>0.63810828285578169</v>
      </c>
      <c r="I2295" s="21">
        <f t="shared" si="176"/>
        <v>33.329999999999927</v>
      </c>
      <c r="J2295" s="21">
        <f ca="1">IF(ROW()&gt;计算结果!B$18+1,ABS(E2295-OFFSET(E2295,-计算结果!B$18,0,1,1))/SUM(OFFSET(I2295,0,0,-计算结果!B$18,1)),ABS(E2295-OFFSET(E2295,-ROW()+2,0,1,1))/SUM(OFFSET(I2295,0,0,-ROW()+2,1)))</f>
        <v>0.15326389338163957</v>
      </c>
      <c r="K2295" s="21">
        <f ca="1">(计算结果!B$19+计算结果!B$20*'000300'!J2295)^计算结果!B$21</f>
        <v>1.5379375040434755</v>
      </c>
      <c r="L2295" s="21">
        <f t="shared" ca="1" si="177"/>
        <v>2108.1051682253901</v>
      </c>
      <c r="M2295" s="31" t="str">
        <f ca="1">IF(ROW()&gt;计算结果!B$22+1,IF(L2295&gt;OFFSET(L2295,-计算结果!B$22,0,1,1),"买",IF(L2295&lt;OFFSET(L2295,-计算结果!B$22,0,1,1),"卖",M2294)),IF(L2295&gt;OFFSET(L2295,-ROW()+1,0,1,1),"买",IF(L2295&lt;OFFSET(L2295,-ROW()+1,0,1,1),"卖",M2294)))</f>
        <v>卖</v>
      </c>
      <c r="N2295" s="4">
        <f t="shared" ca="1" si="178"/>
        <v>1</v>
      </c>
      <c r="O2295" s="3">
        <f ca="1">IF(M2294="买",E2295/E2294-1,0)-IF(N2295=1,计算结果!B$17,0)</f>
        <v>-1.5428841239862212E-2</v>
      </c>
      <c r="P2295" s="2">
        <f t="shared" ca="1" si="179"/>
        <v>7.2626881889760444</v>
      </c>
      <c r="Q2295" s="3">
        <f ca="1">1-P2295/MAX(P$2:P2295)</f>
        <v>0.14383657798230409</v>
      </c>
    </row>
    <row r="2296" spans="1:17" x14ac:dyDescent="0.15">
      <c r="A2296" s="1">
        <v>41810</v>
      </c>
      <c r="B2296">
        <v>2124.96</v>
      </c>
      <c r="C2296">
        <v>2137.0300000000002</v>
      </c>
      <c r="D2296" s="21">
        <v>2120.81</v>
      </c>
      <c r="E2296" s="21">
        <v>2136.73</v>
      </c>
      <c r="F2296" s="42">
        <v>354.25714176000002</v>
      </c>
      <c r="G2296" s="3">
        <f t="shared" si="175"/>
        <v>4.6170265784637454E-3</v>
      </c>
      <c r="H2296" s="3">
        <f>1-E2296/MAX(E$2:E2296)</f>
        <v>0.63643741917920105</v>
      </c>
      <c r="I2296" s="21">
        <f t="shared" si="176"/>
        <v>9.8200000000001637</v>
      </c>
      <c r="J2296" s="21">
        <f ca="1">IF(ROW()&gt;计算结果!B$18+1,ABS(E2296-OFFSET(E2296,-计算结果!B$18,0,1,1))/SUM(OFFSET(I2296,0,0,-计算结果!B$18,1)),ABS(E2296-OFFSET(E2296,-ROW()+2,0,1,1))/SUM(OFFSET(I2296,0,0,-ROW()+2,1)))</f>
        <v>1.353444212511087E-2</v>
      </c>
      <c r="K2296" s="21">
        <f ca="1">(计算结果!B$19+计算结果!B$20*'000300'!J2296)^计算结果!B$21</f>
        <v>1.4121809979125997</v>
      </c>
      <c r="L2296" s="21">
        <f t="shared" ca="1" si="177"/>
        <v>2148.5286117259388</v>
      </c>
      <c r="M2296" s="31" t="str">
        <f ca="1">IF(ROW()&gt;计算结果!B$22+1,IF(L2296&gt;OFFSET(L2296,-计算结果!B$22,0,1,1),"买",IF(L2296&lt;OFFSET(L2296,-计算结果!B$22,0,1,1),"卖",M2295)),IF(L2296&gt;OFFSET(L2296,-ROW()+1,0,1,1),"买",IF(L2296&lt;OFFSET(L2296,-ROW()+1,0,1,1),"卖",M2295)))</f>
        <v>买</v>
      </c>
      <c r="N2296" s="4">
        <f t="shared" ca="1" si="178"/>
        <v>1</v>
      </c>
      <c r="O2296" s="3">
        <f ca="1">IF(M2295="买",E2296/E2295-1,0)-IF(N2296=1,计算结果!B$17,0)</f>
        <v>0</v>
      </c>
      <c r="P2296" s="2">
        <f t="shared" ca="1" si="179"/>
        <v>7.2626881889760444</v>
      </c>
      <c r="Q2296" s="3">
        <f ca="1">1-P2296/MAX(P$2:P2296)</f>
        <v>0.14383657798230409</v>
      </c>
    </row>
    <row r="2297" spans="1:17" x14ac:dyDescent="0.15">
      <c r="A2297" s="1">
        <v>41813</v>
      </c>
      <c r="B2297">
        <v>2137.9299999999998</v>
      </c>
      <c r="C2297">
        <v>2147.23</v>
      </c>
      <c r="D2297" s="21">
        <v>2132.4499999999998</v>
      </c>
      <c r="E2297" s="21">
        <v>2134.11</v>
      </c>
      <c r="F2297" s="42">
        <v>371.12430591999998</v>
      </c>
      <c r="G2297" s="3">
        <f t="shared" si="175"/>
        <v>-1.2261727031491754E-3</v>
      </c>
      <c r="H2297" s="3">
        <f>1-E2297/MAX(E$2:E2297)</f>
        <v>0.63688320969168988</v>
      </c>
      <c r="I2297" s="21">
        <f t="shared" si="176"/>
        <v>2.6199999999998909</v>
      </c>
      <c r="J2297" s="21">
        <f ca="1">IF(ROW()&gt;计算结果!B$18+1,ABS(E2297-OFFSET(E2297,-计算结果!B$18,0,1,1))/SUM(OFFSET(I2297,0,0,-计算结果!B$18,1)),ABS(E2297-OFFSET(E2297,-ROW()+2,0,1,1))/SUM(OFFSET(I2297,0,0,-ROW()+2,1)))</f>
        <v>1.1281438715248005E-3</v>
      </c>
      <c r="K2297" s="21">
        <f ca="1">(计算结果!B$19+计算结果!B$20*'000300'!J2297)^计算结果!B$21</f>
        <v>1.4010153294843721</v>
      </c>
      <c r="L2297" s="21">
        <f t="shared" ca="1" si="177"/>
        <v>2128.3279156680155</v>
      </c>
      <c r="M2297" s="31" t="str">
        <f ca="1">IF(ROW()&gt;计算结果!B$22+1,IF(L2297&gt;OFFSET(L2297,-计算结果!B$22,0,1,1),"买",IF(L2297&lt;OFFSET(L2297,-计算结果!B$22,0,1,1),"卖",M2296)),IF(L2297&gt;OFFSET(L2297,-ROW()+1,0,1,1),"买",IF(L2297&lt;OFFSET(L2297,-ROW()+1,0,1,1),"卖",M2296)))</f>
        <v>卖</v>
      </c>
      <c r="N2297" s="4">
        <f t="shared" ca="1" si="178"/>
        <v>1</v>
      </c>
      <c r="O2297" s="3">
        <f ca="1">IF(M2296="买",E2297/E2296-1,0)-IF(N2297=1,计算结果!B$17,0)</f>
        <v>-1.2261727031491754E-3</v>
      </c>
      <c r="P2297" s="2">
        <f t="shared" ca="1" si="179"/>
        <v>7.2537828789672378</v>
      </c>
      <c r="Q2297" s="3">
        <f ca="1">1-P2297/MAX(P$2:P2297)</f>
        <v>0.14488638219981698</v>
      </c>
    </row>
    <row r="2298" spans="1:17" x14ac:dyDescent="0.15">
      <c r="A2298" s="1">
        <v>41814</v>
      </c>
      <c r="B2298">
        <v>2131.69</v>
      </c>
      <c r="C2298">
        <v>2145.21</v>
      </c>
      <c r="D2298" s="21">
        <v>2130.29</v>
      </c>
      <c r="E2298" s="21">
        <v>2144.8200000000002</v>
      </c>
      <c r="F2298" s="42">
        <v>387.78507264000001</v>
      </c>
      <c r="G2298" s="3">
        <f t="shared" si="175"/>
        <v>5.0184854576380555E-3</v>
      </c>
      <c r="H2298" s="3">
        <f>1-E2298/MAX(E$2:E2298)</f>
        <v>0.6350609133601034</v>
      </c>
      <c r="I2298" s="21">
        <f t="shared" si="176"/>
        <v>10.710000000000036</v>
      </c>
      <c r="J2298" s="21">
        <f ca="1">IF(ROW()&gt;计算结果!B$18+1,ABS(E2298-OFFSET(E2298,-计算结果!B$18,0,1,1))/SUM(OFFSET(I2298,0,0,-计算结果!B$18,1)),ABS(E2298-OFFSET(E2298,-ROW()+2,0,1,1))/SUM(OFFSET(I2298,0,0,-ROW()+2,1)))</f>
        <v>0.1223867271780353</v>
      </c>
      <c r="K2298" s="21">
        <f ca="1">(计算结果!B$19+计算结果!B$20*'000300'!J2298)^计算结果!B$21</f>
        <v>1.5101480544602317</v>
      </c>
      <c r="L2298" s="21">
        <f t="shared" ca="1" si="177"/>
        <v>2153.2334047359564</v>
      </c>
      <c r="M2298" s="31" t="str">
        <f ca="1">IF(ROW()&gt;计算结果!B$22+1,IF(L2298&gt;OFFSET(L2298,-计算结果!B$22,0,1,1),"买",IF(L2298&lt;OFFSET(L2298,-计算结果!B$22,0,1,1),"卖",M2297)),IF(L2298&gt;OFFSET(L2298,-ROW()+1,0,1,1),"买",IF(L2298&lt;OFFSET(L2298,-ROW()+1,0,1,1),"卖",M2297)))</f>
        <v>卖</v>
      </c>
      <c r="N2298" s="4" t="str">
        <f t="shared" ca="1" si="178"/>
        <v/>
      </c>
      <c r="O2298" s="3">
        <f ca="1">IF(M2297="买",E2298/E2297-1,0)-IF(N2298=1,计算结果!B$17,0)</f>
        <v>0</v>
      </c>
      <c r="P2298" s="2">
        <f t="shared" ca="1" si="179"/>
        <v>7.2537828789672378</v>
      </c>
      <c r="Q2298" s="3">
        <f ca="1">1-P2298/MAX(P$2:P2298)</f>
        <v>0.14488638219981698</v>
      </c>
    </row>
    <row r="2299" spans="1:17" x14ac:dyDescent="0.15">
      <c r="A2299" s="1">
        <v>41815</v>
      </c>
      <c r="B2299">
        <v>2141.73</v>
      </c>
      <c r="C2299">
        <v>2141.73</v>
      </c>
      <c r="D2299" s="21">
        <v>2126.0300000000002</v>
      </c>
      <c r="E2299" s="21">
        <v>2133.37</v>
      </c>
      <c r="F2299" s="42">
        <v>338.09315839999999</v>
      </c>
      <c r="G2299" s="3">
        <f t="shared" si="175"/>
        <v>-5.3384433192530389E-3</v>
      </c>
      <c r="H2299" s="3">
        <f>1-E2299/MAX(E$2:E2299)</f>
        <v>0.63700911998911047</v>
      </c>
      <c r="I2299" s="21">
        <f t="shared" si="176"/>
        <v>11.450000000000273</v>
      </c>
      <c r="J2299" s="21">
        <f ca="1">IF(ROW()&gt;计算结果!B$18+1,ABS(E2299-OFFSET(E2299,-计算结果!B$18,0,1,1))/SUM(OFFSET(I2299,0,0,-计算结果!B$18,1)),ABS(E2299-OFFSET(E2299,-ROW()+2,0,1,1))/SUM(OFFSET(I2299,0,0,-ROW()+2,1)))</f>
        <v>0.18849752339020293</v>
      </c>
      <c r="K2299" s="21">
        <f ca="1">(计算结果!B$19+计算结果!B$20*'000300'!J2299)^计算结果!B$21</f>
        <v>1.5696477710511825</v>
      </c>
      <c r="L2299" s="21">
        <f t="shared" ca="1" si="177"/>
        <v>2122.0548557666748</v>
      </c>
      <c r="M2299" s="31" t="str">
        <f ca="1">IF(ROW()&gt;计算结果!B$22+1,IF(L2299&gt;OFFSET(L2299,-计算结果!B$22,0,1,1),"买",IF(L2299&lt;OFFSET(L2299,-计算结果!B$22,0,1,1),"卖",M2298)),IF(L2299&gt;OFFSET(L2299,-ROW()+1,0,1,1),"买",IF(L2299&lt;OFFSET(L2299,-ROW()+1,0,1,1),"卖",M2298)))</f>
        <v>卖</v>
      </c>
      <c r="N2299" s="4" t="str">
        <f t="shared" ca="1" si="178"/>
        <v/>
      </c>
      <c r="O2299" s="3">
        <f ca="1">IF(M2298="买",E2299/E2298-1,0)-IF(N2299=1,计算结果!B$17,0)</f>
        <v>0</v>
      </c>
      <c r="P2299" s="2">
        <f t="shared" ca="1" si="179"/>
        <v>7.2537828789672378</v>
      </c>
      <c r="Q2299" s="3">
        <f ca="1">1-P2299/MAX(P$2:P2299)</f>
        <v>0.14488638219981698</v>
      </c>
    </row>
    <row r="2300" spans="1:17" x14ac:dyDescent="0.15">
      <c r="A2300" s="1">
        <v>41816</v>
      </c>
      <c r="B2300">
        <v>2135.16</v>
      </c>
      <c r="C2300">
        <v>2151.11</v>
      </c>
      <c r="D2300" s="21">
        <v>2134.89</v>
      </c>
      <c r="E2300" s="21">
        <v>2149.08</v>
      </c>
      <c r="F2300" s="42">
        <v>406.01837568000002</v>
      </c>
      <c r="G2300" s="3">
        <f t="shared" si="175"/>
        <v>7.3639359323511844E-3</v>
      </c>
      <c r="H2300" s="3">
        <f>1-E2300/MAX(E$2:E2300)</f>
        <v>0.63433607840468254</v>
      </c>
      <c r="I2300" s="21">
        <f t="shared" si="176"/>
        <v>15.710000000000036</v>
      </c>
      <c r="J2300" s="21">
        <f ca="1">IF(ROW()&gt;计算结果!B$18+1,ABS(E2300-OFFSET(E2300,-计算结果!B$18,0,1,1))/SUM(OFFSET(I2300,0,0,-计算结果!B$18,1)),ABS(E2300-OFFSET(E2300,-ROW()+2,0,1,1))/SUM(OFFSET(I2300,0,0,-ROW()+2,1)))</f>
        <v>2.8169930388393081E-2</v>
      </c>
      <c r="K2300" s="21">
        <f ca="1">(计算结果!B$19+计算结果!B$20*'000300'!J2300)^计算结果!B$21</f>
        <v>1.4253529373495537</v>
      </c>
      <c r="L2300" s="21">
        <f t="shared" ca="1" si="177"/>
        <v>2160.57522448194</v>
      </c>
      <c r="M2300" s="31" t="str">
        <f ca="1">IF(ROW()&gt;计算结果!B$22+1,IF(L2300&gt;OFFSET(L2300,-计算结果!B$22,0,1,1),"买",IF(L2300&lt;OFFSET(L2300,-计算结果!B$22,0,1,1),"卖",M2299)),IF(L2300&gt;OFFSET(L2300,-ROW()+1,0,1,1),"买",IF(L2300&lt;OFFSET(L2300,-ROW()+1,0,1,1),"卖",M2299)))</f>
        <v>卖</v>
      </c>
      <c r="N2300" s="4" t="str">
        <f t="shared" ca="1" si="178"/>
        <v/>
      </c>
      <c r="O2300" s="3">
        <f ca="1">IF(M2299="买",E2300/E2299-1,0)-IF(N2300=1,计算结果!B$17,0)</f>
        <v>0</v>
      </c>
      <c r="P2300" s="2">
        <f t="shared" ca="1" si="179"/>
        <v>7.2537828789672378</v>
      </c>
      <c r="Q2300" s="3">
        <f ca="1">1-P2300/MAX(P$2:P2300)</f>
        <v>0.14488638219981698</v>
      </c>
    </row>
    <row r="2301" spans="1:17" x14ac:dyDescent="0.15">
      <c r="A2301" s="1">
        <v>41817</v>
      </c>
      <c r="B2301">
        <v>2146.37</v>
      </c>
      <c r="C2301">
        <v>2159.5300000000002</v>
      </c>
      <c r="D2301" s="21">
        <v>2138.9299999999998</v>
      </c>
      <c r="E2301" s="21">
        <v>2150.2600000000002</v>
      </c>
      <c r="F2301" s="42">
        <v>455.25671935999998</v>
      </c>
      <c r="G2301" s="3">
        <f t="shared" si="175"/>
        <v>5.4907216111099721E-4</v>
      </c>
      <c r="H2301" s="3">
        <f>1-E2301/MAX(E$2:E2301)</f>
        <v>0.63413530252501182</v>
      </c>
      <c r="I2301" s="21">
        <f t="shared" si="176"/>
        <v>1.180000000000291</v>
      </c>
      <c r="J2301" s="21">
        <f ca="1">IF(ROW()&gt;计算结果!B$18+1,ABS(E2301-OFFSET(E2301,-计算结果!B$18,0,1,1))/SUM(OFFSET(I2301,0,0,-计算结果!B$18,1)),ABS(E2301-OFFSET(E2301,-ROW()+2,0,1,1))/SUM(OFFSET(I2301,0,0,-ROW()+2,1)))</f>
        <v>0.19672875965469716</v>
      </c>
      <c r="K2301" s="21">
        <f ca="1">(计算结果!B$19+计算结果!B$20*'000300'!J2301)^计算结果!B$21</f>
        <v>1.5770558836892274</v>
      </c>
      <c r="L2301" s="21">
        <f t="shared" ca="1" si="177"/>
        <v>2144.3075390211216</v>
      </c>
      <c r="M2301" s="31" t="str">
        <f ca="1">IF(ROW()&gt;计算结果!B$22+1,IF(L2301&gt;OFFSET(L2301,-计算结果!B$22,0,1,1),"买",IF(L2301&lt;OFFSET(L2301,-计算结果!B$22,0,1,1),"卖",M2300)),IF(L2301&gt;OFFSET(L2301,-ROW()+1,0,1,1),"买",IF(L2301&lt;OFFSET(L2301,-ROW()+1,0,1,1),"卖",M2300)))</f>
        <v>买</v>
      </c>
      <c r="N2301" s="4">
        <f t="shared" ca="1" si="178"/>
        <v>1</v>
      </c>
      <c r="O2301" s="3">
        <f ca="1">IF(M2300="买",E2301/E2300-1,0)-IF(N2301=1,计算结果!B$17,0)</f>
        <v>0</v>
      </c>
      <c r="P2301" s="2">
        <f t="shared" ca="1" si="179"/>
        <v>7.2537828789672378</v>
      </c>
      <c r="Q2301" s="3">
        <f ca="1">1-P2301/MAX(P$2:P2301)</f>
        <v>0.14488638219981698</v>
      </c>
    </row>
    <row r="2302" spans="1:17" x14ac:dyDescent="0.15">
      <c r="A2302" s="1">
        <v>41820</v>
      </c>
      <c r="B2302">
        <v>2152.31</v>
      </c>
      <c r="C2302">
        <v>2168.2199999999998</v>
      </c>
      <c r="D2302" s="21">
        <v>2152.31</v>
      </c>
      <c r="E2302" s="21">
        <v>2165.12</v>
      </c>
      <c r="F2302" s="42">
        <v>502.77572608000003</v>
      </c>
      <c r="G2302" s="3">
        <f t="shared" si="175"/>
        <v>6.9107921832707309E-3</v>
      </c>
      <c r="H2302" s="3">
        <f>1-E2302/MAX(E$2:E2302)</f>
        <v>0.63160688763356698</v>
      </c>
      <c r="I2302" s="21">
        <f t="shared" si="176"/>
        <v>14.859999999999673</v>
      </c>
      <c r="J2302" s="21">
        <f ca="1">IF(ROW()&gt;计算结果!B$18+1,ABS(E2302-OFFSET(E2302,-计算结果!B$18,0,1,1))/SUM(OFFSET(I2302,0,0,-计算结果!B$18,1)),ABS(E2302-OFFSET(E2302,-ROW()+2,0,1,1))/SUM(OFFSET(I2302,0,0,-ROW()+2,1)))</f>
        <v>0.20365575019040447</v>
      </c>
      <c r="K2302" s="21">
        <f ca="1">(计算结果!B$19+计算结果!B$20*'000300'!J2302)^计算结果!B$21</f>
        <v>1.5832901751713639</v>
      </c>
      <c r="L2302" s="21">
        <f t="shared" ca="1" si="177"/>
        <v>2177.2597040101168</v>
      </c>
      <c r="M2302" s="31" t="str">
        <f ca="1">IF(ROW()&gt;计算结果!B$22+1,IF(L2302&gt;OFFSET(L2302,-计算结果!B$22,0,1,1),"买",IF(L2302&lt;OFFSET(L2302,-计算结果!B$22,0,1,1),"卖",M2301)),IF(L2302&gt;OFFSET(L2302,-ROW()+1,0,1,1),"买",IF(L2302&lt;OFFSET(L2302,-ROW()+1,0,1,1),"卖",M2301)))</f>
        <v>买</v>
      </c>
      <c r="N2302" s="4" t="str">
        <f t="shared" ca="1" si="178"/>
        <v/>
      </c>
      <c r="O2302" s="3">
        <f ca="1">IF(M2301="买",E2302/E2301-1,0)-IF(N2302=1,计算结果!B$17,0)</f>
        <v>6.9107921832707309E-3</v>
      </c>
      <c r="P2302" s="2">
        <f t="shared" ca="1" si="179"/>
        <v>7.3039122649863479</v>
      </c>
      <c r="Q2302" s="3">
        <f ca="1">1-P2302/MAX(P$2:P2302)</f>
        <v>0.13897686969411516</v>
      </c>
    </row>
    <row r="2303" spans="1:17" x14ac:dyDescent="0.15">
      <c r="A2303" s="1">
        <v>41821</v>
      </c>
      <c r="B2303">
        <v>2169.1999999999998</v>
      </c>
      <c r="C2303">
        <v>2171.15</v>
      </c>
      <c r="D2303" s="21">
        <v>2157.13</v>
      </c>
      <c r="E2303" s="21">
        <v>2164.56</v>
      </c>
      <c r="F2303" s="42">
        <v>499.36285695999999</v>
      </c>
      <c r="G2303" s="3">
        <f t="shared" si="175"/>
        <v>-2.586461720366362E-4</v>
      </c>
      <c r="H2303" s="3">
        <f>1-E2303/MAX(E$2:E2303)</f>
        <v>0.63170217110188531</v>
      </c>
      <c r="I2303" s="21">
        <f t="shared" si="176"/>
        <v>0.55999999999994543</v>
      </c>
      <c r="J2303" s="21">
        <f ca="1">IF(ROW()&gt;计算结果!B$18+1,ABS(E2303-OFFSET(E2303,-计算结果!B$18,0,1,1))/SUM(OFFSET(I2303,0,0,-计算结果!B$18,1)),ABS(E2303-OFFSET(E2303,-ROW()+2,0,1,1))/SUM(OFFSET(I2303,0,0,-ROW()+2,1)))</f>
        <v>4.6594328439865988E-2</v>
      </c>
      <c r="K2303" s="21">
        <f ca="1">(计算结果!B$19+计算结果!B$20*'000300'!J2303)^计算结果!B$21</f>
        <v>1.4419348955958793</v>
      </c>
      <c r="L2303" s="21">
        <f t="shared" ca="1" si="177"/>
        <v>2158.9475576341906</v>
      </c>
      <c r="M2303" s="31" t="str">
        <f ca="1">IF(ROW()&gt;计算结果!B$22+1,IF(L2303&gt;OFFSET(L2303,-计算结果!B$22,0,1,1),"买",IF(L2303&lt;OFFSET(L2303,-计算结果!B$22,0,1,1),"卖",M2302)),IF(L2303&gt;OFFSET(L2303,-ROW()+1,0,1,1),"买",IF(L2303&lt;OFFSET(L2303,-ROW()+1,0,1,1),"卖",M2302)))</f>
        <v>买</v>
      </c>
      <c r="N2303" s="4" t="str">
        <f t="shared" ca="1" si="178"/>
        <v/>
      </c>
      <c r="O2303" s="3">
        <f ca="1">IF(M2302="买",E2303/E2302-1,0)-IF(N2303=1,计算结果!B$17,0)</f>
        <v>-2.586461720366362E-4</v>
      </c>
      <c r="P2303" s="2">
        <f t="shared" ca="1" si="179"/>
        <v>7.3020231360381178</v>
      </c>
      <c r="Q2303" s="3">
        <f ca="1">1-P2303/MAX(P$2:P2303)</f>
        <v>0.13919957003080374</v>
      </c>
    </row>
    <row r="2304" spans="1:17" x14ac:dyDescent="0.15">
      <c r="A2304" s="1">
        <v>41822</v>
      </c>
      <c r="B2304">
        <v>2164</v>
      </c>
      <c r="C2304">
        <v>2171.5100000000002</v>
      </c>
      <c r="D2304" s="21">
        <v>2155.61</v>
      </c>
      <c r="E2304" s="21">
        <v>2170.87</v>
      </c>
      <c r="F2304" s="42">
        <v>532.73657344000003</v>
      </c>
      <c r="G2304" s="3">
        <f t="shared" si="175"/>
        <v>2.9151421074029571E-3</v>
      </c>
      <c r="H2304" s="3">
        <f>1-E2304/MAX(E$2:E2304)</f>
        <v>0.63062853059279922</v>
      </c>
      <c r="I2304" s="21">
        <f t="shared" si="176"/>
        <v>6.3099999999999454</v>
      </c>
      <c r="J2304" s="21">
        <f ca="1">IF(ROW()&gt;计算结果!B$18+1,ABS(E2304-OFFSET(E2304,-计算结果!B$18,0,1,1))/SUM(OFFSET(I2304,0,0,-计算结果!B$18,1)),ABS(E2304-OFFSET(E2304,-ROW()+2,0,1,1))/SUM(OFFSET(I2304,0,0,-ROW()+2,1)))</f>
        <v>9.9765368371657351E-2</v>
      </c>
      <c r="K2304" s="21">
        <f ca="1">(计算结果!B$19+计算结果!B$20*'000300'!J2304)^计算结果!B$21</f>
        <v>1.4897888315344916</v>
      </c>
      <c r="L2304" s="21">
        <f t="shared" ca="1" si="177"/>
        <v>2176.7094791153868</v>
      </c>
      <c r="M2304" s="31" t="str">
        <f ca="1">IF(ROW()&gt;计算结果!B$22+1,IF(L2304&gt;OFFSET(L2304,-计算结果!B$22,0,1,1),"买",IF(L2304&lt;OFFSET(L2304,-计算结果!B$22,0,1,1),"卖",M2303)),IF(L2304&gt;OFFSET(L2304,-ROW()+1,0,1,1),"买",IF(L2304&lt;OFFSET(L2304,-ROW()+1,0,1,1),"卖",M2303)))</f>
        <v>买</v>
      </c>
      <c r="N2304" s="4" t="str">
        <f t="shared" ca="1" si="178"/>
        <v/>
      </c>
      <c r="O2304" s="3">
        <f ca="1">IF(M2303="买",E2304/E2303-1,0)-IF(N2304=1,计算结果!B$17,0)</f>
        <v>2.9151421074029571E-3</v>
      </c>
      <c r="P2304" s="2">
        <f t="shared" ca="1" si="179"/>
        <v>7.3233095711512135</v>
      </c>
      <c r="Q2304" s="3">
        <f ca="1">1-P2304/MAX(P$2:P2304)</f>
        <v>0.13669021445132989</v>
      </c>
    </row>
    <row r="2305" spans="1:17" x14ac:dyDescent="0.15">
      <c r="A2305" s="1">
        <v>41823</v>
      </c>
      <c r="B2305">
        <v>2169</v>
      </c>
      <c r="C2305">
        <v>2184.96</v>
      </c>
      <c r="D2305" s="21">
        <v>2164.84</v>
      </c>
      <c r="E2305" s="21">
        <v>2180.19</v>
      </c>
      <c r="F2305" s="42">
        <v>560.24940544000003</v>
      </c>
      <c r="G2305" s="3">
        <f t="shared" si="175"/>
        <v>4.2932096348469173E-3</v>
      </c>
      <c r="H2305" s="3">
        <f>1-E2305/MAX(E$2:E2305)</f>
        <v>0.62904274144150274</v>
      </c>
      <c r="I2305" s="21">
        <f t="shared" si="176"/>
        <v>9.3200000000001637</v>
      </c>
      <c r="J2305" s="21">
        <f ca="1">IF(ROW()&gt;计算结果!B$18+1,ABS(E2305-OFFSET(E2305,-计算结果!B$18,0,1,1))/SUM(OFFSET(I2305,0,0,-计算结果!B$18,1)),ABS(E2305-OFFSET(E2305,-ROW()+2,0,1,1))/SUM(OFFSET(I2305,0,0,-ROW()+2,1)))</f>
        <v>0.64550520959534685</v>
      </c>
      <c r="K2305" s="21">
        <f ca="1">(计算结果!B$19+计算结果!B$20*'000300'!J2305)^计算结果!B$21</f>
        <v>1.980954688635812</v>
      </c>
      <c r="L2305" s="21">
        <f t="shared" ca="1" si="177"/>
        <v>2183.6042332806564</v>
      </c>
      <c r="M2305" s="31" t="str">
        <f ca="1">IF(ROW()&gt;计算结果!B$22+1,IF(L2305&gt;OFFSET(L2305,-计算结果!B$22,0,1,1),"买",IF(L2305&lt;OFFSET(L2305,-计算结果!B$22,0,1,1),"卖",M2304)),IF(L2305&gt;OFFSET(L2305,-ROW()+1,0,1,1),"买",IF(L2305&lt;OFFSET(L2305,-ROW()+1,0,1,1),"卖",M2304)))</f>
        <v>买</v>
      </c>
      <c r="N2305" s="4" t="str">
        <f t="shared" ca="1" si="178"/>
        <v/>
      </c>
      <c r="O2305" s="3">
        <f ca="1">IF(M2304="买",E2305/E2304-1,0)-IF(N2305=1,计算结果!B$17,0)</f>
        <v>4.2932096348469173E-3</v>
      </c>
      <c r="P2305" s="2">
        <f t="shared" ca="1" si="179"/>
        <v>7.3547500743610463</v>
      </c>
      <c r="Q2305" s="3">
        <f ca="1">1-P2305/MAX(P$2:P2305)</f>
        <v>0.13298384456215473</v>
      </c>
    </row>
    <row r="2306" spans="1:17" x14ac:dyDescent="0.15">
      <c r="A2306" s="1">
        <v>41824</v>
      </c>
      <c r="B2306">
        <v>2180.44</v>
      </c>
      <c r="C2306">
        <v>2183.8000000000002</v>
      </c>
      <c r="D2306" s="21">
        <v>2174.0700000000002</v>
      </c>
      <c r="E2306" s="21">
        <v>2178.69</v>
      </c>
      <c r="F2306" s="42">
        <v>479.90034431999999</v>
      </c>
      <c r="G2306" s="3">
        <f t="shared" si="175"/>
        <v>-6.8801343002211635E-4</v>
      </c>
      <c r="H2306" s="3">
        <f>1-E2306/MAX(E$2:E2306)</f>
        <v>0.62929796501735513</v>
      </c>
      <c r="I2306" s="21">
        <f t="shared" si="176"/>
        <v>1.5</v>
      </c>
      <c r="J2306" s="21">
        <f ca="1">IF(ROW()&gt;计算结果!B$18+1,ABS(E2306-OFFSET(E2306,-计算结果!B$18,0,1,1))/SUM(OFFSET(I2306,0,0,-计算结果!B$18,1)),ABS(E2306-OFFSET(E2306,-ROW()+2,0,1,1))/SUM(OFFSET(I2306,0,0,-ROW()+2,1)))</f>
        <v>0.56534626785232944</v>
      </c>
      <c r="K2306" s="21">
        <f ca="1">(计算结果!B$19+计算结果!B$20*'000300'!J2306)^计算结果!B$21</f>
        <v>1.9088116410670963</v>
      </c>
      <c r="L2306" s="21">
        <f t="shared" ca="1" si="177"/>
        <v>2174.2238875876201</v>
      </c>
      <c r="M2306" s="31" t="str">
        <f ca="1">IF(ROW()&gt;计算结果!B$22+1,IF(L2306&gt;OFFSET(L2306,-计算结果!B$22,0,1,1),"买",IF(L2306&lt;OFFSET(L2306,-计算结果!B$22,0,1,1),"卖",M2305)),IF(L2306&gt;OFFSET(L2306,-ROW()+1,0,1,1),"买",IF(L2306&lt;OFFSET(L2306,-ROW()+1,0,1,1),"卖",M2305)))</f>
        <v>买</v>
      </c>
      <c r="N2306" s="4" t="str">
        <f t="shared" ca="1" si="178"/>
        <v/>
      </c>
      <c r="O2306" s="3">
        <f ca="1">IF(M2305="买",E2306/E2305-1,0)-IF(N2306=1,计算结果!B$17,0)</f>
        <v>-6.8801343002211635E-4</v>
      </c>
      <c r="P2306" s="2">
        <f t="shared" ca="1" si="179"/>
        <v>7.3496899075354296</v>
      </c>
      <c r="Q2306" s="3">
        <f ca="1">1-P2306/MAX(P$2:P2306)</f>
        <v>0.1335803633211422</v>
      </c>
    </row>
    <row r="2307" spans="1:17" x14ac:dyDescent="0.15">
      <c r="A2307" s="1">
        <v>41827</v>
      </c>
      <c r="B2307">
        <v>2178.5500000000002</v>
      </c>
      <c r="C2307">
        <v>2186.1999999999998</v>
      </c>
      <c r="D2307" s="21">
        <v>2171.08</v>
      </c>
      <c r="E2307" s="21">
        <v>2176.29</v>
      </c>
      <c r="F2307" s="42">
        <v>476.63878144</v>
      </c>
      <c r="G2307" s="3">
        <f t="shared" ref="G2307:G2370" si="180">E2307/E2306-1</f>
        <v>-1.1015793894496584E-3</v>
      </c>
      <c r="H2307" s="3">
        <f>1-E2307/MAX(E$2:E2307)</f>
        <v>0.62970632273871918</v>
      </c>
      <c r="I2307" s="21">
        <f t="shared" si="176"/>
        <v>2.4000000000000909</v>
      </c>
      <c r="J2307" s="21">
        <f ca="1">IF(ROW()&gt;计算结果!B$18+1,ABS(E2307-OFFSET(E2307,-计算结果!B$18,0,1,1))/SUM(OFFSET(I2307,0,0,-计算结果!B$18,1)),ABS(E2307-OFFSET(E2307,-ROW()+2,0,1,1))/SUM(OFFSET(I2307,0,0,-ROW()+2,1)))</f>
        <v>0.56999999999999429</v>
      </c>
      <c r="K2307" s="21">
        <f ca="1">(计算结果!B$19+计算结果!B$20*'000300'!J2307)^计算结果!B$21</f>
        <v>1.9129999999999949</v>
      </c>
      <c r="L2307" s="21">
        <f t="shared" ca="1" si="177"/>
        <v>2178.176360632503</v>
      </c>
      <c r="M2307" s="31" t="str">
        <f ca="1">IF(ROW()&gt;计算结果!B$22+1,IF(L2307&gt;OFFSET(L2307,-计算结果!B$22,0,1,1),"买",IF(L2307&lt;OFFSET(L2307,-计算结果!B$22,0,1,1),"卖",M2306)),IF(L2307&gt;OFFSET(L2307,-ROW()+1,0,1,1),"买",IF(L2307&lt;OFFSET(L2307,-ROW()+1,0,1,1),"卖",M2306)))</f>
        <v>买</v>
      </c>
      <c r="N2307" s="4" t="str">
        <f t="shared" ca="1" si="178"/>
        <v/>
      </c>
      <c r="O2307" s="3">
        <f ca="1">IF(M2306="买",E2307/E2306-1,0)-IF(N2307=1,计算结果!B$17,0)</f>
        <v>-1.1015793894496584E-3</v>
      </c>
      <c r="P2307" s="2">
        <f t="shared" ca="1" si="179"/>
        <v>7.341593640614442</v>
      </c>
      <c r="Q2307" s="3">
        <f ca="1">1-P2307/MAX(P$2:P2307)</f>
        <v>0.1345347933355221</v>
      </c>
    </row>
    <row r="2308" spans="1:17" x14ac:dyDescent="0.15">
      <c r="A2308" s="1">
        <v>41828</v>
      </c>
      <c r="B2308">
        <v>2174.83</v>
      </c>
      <c r="C2308">
        <v>2180.7800000000002</v>
      </c>
      <c r="D2308" s="21">
        <v>2163.36</v>
      </c>
      <c r="E2308" s="21">
        <v>2180.4699999999998</v>
      </c>
      <c r="F2308" s="42">
        <v>460.17265664000001</v>
      </c>
      <c r="G2308" s="3">
        <f t="shared" si="180"/>
        <v>1.9206999067218344E-3</v>
      </c>
      <c r="H2308" s="3">
        <f>1-E2308/MAX(E$2:E2308)</f>
        <v>0.62899509970734369</v>
      </c>
      <c r="I2308" s="21">
        <f t="shared" ref="I2308:I2371" si="181">ABS(E2308-E2307)</f>
        <v>4.1799999999998363</v>
      </c>
      <c r="J2308" s="21">
        <f ca="1">IF(ROW()&gt;计算结果!B$18+1,ABS(E2308-OFFSET(E2308,-计算结果!B$18,0,1,1))/SUM(OFFSET(I2308,0,0,-计算结果!B$18,1)),ABS(E2308-OFFSET(E2308,-ROW()+2,0,1,1))/SUM(OFFSET(I2308,0,0,-ROW()+2,1)))</f>
        <v>0.52838298503037651</v>
      </c>
      <c r="K2308" s="21">
        <f ca="1">(计算结果!B$19+计算结果!B$20*'000300'!J2308)^计算结果!B$21</f>
        <v>1.8755446865273389</v>
      </c>
      <c r="L2308" s="21">
        <f t="shared" ref="L2308:L2371" ca="1" si="182">K2308*E2308+(1-K2308)*L2307</f>
        <v>2182.4781837610217</v>
      </c>
      <c r="M2308" s="31" t="str">
        <f ca="1">IF(ROW()&gt;计算结果!B$22+1,IF(L2308&gt;OFFSET(L2308,-计算结果!B$22,0,1,1),"买",IF(L2308&lt;OFFSET(L2308,-计算结果!B$22,0,1,1),"卖",M2307)),IF(L2308&gt;OFFSET(L2308,-ROW()+1,0,1,1),"买",IF(L2308&lt;OFFSET(L2308,-ROW()+1,0,1,1),"卖",M2307)))</f>
        <v>买</v>
      </c>
      <c r="N2308" s="4" t="str">
        <f t="shared" ref="N2308:N2371" ca="1" si="183">IF(M2307&lt;&gt;M2308,1,"")</f>
        <v/>
      </c>
      <c r="O2308" s="3">
        <f ca="1">IF(M2307="买",E2308/E2307-1,0)-IF(N2308=1,计算结果!B$17,0)</f>
        <v>1.9206999067218344E-3</v>
      </c>
      <c r="P2308" s="2">
        <f t="shared" ref="P2308:P2371" ca="1" si="184">IFERROR(P2307*(1+O2308),P2307)</f>
        <v>7.3556946388351596</v>
      </c>
      <c r="Q2308" s="3">
        <f ca="1">1-P2308/MAX(P$2:P2308)</f>
        <v>0.13287249439381066</v>
      </c>
    </row>
    <row r="2309" spans="1:17" x14ac:dyDescent="0.15">
      <c r="A2309" s="1">
        <v>41829</v>
      </c>
      <c r="B2309">
        <v>2178.14</v>
      </c>
      <c r="C2309">
        <v>2178.5100000000002</v>
      </c>
      <c r="D2309" s="21">
        <v>2148.2600000000002</v>
      </c>
      <c r="E2309" s="21">
        <v>2148.71</v>
      </c>
      <c r="F2309" s="42">
        <v>589.80249600000002</v>
      </c>
      <c r="G2309" s="3">
        <f t="shared" si="180"/>
        <v>-1.4565667035088659E-2</v>
      </c>
      <c r="H2309" s="3">
        <f>1-E2309/MAX(E$2:E2309)</f>
        <v>0.63439903355339278</v>
      </c>
      <c r="I2309" s="21">
        <f t="shared" si="181"/>
        <v>31.759999999999764</v>
      </c>
      <c r="J2309" s="21">
        <f ca="1">IF(ROW()&gt;计算结果!B$18+1,ABS(E2309-OFFSET(E2309,-计算结果!B$18,0,1,1))/SUM(OFFSET(I2309,0,0,-计算结果!B$18,1)),ABS(E2309-OFFSET(E2309,-ROW()+2,0,1,1))/SUM(OFFSET(I2309,0,0,-ROW()+2,1)))</f>
        <v>0.17475506949191377</v>
      </c>
      <c r="K2309" s="21">
        <f ca="1">(计算结果!B$19+计算结果!B$20*'000300'!J2309)^计算结果!B$21</f>
        <v>1.5572795625427223</v>
      </c>
      <c r="L2309" s="21">
        <f t="shared" ca="1" si="182"/>
        <v>2129.8916813257956</v>
      </c>
      <c r="M2309" s="31" t="str">
        <f ca="1">IF(ROW()&gt;计算结果!B$22+1,IF(L2309&gt;OFFSET(L2309,-计算结果!B$22,0,1,1),"买",IF(L2309&lt;OFFSET(L2309,-计算结果!B$22,0,1,1),"卖",M2308)),IF(L2309&gt;OFFSET(L2309,-ROW()+1,0,1,1),"买",IF(L2309&lt;OFFSET(L2309,-ROW()+1,0,1,1),"卖",M2308)))</f>
        <v>卖</v>
      </c>
      <c r="N2309" s="4">
        <f t="shared" ca="1" si="183"/>
        <v>1</v>
      </c>
      <c r="O2309" s="3">
        <f ca="1">IF(M2308="买",E2309/E2308-1,0)-IF(N2309=1,计算结果!B$17,0)</f>
        <v>-1.4565667035088659E-2</v>
      </c>
      <c r="P2309" s="2">
        <f t="shared" ca="1" si="184"/>
        <v>7.2485540399141</v>
      </c>
      <c r="Q2309" s="3">
        <f ca="1">1-P2309/MAX(P$2:P2309)</f>
        <v>0.1455027849174374</v>
      </c>
    </row>
    <row r="2310" spans="1:17" x14ac:dyDescent="0.15">
      <c r="A2310" s="1">
        <v>41830</v>
      </c>
      <c r="B2310">
        <v>2146.6</v>
      </c>
      <c r="C2310">
        <v>2151.77</v>
      </c>
      <c r="D2310" s="21">
        <v>2139.52</v>
      </c>
      <c r="E2310" s="21">
        <v>2142.85</v>
      </c>
      <c r="F2310" s="42">
        <v>509.31666944</v>
      </c>
      <c r="G2310" s="3">
        <f t="shared" si="180"/>
        <v>-2.7272177259844987E-3</v>
      </c>
      <c r="H2310" s="3">
        <f>1-E2310/MAX(E$2:E2310)</f>
        <v>0.63539610698972293</v>
      </c>
      <c r="I2310" s="21">
        <f t="shared" si="181"/>
        <v>5.8600000000001273</v>
      </c>
      <c r="J2310" s="21">
        <f ca="1">IF(ROW()&gt;计算结果!B$18+1,ABS(E2310-OFFSET(E2310,-计算结果!B$18,0,1,1))/SUM(OFFSET(I2310,0,0,-计算结果!B$18,1)),ABS(E2310-OFFSET(E2310,-ROW()+2,0,1,1))/SUM(OFFSET(I2310,0,0,-ROW()+2,1)))</f>
        <v>7.9943539073527928E-2</v>
      </c>
      <c r="K2310" s="21">
        <f ca="1">(计算结果!B$19+计算结果!B$20*'000300'!J2310)^计算结果!B$21</f>
        <v>1.471949185166175</v>
      </c>
      <c r="L2310" s="21">
        <f t="shared" ca="1" si="182"/>
        <v>2148.9656679394138</v>
      </c>
      <c r="M2310" s="31" t="str">
        <f ca="1">IF(ROW()&gt;计算结果!B$22+1,IF(L2310&gt;OFFSET(L2310,-计算结果!B$22,0,1,1),"买",IF(L2310&lt;OFFSET(L2310,-计算结果!B$22,0,1,1),"卖",M2309)),IF(L2310&gt;OFFSET(L2310,-ROW()+1,0,1,1),"买",IF(L2310&lt;OFFSET(L2310,-ROW()+1,0,1,1),"卖",M2309)))</f>
        <v>卖</v>
      </c>
      <c r="N2310" s="4" t="str">
        <f t="shared" ca="1" si="183"/>
        <v/>
      </c>
      <c r="O2310" s="3">
        <f ca="1">IF(M2309="买",E2310/E2309-1,0)-IF(N2310=1,计算结果!B$17,0)</f>
        <v>0</v>
      </c>
      <c r="P2310" s="2">
        <f t="shared" ca="1" si="184"/>
        <v>7.2485540399141</v>
      </c>
      <c r="Q2310" s="3">
        <f ca="1">1-P2310/MAX(P$2:P2310)</f>
        <v>0.1455027849174374</v>
      </c>
    </row>
    <row r="2311" spans="1:17" x14ac:dyDescent="0.15">
      <c r="A2311" s="1">
        <v>41831</v>
      </c>
      <c r="B2311">
        <v>2136.3200000000002</v>
      </c>
      <c r="C2311">
        <v>2154.73</v>
      </c>
      <c r="D2311" s="21">
        <v>2134.79</v>
      </c>
      <c r="E2311" s="21">
        <v>2148.0100000000002</v>
      </c>
      <c r="F2311" s="42">
        <v>515.51825919999999</v>
      </c>
      <c r="G2311" s="3">
        <f t="shared" si="180"/>
        <v>2.4080080266934978E-3</v>
      </c>
      <c r="H2311" s="3">
        <f>1-E2311/MAX(E$2:E2311)</f>
        <v>0.63451813788879052</v>
      </c>
      <c r="I2311" s="21">
        <f t="shared" si="181"/>
        <v>5.1600000000003092</v>
      </c>
      <c r="J2311" s="21">
        <f ca="1">IF(ROW()&gt;计算结果!B$18+1,ABS(E2311-OFFSET(E2311,-计算结果!B$18,0,1,1))/SUM(OFFSET(I2311,0,0,-计算结果!B$18,1)),ABS(E2311-OFFSET(E2311,-ROW()+2,0,1,1))/SUM(OFFSET(I2311,0,0,-ROW()+2,1)))</f>
        <v>2.7469173483091247E-2</v>
      </c>
      <c r="K2311" s="21">
        <f ca="1">(计算结果!B$19+计算结果!B$20*'000300'!J2311)^计算结果!B$21</f>
        <v>1.4247222561347821</v>
      </c>
      <c r="L2311" s="21">
        <f t="shared" ca="1" si="182"/>
        <v>2147.6041065566569</v>
      </c>
      <c r="M2311" s="31" t="str">
        <f ca="1">IF(ROW()&gt;计算结果!B$22+1,IF(L2311&gt;OFFSET(L2311,-计算结果!B$22,0,1,1),"买",IF(L2311&lt;OFFSET(L2311,-计算结果!B$22,0,1,1),"卖",M2310)),IF(L2311&gt;OFFSET(L2311,-ROW()+1,0,1,1),"买",IF(L2311&lt;OFFSET(L2311,-ROW()+1,0,1,1),"卖",M2310)))</f>
        <v>卖</v>
      </c>
      <c r="N2311" s="4" t="str">
        <f t="shared" ca="1" si="183"/>
        <v/>
      </c>
      <c r="O2311" s="3">
        <f ca="1">IF(M2310="买",E2311/E2310-1,0)-IF(N2311=1,计算结果!B$17,0)</f>
        <v>0</v>
      </c>
      <c r="P2311" s="2">
        <f t="shared" ca="1" si="184"/>
        <v>7.2485540399141</v>
      </c>
      <c r="Q2311" s="3">
        <f ca="1">1-P2311/MAX(P$2:P2311)</f>
        <v>0.1455027849174374</v>
      </c>
    </row>
    <row r="2312" spans="1:17" x14ac:dyDescent="0.15">
      <c r="A2312" s="1">
        <v>41834</v>
      </c>
      <c r="B2312">
        <v>2149.54</v>
      </c>
      <c r="C2312">
        <v>2171.9</v>
      </c>
      <c r="D2312" s="21">
        <v>2145.2800000000002</v>
      </c>
      <c r="E2312" s="21">
        <v>2171.7600000000002</v>
      </c>
      <c r="F2312" s="42">
        <v>604.67089408000004</v>
      </c>
      <c r="G2312" s="3">
        <f t="shared" si="180"/>
        <v>1.1056745545877433E-2</v>
      </c>
      <c r="H2312" s="3">
        <f>1-E2312/MAX(E$2:E2312)</f>
        <v>0.63047709793779338</v>
      </c>
      <c r="I2312" s="21">
        <f t="shared" si="181"/>
        <v>23.75</v>
      </c>
      <c r="J2312" s="21">
        <f ca="1">IF(ROW()&gt;计算结果!B$18+1,ABS(E2312-OFFSET(E2312,-计算结果!B$18,0,1,1))/SUM(OFFSET(I2312,0,0,-计算结果!B$18,1)),ABS(E2312-OFFSET(E2312,-ROW()+2,0,1,1))/SUM(OFFSET(I2312,0,0,-ROW()+2,1)))</f>
        <v>7.3127753303968215E-2</v>
      </c>
      <c r="K2312" s="21">
        <f ca="1">(计算结果!B$19+计算结果!B$20*'000300'!J2312)^计算结果!B$21</f>
        <v>1.4658149779735714</v>
      </c>
      <c r="L2312" s="21">
        <f t="shared" ca="1" si="182"/>
        <v>2183.0121769722432</v>
      </c>
      <c r="M2312" s="31" t="str">
        <f ca="1">IF(ROW()&gt;计算结果!B$22+1,IF(L2312&gt;OFFSET(L2312,-计算结果!B$22,0,1,1),"买",IF(L2312&lt;OFFSET(L2312,-计算结果!B$22,0,1,1),"卖",M2311)),IF(L2312&gt;OFFSET(L2312,-ROW()+1,0,1,1),"买",IF(L2312&lt;OFFSET(L2312,-ROW()+1,0,1,1),"卖",M2311)))</f>
        <v>卖</v>
      </c>
      <c r="N2312" s="4" t="str">
        <f t="shared" ca="1" si="183"/>
        <v/>
      </c>
      <c r="O2312" s="3">
        <f ca="1">IF(M2311="买",E2312/E2311-1,0)-IF(N2312=1,计算结果!B$17,0)</f>
        <v>0</v>
      </c>
      <c r="P2312" s="2">
        <f t="shared" ca="1" si="184"/>
        <v>7.2485540399141</v>
      </c>
      <c r="Q2312" s="3">
        <f ca="1">1-P2312/MAX(P$2:P2312)</f>
        <v>0.1455027849174374</v>
      </c>
    </row>
    <row r="2313" spans="1:17" x14ac:dyDescent="0.15">
      <c r="A2313" s="1">
        <v>41835</v>
      </c>
      <c r="B2313">
        <v>2170.09</v>
      </c>
      <c r="C2313">
        <v>2176.27</v>
      </c>
      <c r="D2313" s="21">
        <v>2165.21</v>
      </c>
      <c r="E2313" s="21">
        <v>2174.98</v>
      </c>
      <c r="F2313" s="42">
        <v>643.04873471999997</v>
      </c>
      <c r="G2313" s="3">
        <f t="shared" si="180"/>
        <v>1.4826684348177022E-3</v>
      </c>
      <c r="H2313" s="3">
        <f>1-E2313/MAX(E$2:E2313)</f>
        <v>0.6299292179949636</v>
      </c>
      <c r="I2313" s="21">
        <f t="shared" si="181"/>
        <v>3.2199999999997999</v>
      </c>
      <c r="J2313" s="21">
        <f ca="1">IF(ROW()&gt;计算结果!B$18+1,ABS(E2313-OFFSET(E2313,-计算结果!B$18,0,1,1))/SUM(OFFSET(I2313,0,0,-计算结果!B$18,1)),ABS(E2313-OFFSET(E2313,-ROW()+2,0,1,1))/SUM(OFFSET(I2313,0,0,-ROW()+2,1)))</f>
        <v>0.11149154718596264</v>
      </c>
      <c r="K2313" s="21">
        <f ca="1">(计算结果!B$19+计算结果!B$20*'000300'!J2313)^计算结果!B$21</f>
        <v>1.5003423924673662</v>
      </c>
      <c r="L2313" s="21">
        <f t="shared" ca="1" si="182"/>
        <v>2170.9611613569868</v>
      </c>
      <c r="M2313" s="31" t="str">
        <f ca="1">IF(ROW()&gt;计算结果!B$22+1,IF(L2313&gt;OFFSET(L2313,-计算结果!B$22,0,1,1),"买",IF(L2313&lt;OFFSET(L2313,-计算结果!B$22,0,1,1),"卖",M2312)),IF(L2313&gt;OFFSET(L2313,-ROW()+1,0,1,1),"买",IF(L2313&lt;OFFSET(L2313,-ROW()+1,0,1,1),"卖",M2312)))</f>
        <v>买</v>
      </c>
      <c r="N2313" s="4">
        <f t="shared" ca="1" si="183"/>
        <v>1</v>
      </c>
      <c r="O2313" s="3">
        <f ca="1">IF(M2312="买",E2313/E2312-1,0)-IF(N2313=1,计算结果!B$17,0)</f>
        <v>0</v>
      </c>
      <c r="P2313" s="2">
        <f t="shared" ca="1" si="184"/>
        <v>7.2485540399141</v>
      </c>
      <c r="Q2313" s="3">
        <f ca="1">1-P2313/MAX(P$2:P2313)</f>
        <v>0.1455027849174374</v>
      </c>
    </row>
    <row r="2314" spans="1:17" x14ac:dyDescent="0.15">
      <c r="A2314" s="1">
        <v>41836</v>
      </c>
      <c r="B2314">
        <v>2172.8200000000002</v>
      </c>
      <c r="C2314">
        <v>2183.25</v>
      </c>
      <c r="D2314" s="21">
        <v>2166.77</v>
      </c>
      <c r="E2314" s="21">
        <v>2170.87</v>
      </c>
      <c r="F2314" s="42">
        <v>611.26053888000001</v>
      </c>
      <c r="G2314" s="3">
        <f t="shared" si="180"/>
        <v>-1.8896725487131949E-3</v>
      </c>
      <c r="H2314" s="3">
        <f>1-E2314/MAX(E$2:E2314)</f>
        <v>0.63062853059279922</v>
      </c>
      <c r="I2314" s="21">
        <f t="shared" si="181"/>
        <v>4.1100000000001273</v>
      </c>
      <c r="J2314" s="21">
        <f ca="1">IF(ROW()&gt;计算结果!B$18+1,ABS(E2314-OFFSET(E2314,-计算结果!B$18,0,1,1))/SUM(OFFSET(I2314,0,0,-计算结果!B$18,1)),ABS(E2314-OFFSET(E2314,-ROW()+2,0,1,1))/SUM(OFFSET(I2314,0,0,-ROW()+2,1)))</f>
        <v>0</v>
      </c>
      <c r="K2314" s="21">
        <f ca="1">(计算结果!B$19+计算结果!B$20*'000300'!J2314)^计算结果!B$21</f>
        <v>1.4</v>
      </c>
      <c r="L2314" s="21">
        <f t="shared" ca="1" si="182"/>
        <v>2170.8335354572055</v>
      </c>
      <c r="M2314" s="31" t="str">
        <f ca="1">IF(ROW()&gt;计算结果!B$22+1,IF(L2314&gt;OFFSET(L2314,-计算结果!B$22,0,1,1),"买",IF(L2314&lt;OFFSET(L2314,-计算结果!B$22,0,1,1),"卖",M2313)),IF(L2314&gt;OFFSET(L2314,-ROW()+1,0,1,1),"买",IF(L2314&lt;OFFSET(L2314,-ROW()+1,0,1,1),"卖",M2313)))</f>
        <v>买</v>
      </c>
      <c r="N2314" s="4" t="str">
        <f t="shared" ca="1" si="183"/>
        <v/>
      </c>
      <c r="O2314" s="3">
        <f ca="1">IF(M2313="买",E2314/E2313-1,0)-IF(N2314=1,计算结果!B$17,0)</f>
        <v>-1.8896725487131949E-3</v>
      </c>
      <c r="P2314" s="2">
        <f t="shared" ca="1" si="184"/>
        <v>7.2348566463270103</v>
      </c>
      <c r="Q2314" s="3">
        <f ca="1">1-P2314/MAX(P$2:P2314)</f>
        <v>0.14711750484773078</v>
      </c>
    </row>
    <row r="2315" spans="1:17" x14ac:dyDescent="0.15">
      <c r="A2315" s="1">
        <v>41837</v>
      </c>
      <c r="B2315">
        <v>2166.83</v>
      </c>
      <c r="C2315">
        <v>2166.9299999999998</v>
      </c>
      <c r="D2315" s="21">
        <v>2147.08</v>
      </c>
      <c r="E2315" s="21">
        <v>2157.0700000000002</v>
      </c>
      <c r="F2315" s="42">
        <v>463.54644991999999</v>
      </c>
      <c r="G2315" s="3">
        <f t="shared" si="180"/>
        <v>-6.3568983863611095E-3</v>
      </c>
      <c r="H2315" s="3">
        <f>1-E2315/MAX(E$2:E2315)</f>
        <v>0.63297658749064178</v>
      </c>
      <c r="I2315" s="21">
        <f t="shared" si="181"/>
        <v>13.799999999999727</v>
      </c>
      <c r="J2315" s="21">
        <f ca="1">IF(ROW()&gt;计算结果!B$18+1,ABS(E2315-OFFSET(E2315,-计算结果!B$18,0,1,1))/SUM(OFFSET(I2315,0,0,-计算结果!B$18,1)),ABS(E2315-OFFSET(E2315,-ROW()+2,0,1,1))/SUM(OFFSET(I2315,0,0,-ROW()+2,1)))</f>
        <v>0.2414873616043445</v>
      </c>
      <c r="K2315" s="21">
        <f ca="1">(计算结果!B$19+计算结果!B$20*'000300'!J2315)^计算结果!B$21</f>
        <v>1.6173386254439099</v>
      </c>
      <c r="L2315" s="21">
        <f t="shared" ca="1" si="182"/>
        <v>2148.5732379396004</v>
      </c>
      <c r="M2315" s="31" t="str">
        <f ca="1">IF(ROW()&gt;计算结果!B$22+1,IF(L2315&gt;OFFSET(L2315,-计算结果!B$22,0,1,1),"买",IF(L2315&lt;OFFSET(L2315,-计算结果!B$22,0,1,1),"卖",M2314)),IF(L2315&gt;OFFSET(L2315,-ROW()+1,0,1,1),"买",IF(L2315&lt;OFFSET(L2315,-ROW()+1,0,1,1),"卖",M2314)))</f>
        <v>买</v>
      </c>
      <c r="N2315" s="4" t="str">
        <f t="shared" ca="1" si="183"/>
        <v/>
      </c>
      <c r="O2315" s="3">
        <f ca="1">IF(M2314="买",E2315/E2314-1,0)-IF(N2315=1,计算结果!B$17,0)</f>
        <v>-6.3568983863611095E-3</v>
      </c>
      <c r="P2315" s="2">
        <f t="shared" ca="1" si="184"/>
        <v>7.1888653977864205</v>
      </c>
      <c r="Q2315" s="3">
        <f ca="1">1-P2315/MAX(P$2:P2315)</f>
        <v>0.15253919220491985</v>
      </c>
    </row>
    <row r="2316" spans="1:17" x14ac:dyDescent="0.15">
      <c r="A2316" s="1">
        <v>41838</v>
      </c>
      <c r="B2316">
        <v>2147.66</v>
      </c>
      <c r="C2316">
        <v>2176.3200000000002</v>
      </c>
      <c r="D2316" s="21">
        <v>2145.4499999999998</v>
      </c>
      <c r="E2316" s="21">
        <v>2164.14</v>
      </c>
      <c r="F2316" s="42">
        <v>537.58918656000003</v>
      </c>
      <c r="G2316" s="3">
        <f t="shared" si="180"/>
        <v>3.2775941439080469E-3</v>
      </c>
      <c r="H2316" s="3">
        <f>1-E2316/MAX(E$2:E2316)</f>
        <v>0.63177363370312389</v>
      </c>
      <c r="I2316" s="21">
        <f t="shared" si="181"/>
        <v>7.069999999999709</v>
      </c>
      <c r="J2316" s="21">
        <f ca="1">IF(ROW()&gt;计算结果!B$18+1,ABS(E2316-OFFSET(E2316,-计算结果!B$18,0,1,1))/SUM(OFFSET(I2316,0,0,-计算结果!B$18,1)),ABS(E2316-OFFSET(E2316,-ROW()+2,0,1,1))/SUM(OFFSET(I2316,0,0,-ROW()+2,1)))</f>
        <v>0.14361859638732855</v>
      </c>
      <c r="K2316" s="21">
        <f ca="1">(计算结果!B$19+计算结果!B$20*'000300'!J2316)^计算结果!B$21</f>
        <v>1.5292567367485956</v>
      </c>
      <c r="L2316" s="21">
        <f t="shared" ca="1" si="182"/>
        <v>2172.3788136898283</v>
      </c>
      <c r="M2316" s="31" t="str">
        <f ca="1">IF(ROW()&gt;计算结果!B$22+1,IF(L2316&gt;OFFSET(L2316,-计算结果!B$22,0,1,1),"买",IF(L2316&lt;OFFSET(L2316,-计算结果!B$22,0,1,1),"卖",M2315)),IF(L2316&gt;OFFSET(L2316,-ROW()+1,0,1,1),"买",IF(L2316&lt;OFFSET(L2316,-ROW()+1,0,1,1),"卖",M2315)))</f>
        <v>买</v>
      </c>
      <c r="N2316" s="4" t="str">
        <f t="shared" ca="1" si="183"/>
        <v/>
      </c>
      <c r="O2316" s="3">
        <f ca="1">IF(M2315="买",E2316/E2315-1,0)-IF(N2316=1,计算结果!B$17,0)</f>
        <v>3.2775941439080469E-3</v>
      </c>
      <c r="P2316" s="2">
        <f t="shared" ca="1" si="184"/>
        <v>7.2124275809155485</v>
      </c>
      <c r="Q2316" s="3">
        <f ca="1">1-P2316/MAX(P$2:P2316)</f>
        <v>0.14976155962409909</v>
      </c>
    </row>
    <row r="2317" spans="1:17" x14ac:dyDescent="0.15">
      <c r="A2317" s="1">
        <v>41841</v>
      </c>
      <c r="B2317">
        <v>2164.2199999999998</v>
      </c>
      <c r="C2317">
        <v>2171.94</v>
      </c>
      <c r="D2317" s="21">
        <v>2158.96</v>
      </c>
      <c r="E2317" s="21">
        <v>2166.3000000000002</v>
      </c>
      <c r="F2317" s="42">
        <v>477.31630080000002</v>
      </c>
      <c r="G2317" s="3">
        <f t="shared" si="180"/>
        <v>9.9808699991688066E-4</v>
      </c>
      <c r="H2317" s="3">
        <f>1-E2317/MAX(E$2:E2317)</f>
        <v>0.63140611175389638</v>
      </c>
      <c r="I2317" s="21">
        <f t="shared" si="181"/>
        <v>2.1600000000003092</v>
      </c>
      <c r="J2317" s="21">
        <f ca="1">IF(ROW()&gt;计算结果!B$18+1,ABS(E2317-OFFSET(E2317,-计算结果!B$18,0,1,1))/SUM(OFFSET(I2317,0,0,-计算结果!B$18,1)),ABS(E2317-OFFSET(E2317,-ROW()+2,0,1,1))/SUM(OFFSET(I2317,0,0,-ROW()+2,1)))</f>
        <v>9.8842386464824489E-2</v>
      </c>
      <c r="K2317" s="21">
        <f ca="1">(计算结果!B$19+计算结果!B$20*'000300'!J2317)^计算结果!B$21</f>
        <v>1.488958147818342</v>
      </c>
      <c r="L2317" s="21">
        <f t="shared" ca="1" si="182"/>
        <v>2163.3277145172888</v>
      </c>
      <c r="M2317" s="31" t="str">
        <f ca="1">IF(ROW()&gt;计算结果!B$22+1,IF(L2317&gt;OFFSET(L2317,-计算结果!B$22,0,1,1),"买",IF(L2317&lt;OFFSET(L2317,-计算结果!B$22,0,1,1),"卖",M2316)),IF(L2317&gt;OFFSET(L2317,-ROW()+1,0,1,1),"买",IF(L2317&lt;OFFSET(L2317,-ROW()+1,0,1,1),"卖",M2316)))</f>
        <v>买</v>
      </c>
      <c r="N2317" s="4" t="str">
        <f t="shared" ca="1" si="183"/>
        <v/>
      </c>
      <c r="O2317" s="3">
        <f ca="1">IF(M2316="买",E2317/E2316-1,0)-IF(N2317=1,计算结果!B$17,0)</f>
        <v>9.9808699991688066E-4</v>
      </c>
      <c r="P2317" s="2">
        <f t="shared" ca="1" si="184"/>
        <v>7.2196262111219021</v>
      </c>
      <c r="Q2317" s="3">
        <f ca="1">1-P2317/MAX(P$2:P2317)</f>
        <v>0.14891294768993035</v>
      </c>
    </row>
    <row r="2318" spans="1:17" x14ac:dyDescent="0.15">
      <c r="A2318" s="1">
        <v>41842</v>
      </c>
      <c r="B2318">
        <v>2162.44</v>
      </c>
      <c r="C2318">
        <v>2197.59</v>
      </c>
      <c r="D2318" s="21">
        <v>2162.2399999999998</v>
      </c>
      <c r="E2318" s="21">
        <v>2192.6999999999998</v>
      </c>
      <c r="F2318" s="42">
        <v>668.06116352000004</v>
      </c>
      <c r="G2318" s="3">
        <f t="shared" si="180"/>
        <v>1.2186677745464447E-2</v>
      </c>
      <c r="H2318" s="3">
        <f>1-E2318/MAX(E$2:E2318)</f>
        <v>0.62691417681889339</v>
      </c>
      <c r="I2318" s="21">
        <f t="shared" si="181"/>
        <v>26.399999999999636</v>
      </c>
      <c r="J2318" s="21">
        <f ca="1">IF(ROW()&gt;计算结果!B$18+1,ABS(E2318-OFFSET(E2318,-计算结果!B$18,0,1,1))/SUM(OFFSET(I2318,0,0,-计算结果!B$18,1)),ABS(E2318-OFFSET(E2318,-ROW()+2,0,1,1))/SUM(OFFSET(I2318,0,0,-ROW()+2,1)))</f>
        <v>9.9197015167491825E-2</v>
      </c>
      <c r="K2318" s="21">
        <f ca="1">(计算结果!B$19+计算结果!B$20*'000300'!J2318)^计算结果!B$21</f>
        <v>1.4892773136507427</v>
      </c>
      <c r="L2318" s="21">
        <f t="shared" ca="1" si="182"/>
        <v>2207.0711929367635</v>
      </c>
      <c r="M2318" s="31" t="str">
        <f ca="1">IF(ROW()&gt;计算结果!B$22+1,IF(L2318&gt;OFFSET(L2318,-计算结果!B$22,0,1,1),"买",IF(L2318&lt;OFFSET(L2318,-计算结果!B$22,0,1,1),"卖",M2317)),IF(L2318&gt;OFFSET(L2318,-ROW()+1,0,1,1),"买",IF(L2318&lt;OFFSET(L2318,-ROW()+1,0,1,1),"卖",M2317)))</f>
        <v>买</v>
      </c>
      <c r="N2318" s="4" t="str">
        <f t="shared" ca="1" si="183"/>
        <v/>
      </c>
      <c r="O2318" s="3">
        <f ca="1">IF(M2317="买",E2318/E2317-1,0)-IF(N2318=1,计算结果!B$17,0)</f>
        <v>1.2186677745464447E-2</v>
      </c>
      <c r="P2318" s="2">
        <f t="shared" ca="1" si="184"/>
        <v>7.3076094691995532</v>
      </c>
      <c r="Q2318" s="3">
        <f ca="1">1-P2318/MAX(P$2:P2318)</f>
        <v>0.13854102405009028</v>
      </c>
    </row>
    <row r="2319" spans="1:17" x14ac:dyDescent="0.15">
      <c r="A2319" s="1">
        <v>41843</v>
      </c>
      <c r="B2319">
        <v>2191.39</v>
      </c>
      <c r="C2319">
        <v>2210.2800000000002</v>
      </c>
      <c r="D2319" s="21">
        <v>2190.5500000000002</v>
      </c>
      <c r="E2319" s="21">
        <v>2197.83</v>
      </c>
      <c r="F2319" s="42">
        <v>691.77999360000001</v>
      </c>
      <c r="G2319" s="3">
        <f t="shared" si="180"/>
        <v>2.3395813380764352E-3</v>
      </c>
      <c r="H2319" s="3">
        <f>1-E2319/MAX(E$2:E2319)</f>
        <v>0.62604131218947801</v>
      </c>
      <c r="I2319" s="21">
        <f t="shared" si="181"/>
        <v>5.1300000000001091</v>
      </c>
      <c r="J2319" s="21">
        <f ca="1">IF(ROW()&gt;计算结果!B$18+1,ABS(E2319-OFFSET(E2319,-计算结果!B$18,0,1,1))/SUM(OFFSET(I2319,0,0,-计算结果!B$18,1)),ABS(E2319-OFFSET(E2319,-ROW()+2,0,1,1))/SUM(OFFSET(I2319,0,0,-ROW()+2,1)))</f>
        <v>0.50817297744672008</v>
      </c>
      <c r="K2319" s="21">
        <f ca="1">(计算结果!B$19+计算结果!B$20*'000300'!J2319)^计算结果!B$21</f>
        <v>1.8573556797020481</v>
      </c>
      <c r="L2319" s="21">
        <f t="shared" ca="1" si="182"/>
        <v>2189.9070107484431</v>
      </c>
      <c r="M2319" s="31" t="str">
        <f ca="1">IF(ROW()&gt;计算结果!B$22+1,IF(L2319&gt;OFFSET(L2319,-计算结果!B$22,0,1,1),"买",IF(L2319&lt;OFFSET(L2319,-计算结果!B$22,0,1,1),"卖",M2318)),IF(L2319&gt;OFFSET(L2319,-ROW()+1,0,1,1),"买",IF(L2319&lt;OFFSET(L2319,-ROW()+1,0,1,1),"卖",M2318)))</f>
        <v>买</v>
      </c>
      <c r="N2319" s="4" t="str">
        <f t="shared" ca="1" si="183"/>
        <v/>
      </c>
      <c r="O2319" s="3">
        <f ca="1">IF(M2318="买",E2319/E2318-1,0)-IF(N2319=1,计算结果!B$17,0)</f>
        <v>2.3395813380764352E-3</v>
      </c>
      <c r="P2319" s="2">
        <f t="shared" ca="1" si="184"/>
        <v>7.324706215939643</v>
      </c>
      <c r="Q2319" s="3">
        <f ca="1">1-P2319/MAX(P$2:P2319)</f>
        <v>0.13652557070643945</v>
      </c>
    </row>
    <row r="2320" spans="1:17" x14ac:dyDescent="0.15">
      <c r="A2320" s="1">
        <v>41844</v>
      </c>
      <c r="B2320">
        <v>2199.83</v>
      </c>
      <c r="C2320">
        <v>2239.81</v>
      </c>
      <c r="D2320" s="21">
        <v>2199.83</v>
      </c>
      <c r="E2320" s="21">
        <v>2237.0100000000002</v>
      </c>
      <c r="F2320" s="42">
        <v>999.64370943999995</v>
      </c>
      <c r="G2320" s="3">
        <f t="shared" si="180"/>
        <v>1.7826674492567696E-2</v>
      </c>
      <c r="H2320" s="3">
        <f>1-E2320/MAX(E$2:E2320)</f>
        <v>0.61937487238821198</v>
      </c>
      <c r="I2320" s="21">
        <f t="shared" si="181"/>
        <v>39.180000000000291</v>
      </c>
      <c r="J2320" s="21">
        <f ca="1">IF(ROW()&gt;计算结果!B$18+1,ABS(E2320-OFFSET(E2320,-计算结果!B$18,0,1,1))/SUM(OFFSET(I2320,0,0,-计算结果!B$18,1)),ABS(E2320-OFFSET(E2320,-ROW()+2,0,1,1))/SUM(OFFSET(I2320,0,0,-ROW()+2,1)))</f>
        <v>0.72441914140637254</v>
      </c>
      <c r="K2320" s="21">
        <f ca="1">(计算结果!B$19+计算结果!B$20*'000300'!J2320)^计算结果!B$21</f>
        <v>2.0519772272657351</v>
      </c>
      <c r="L2320" s="21">
        <f t="shared" ca="1" si="182"/>
        <v>2286.5612720287809</v>
      </c>
      <c r="M2320" s="31" t="str">
        <f ca="1">IF(ROW()&gt;计算结果!B$22+1,IF(L2320&gt;OFFSET(L2320,-计算结果!B$22,0,1,1),"买",IF(L2320&lt;OFFSET(L2320,-计算结果!B$22,0,1,1),"卖",M2319)),IF(L2320&gt;OFFSET(L2320,-ROW()+1,0,1,1),"买",IF(L2320&lt;OFFSET(L2320,-ROW()+1,0,1,1),"卖",M2319)))</f>
        <v>买</v>
      </c>
      <c r="N2320" s="4" t="str">
        <f t="shared" ca="1" si="183"/>
        <v/>
      </c>
      <c r="O2320" s="3">
        <f ca="1">IF(M2319="买",E2320/E2319-1,0)-IF(N2320=1,计算结果!B$17,0)</f>
        <v>1.7826674492567696E-2</v>
      </c>
      <c r="P2320" s="2">
        <f t="shared" ca="1" si="184"/>
        <v>7.4552813694048865</v>
      </c>
      <c r="Q2320" s="3">
        <f ca="1">1-P2320/MAX(P$2:P2320)</f>
        <v>0.12113269312276742</v>
      </c>
    </row>
    <row r="2321" spans="1:17" x14ac:dyDescent="0.15">
      <c r="A2321" s="1">
        <v>41845</v>
      </c>
      <c r="B2321">
        <v>2243.0700000000002</v>
      </c>
      <c r="C2321">
        <v>2260.89</v>
      </c>
      <c r="D2321" s="21">
        <v>2239.0700000000002</v>
      </c>
      <c r="E2321" s="21">
        <v>2260.4499999999998</v>
      </c>
      <c r="F2321" s="42">
        <v>819.94563584000002</v>
      </c>
      <c r="G2321" s="3">
        <f t="shared" si="180"/>
        <v>1.0478272336734928E-2</v>
      </c>
      <c r="H2321" s="3">
        <f>1-E2321/MAX(E$2:E2321)</f>
        <v>0.61538657864289115</v>
      </c>
      <c r="I2321" s="21">
        <f t="shared" si="181"/>
        <v>23.4399999999996</v>
      </c>
      <c r="J2321" s="21">
        <f ca="1">IF(ROW()&gt;计算结果!B$18+1,ABS(E2321-OFFSET(E2321,-计算结果!B$18,0,1,1))/SUM(OFFSET(I2321,0,0,-计算结果!B$18,1)),ABS(E2321-OFFSET(E2321,-ROW()+2,0,1,1))/SUM(OFFSET(I2321,0,0,-ROW()+2,1)))</f>
        <v>0.75839740995548444</v>
      </c>
      <c r="K2321" s="21">
        <f ca="1">(计算结果!B$19+计算结果!B$20*'000300'!J2321)^计算结果!B$21</f>
        <v>2.0825576689599359</v>
      </c>
      <c r="L2321" s="21">
        <f t="shared" ca="1" si="182"/>
        <v>2232.1830422189437</v>
      </c>
      <c r="M2321" s="31" t="str">
        <f ca="1">IF(ROW()&gt;计算结果!B$22+1,IF(L2321&gt;OFFSET(L2321,-计算结果!B$22,0,1,1),"买",IF(L2321&lt;OFFSET(L2321,-计算结果!B$22,0,1,1),"卖",M2320)),IF(L2321&gt;OFFSET(L2321,-ROW()+1,0,1,1),"买",IF(L2321&lt;OFFSET(L2321,-ROW()+1,0,1,1),"卖",M2320)))</f>
        <v>买</v>
      </c>
      <c r="N2321" s="4" t="str">
        <f t="shared" ca="1" si="183"/>
        <v/>
      </c>
      <c r="O2321" s="3">
        <f ca="1">IF(M2320="买",E2321/E2320-1,0)-IF(N2321=1,计算结果!B$17,0)</f>
        <v>1.0478272336734928E-2</v>
      </c>
      <c r="P2321" s="2">
        <f t="shared" ca="1" si="184"/>
        <v>7.5333998379404967</v>
      </c>
      <c r="Q2321" s="3">
        <f ca="1">1-P2321/MAX(P$2:P2321)</f>
        <v>0.11192368213345505</v>
      </c>
    </row>
    <row r="2322" spans="1:17" x14ac:dyDescent="0.15">
      <c r="A2322" s="1">
        <v>41848</v>
      </c>
      <c r="B2322">
        <v>2272.38</v>
      </c>
      <c r="C2322">
        <v>2331.4699999999998</v>
      </c>
      <c r="D2322" s="21">
        <v>2272.38</v>
      </c>
      <c r="E2322" s="21">
        <v>2323.9</v>
      </c>
      <c r="F2322" s="42">
        <v>1452.7741951999999</v>
      </c>
      <c r="G2322" s="3">
        <f t="shared" si="180"/>
        <v>2.8069632152889934E-2</v>
      </c>
      <c r="H2322" s="3">
        <f>1-E2322/MAX(E$2:E2322)</f>
        <v>0.60459062138433262</v>
      </c>
      <c r="I2322" s="21">
        <f t="shared" si="181"/>
        <v>63.450000000000273</v>
      </c>
      <c r="J2322" s="21">
        <f ca="1">IF(ROW()&gt;计算结果!B$18+1,ABS(E2322-OFFSET(E2322,-计算结果!B$18,0,1,1))/SUM(OFFSET(I2322,0,0,-计算结果!B$18,1)),ABS(E2322-OFFSET(E2322,-ROW()+2,0,1,1))/SUM(OFFSET(I2322,0,0,-ROW()+2,1)))</f>
        <v>0.80942753777399556</v>
      </c>
      <c r="K2322" s="21">
        <f ca="1">(计算结果!B$19+计算结果!B$20*'000300'!J2322)^计算结果!B$21</f>
        <v>2.1284847839965959</v>
      </c>
      <c r="L2322" s="21">
        <f t="shared" ca="1" si="182"/>
        <v>2427.4011912903807</v>
      </c>
      <c r="M2322" s="31" t="str">
        <f ca="1">IF(ROW()&gt;计算结果!B$22+1,IF(L2322&gt;OFFSET(L2322,-计算结果!B$22,0,1,1),"买",IF(L2322&lt;OFFSET(L2322,-计算结果!B$22,0,1,1),"卖",M2321)),IF(L2322&gt;OFFSET(L2322,-ROW()+1,0,1,1),"买",IF(L2322&lt;OFFSET(L2322,-ROW()+1,0,1,1),"卖",M2321)))</f>
        <v>买</v>
      </c>
      <c r="N2322" s="4" t="str">
        <f t="shared" ca="1" si="183"/>
        <v/>
      </c>
      <c r="O2322" s="3">
        <f ca="1">IF(M2321="买",E2322/E2321-1,0)-IF(N2322=1,计算结果!B$17,0)</f>
        <v>2.8069632152889934E-2</v>
      </c>
      <c r="P2322" s="2">
        <f t="shared" ca="1" si="184"/>
        <v>7.7448596002521271</v>
      </c>
      <c r="Q2322" s="3">
        <f ca="1">1-P2322/MAX(P$2:P2322)</f>
        <v>8.6995706567248199E-2</v>
      </c>
    </row>
    <row r="2323" spans="1:17" x14ac:dyDescent="0.15">
      <c r="A2323" s="1">
        <v>41849</v>
      </c>
      <c r="B2323">
        <v>2326.04</v>
      </c>
      <c r="C2323">
        <v>2342.77</v>
      </c>
      <c r="D2323" s="21">
        <v>2316.2199999999998</v>
      </c>
      <c r="E2323" s="21">
        <v>2331.37</v>
      </c>
      <c r="F2323" s="42">
        <v>1121.76545792</v>
      </c>
      <c r="G2323" s="3">
        <f t="shared" si="180"/>
        <v>3.2144240285725267E-3</v>
      </c>
      <c r="H2323" s="3">
        <f>1-E2323/MAX(E$2:E2323)</f>
        <v>0.60331960797658746</v>
      </c>
      <c r="I2323" s="21">
        <f t="shared" si="181"/>
        <v>7.4699999999997999</v>
      </c>
      <c r="J2323" s="21">
        <f ca="1">IF(ROW()&gt;计算结果!B$18+1,ABS(E2323-OFFSET(E2323,-计算结果!B$18,0,1,1))/SUM(OFFSET(I2323,0,0,-计算结果!B$18,1)),ABS(E2323-OFFSET(E2323,-ROW()+2,0,1,1))/SUM(OFFSET(I2323,0,0,-ROW()+2,1)))</f>
        <v>0.81364132979553727</v>
      </c>
      <c r="K2323" s="21">
        <f ca="1">(计算结果!B$19+计算结果!B$20*'000300'!J2323)^计算结果!B$21</f>
        <v>2.1322771968159833</v>
      </c>
      <c r="L2323" s="21">
        <f t="shared" ca="1" si="182"/>
        <v>2222.6360719188283</v>
      </c>
      <c r="M2323" s="31" t="str">
        <f ca="1">IF(ROW()&gt;计算结果!B$22+1,IF(L2323&gt;OFFSET(L2323,-计算结果!B$22,0,1,1),"买",IF(L2323&lt;OFFSET(L2323,-计算结果!B$22,0,1,1),"卖",M2322)),IF(L2323&gt;OFFSET(L2323,-ROW()+1,0,1,1),"买",IF(L2323&lt;OFFSET(L2323,-ROW()+1,0,1,1),"卖",M2322)))</f>
        <v>买</v>
      </c>
      <c r="N2323" s="4" t="str">
        <f t="shared" ca="1" si="183"/>
        <v/>
      </c>
      <c r="O2323" s="3">
        <f ca="1">IF(M2322="买",E2323/E2322-1,0)-IF(N2323=1,计算结果!B$17,0)</f>
        <v>3.2144240285725267E-3</v>
      </c>
      <c r="P2323" s="2">
        <f t="shared" ca="1" si="184"/>
        <v>7.7697548630490978</v>
      </c>
      <c r="Q2323" s="3">
        <f ca="1">1-P2323/MAX(P$2:P2323)</f>
        <v>8.406092362824813E-2</v>
      </c>
    </row>
    <row r="2324" spans="1:17" x14ac:dyDescent="0.15">
      <c r="A2324" s="1">
        <v>41850</v>
      </c>
      <c r="B2324">
        <v>2324.69</v>
      </c>
      <c r="C2324">
        <v>2339.04</v>
      </c>
      <c r="D2324" s="21">
        <v>2316.06</v>
      </c>
      <c r="E2324" s="21">
        <v>2322.0100000000002</v>
      </c>
      <c r="F2324" s="42">
        <v>1033.62306048</v>
      </c>
      <c r="G2324" s="3">
        <f t="shared" si="180"/>
        <v>-4.014806744532029E-3</v>
      </c>
      <c r="H2324" s="3">
        <f>1-E2324/MAX(E$2:E2324)</f>
        <v>0.60491220308990679</v>
      </c>
      <c r="I2324" s="21">
        <f t="shared" si="181"/>
        <v>9.3599999999996726</v>
      </c>
      <c r="J2324" s="21">
        <f ca="1">IF(ROW()&gt;计算结果!B$18+1,ABS(E2324-OFFSET(E2324,-计算结果!B$18,0,1,1))/SUM(OFFSET(I2324,0,0,-计算结果!B$18,1)),ABS(E2324-OFFSET(E2324,-ROW()+2,0,1,1))/SUM(OFFSET(I2324,0,0,-ROW()+2,1)))</f>
        <v>0.76542084472805128</v>
      </c>
      <c r="K2324" s="21">
        <f ca="1">(计算结果!B$19+计算结果!B$20*'000300'!J2324)^计算结果!B$21</f>
        <v>2.0888787602552461</v>
      </c>
      <c r="L2324" s="21">
        <f t="shared" ca="1" si="182"/>
        <v>2430.2161596107203</v>
      </c>
      <c r="M2324" s="31" t="str">
        <f ca="1">IF(ROW()&gt;计算结果!B$22+1,IF(L2324&gt;OFFSET(L2324,-计算结果!B$22,0,1,1),"买",IF(L2324&lt;OFFSET(L2324,-计算结果!B$22,0,1,1),"卖",M2323)),IF(L2324&gt;OFFSET(L2324,-ROW()+1,0,1,1),"买",IF(L2324&lt;OFFSET(L2324,-ROW()+1,0,1,1),"卖",M2323)))</f>
        <v>买</v>
      </c>
      <c r="N2324" s="4" t="str">
        <f t="shared" ca="1" si="183"/>
        <v/>
      </c>
      <c r="O2324" s="3">
        <f ca="1">IF(M2323="买",E2324/E2323-1,0)-IF(N2324=1,计算结果!B$17,0)</f>
        <v>-4.014806744532029E-3</v>
      </c>
      <c r="P2324" s="2">
        <f t="shared" ca="1" si="184"/>
        <v>7.7385607988215677</v>
      </c>
      <c r="Q2324" s="3">
        <f ca="1">1-P2324/MAX(P$2:P2324)</f>
        <v>8.7738242009645862E-2</v>
      </c>
    </row>
    <row r="2325" spans="1:17" x14ac:dyDescent="0.15">
      <c r="A2325" s="1">
        <v>41851</v>
      </c>
      <c r="B2325">
        <v>2321.9699999999998</v>
      </c>
      <c r="C2325">
        <v>2350.5500000000002</v>
      </c>
      <c r="D2325" s="21">
        <v>2316.58</v>
      </c>
      <c r="E2325" s="21">
        <v>2350.25</v>
      </c>
      <c r="F2325" s="42">
        <v>931.35568895999995</v>
      </c>
      <c r="G2325" s="3">
        <f t="shared" si="180"/>
        <v>1.2161876994500442E-2</v>
      </c>
      <c r="H2325" s="3">
        <f>1-E2325/MAX(E$2:E2325)</f>
        <v>0.60010719390185807</v>
      </c>
      <c r="I2325" s="21">
        <f t="shared" si="181"/>
        <v>28.239999999999782</v>
      </c>
      <c r="J2325" s="21">
        <f ca="1">IF(ROW()&gt;计算结果!B$18+1,ABS(E2325-OFFSET(E2325,-计算结果!B$18,0,1,1))/SUM(OFFSET(I2325,0,0,-计算结果!B$18,1)),ABS(E2325-OFFSET(E2325,-ROW()+2,0,1,1))/SUM(OFFSET(I2325,0,0,-ROW()+2,1)))</f>
        <v>0.91165644171779414</v>
      </c>
      <c r="K2325" s="21">
        <f ca="1">(计算结果!B$19+计算结果!B$20*'000300'!J2325)^计算结果!B$21</f>
        <v>2.2204907975460149</v>
      </c>
      <c r="L2325" s="21">
        <f t="shared" ca="1" si="182"/>
        <v>2252.6520380800202</v>
      </c>
      <c r="M2325" s="31" t="str">
        <f ca="1">IF(ROW()&gt;计算结果!B$22+1,IF(L2325&gt;OFFSET(L2325,-计算结果!B$22,0,1,1),"买",IF(L2325&lt;OFFSET(L2325,-计算结果!B$22,0,1,1),"卖",M2324)),IF(L2325&gt;OFFSET(L2325,-ROW()+1,0,1,1),"买",IF(L2325&lt;OFFSET(L2325,-ROW()+1,0,1,1),"卖",M2324)))</f>
        <v>买</v>
      </c>
      <c r="N2325" s="4" t="str">
        <f t="shared" ca="1" si="183"/>
        <v/>
      </c>
      <c r="O2325" s="3">
        <f ca="1">IF(M2324="买",E2325/E2324-1,0)-IF(N2325=1,计算结果!B$17,0)</f>
        <v>1.2161876994500442E-2</v>
      </c>
      <c r="P2325" s="2">
        <f t="shared" ca="1" si="184"/>
        <v>7.8326762233712985</v>
      </c>
      <c r="Q2325" s="3">
        <f ca="1">1-P2325/MAX(P$2:P2325)</f>
        <v>7.6643426722180497E-2</v>
      </c>
    </row>
    <row r="2326" spans="1:17" x14ac:dyDescent="0.15">
      <c r="A2326" s="1">
        <v>41852</v>
      </c>
      <c r="B2326">
        <v>2341.23</v>
      </c>
      <c r="C2326">
        <v>2371.5</v>
      </c>
      <c r="D2326" s="21">
        <v>2328.9699999999998</v>
      </c>
      <c r="E2326" s="21">
        <v>2329.4</v>
      </c>
      <c r="F2326" s="42">
        <v>1061.2518912</v>
      </c>
      <c r="G2326" s="3">
        <f t="shared" si="180"/>
        <v>-8.8713966599297533E-3</v>
      </c>
      <c r="H2326" s="3">
        <f>1-E2326/MAX(E$2:E2326)</f>
        <v>0.60365480160620699</v>
      </c>
      <c r="I2326" s="21">
        <f t="shared" si="181"/>
        <v>20.849999999999909</v>
      </c>
      <c r="J2326" s="21">
        <f ca="1">IF(ROW()&gt;计算结果!B$18+1,ABS(E2326-OFFSET(E2326,-计算结果!B$18,0,1,1))/SUM(OFFSET(I2326,0,0,-计算结果!B$18,1)),ABS(E2326-OFFSET(E2326,-ROW()+2,0,1,1))/SUM(OFFSET(I2326,0,0,-ROW()+2,1)))</f>
        <v>0.73227578872740462</v>
      </c>
      <c r="K2326" s="21">
        <f ca="1">(计算结果!B$19+计算结果!B$20*'000300'!J2326)^计算结果!B$21</f>
        <v>2.0590482098546641</v>
      </c>
      <c r="L2326" s="21">
        <f t="shared" ca="1" si="182"/>
        <v>2410.6797916813484</v>
      </c>
      <c r="M2326" s="31" t="str">
        <f ca="1">IF(ROW()&gt;计算结果!B$22+1,IF(L2326&gt;OFFSET(L2326,-计算结果!B$22,0,1,1),"买",IF(L2326&lt;OFFSET(L2326,-计算结果!B$22,0,1,1),"卖",M2325)),IF(L2326&gt;OFFSET(L2326,-ROW()+1,0,1,1),"买",IF(L2326&lt;OFFSET(L2326,-ROW()+1,0,1,1),"卖",M2325)))</f>
        <v>买</v>
      </c>
      <c r="N2326" s="4" t="str">
        <f t="shared" ca="1" si="183"/>
        <v/>
      </c>
      <c r="O2326" s="3">
        <f ca="1">IF(M2325="买",E2326/E2325-1,0)-IF(N2326=1,计算结果!B$17,0)</f>
        <v>-8.8713966599297533E-3</v>
      </c>
      <c r="P2326" s="2">
        <f t="shared" ca="1" si="184"/>
        <v>7.7631894456849713</v>
      </c>
      <c r="Q2326" s="3">
        <f ca="1">1-P2326/MAX(P$2:P2326)</f>
        <v>8.4834889142281433E-2</v>
      </c>
    </row>
    <row r="2327" spans="1:17" x14ac:dyDescent="0.15">
      <c r="A2327" s="1">
        <v>41855</v>
      </c>
      <c r="B2327">
        <v>2336.63</v>
      </c>
      <c r="C2327">
        <v>2375.62</v>
      </c>
      <c r="D2327" s="21">
        <v>2332.14</v>
      </c>
      <c r="E2327" s="21">
        <v>2375.62</v>
      </c>
      <c r="F2327" s="42">
        <v>1013.01886976</v>
      </c>
      <c r="G2327" s="3">
        <f t="shared" si="180"/>
        <v>1.9842019404138211E-2</v>
      </c>
      <c r="H2327" s="3">
        <f>1-E2327/MAX(E$2:E2327)</f>
        <v>0.59579051248894033</v>
      </c>
      <c r="I2327" s="21">
        <f t="shared" si="181"/>
        <v>46.2199999999998</v>
      </c>
      <c r="J2327" s="21">
        <f ca="1">IF(ROW()&gt;计算结果!B$18+1,ABS(E2327-OFFSET(E2327,-计算结果!B$18,0,1,1))/SUM(OFFSET(I2327,0,0,-计算结果!B$18,1)),ABS(E2327-OFFSET(E2327,-ROW()+2,0,1,1))/SUM(OFFSET(I2327,0,0,-ROW()+2,1)))</f>
        <v>0.77600652480166299</v>
      </c>
      <c r="K2327" s="21">
        <f ca="1">(计算结果!B$19+计算结果!B$20*'000300'!J2327)^计算结果!B$21</f>
        <v>2.0984058723214964</v>
      </c>
      <c r="L2327" s="21">
        <f t="shared" ca="1" si="182"/>
        <v>2337.1101189348383</v>
      </c>
      <c r="M2327" s="31" t="str">
        <f ca="1">IF(ROW()&gt;计算结果!B$22+1,IF(L2327&gt;OFFSET(L2327,-计算结果!B$22,0,1,1),"买",IF(L2327&lt;OFFSET(L2327,-计算结果!B$22,0,1,1),"卖",M2326)),IF(L2327&gt;OFFSET(L2327,-ROW()+1,0,1,1),"买",IF(L2327&lt;OFFSET(L2327,-ROW()+1,0,1,1),"卖",M2326)))</f>
        <v>买</v>
      </c>
      <c r="N2327" s="4" t="str">
        <f t="shared" ca="1" si="183"/>
        <v/>
      </c>
      <c r="O2327" s="3">
        <f ca="1">IF(M2326="买",E2327/E2326-1,0)-IF(N2327=1,计算结果!B$17,0)</f>
        <v>1.9842019404138211E-2</v>
      </c>
      <c r="P2327" s="2">
        <f t="shared" ca="1" si="184"/>
        <v>7.9172268013042535</v>
      </c>
      <c r="Q2327" s="3">
        <f ca="1">1-P2327/MAX(P$2:P2327)</f>
        <v>6.6676165254652364E-2</v>
      </c>
    </row>
    <row r="2328" spans="1:17" x14ac:dyDescent="0.15">
      <c r="A2328" s="1">
        <v>41856</v>
      </c>
      <c r="B2328">
        <v>2376.8000000000002</v>
      </c>
      <c r="C2328">
        <v>2380.77</v>
      </c>
      <c r="D2328" s="21">
        <v>2353.8000000000002</v>
      </c>
      <c r="E2328" s="21">
        <v>2369.35</v>
      </c>
      <c r="F2328" s="42">
        <v>979.06974720000005</v>
      </c>
      <c r="G2328" s="3">
        <f t="shared" si="180"/>
        <v>-2.6393110009176324E-3</v>
      </c>
      <c r="H2328" s="3">
        <f>1-E2328/MAX(E$2:E2328)</f>
        <v>0.59685734703600346</v>
      </c>
      <c r="I2328" s="21">
        <f t="shared" si="181"/>
        <v>6.2699999999999818</v>
      </c>
      <c r="J2328" s="21">
        <f ca="1">IF(ROW()&gt;计算结果!B$18+1,ABS(E2328-OFFSET(E2328,-计算结果!B$18,0,1,1))/SUM(OFFSET(I2328,0,0,-计算结果!B$18,1)),ABS(E2328-OFFSET(E2328,-ROW()+2,0,1,1))/SUM(OFFSET(I2328,0,0,-ROW()+2,1)))</f>
        <v>0.70770401826850149</v>
      </c>
      <c r="K2328" s="21">
        <f ca="1">(计算结果!B$19+计算结果!B$20*'000300'!J2328)^计算结果!B$21</f>
        <v>2.0369336164416514</v>
      </c>
      <c r="L2328" s="21">
        <f t="shared" ca="1" si="182"/>
        <v>2402.7806164665467</v>
      </c>
      <c r="M2328" s="31" t="str">
        <f ca="1">IF(ROW()&gt;计算结果!B$22+1,IF(L2328&gt;OFFSET(L2328,-计算结果!B$22,0,1,1),"买",IF(L2328&lt;OFFSET(L2328,-计算结果!B$22,0,1,1),"卖",M2327)),IF(L2328&gt;OFFSET(L2328,-ROW()+1,0,1,1),"买",IF(L2328&lt;OFFSET(L2328,-ROW()+1,0,1,1),"卖",M2327)))</f>
        <v>买</v>
      </c>
      <c r="N2328" s="4" t="str">
        <f t="shared" ca="1" si="183"/>
        <v/>
      </c>
      <c r="O2328" s="3">
        <f ca="1">IF(M2327="买",E2328/E2327-1,0)-IF(N2328=1,计算结果!B$17,0)</f>
        <v>-2.6393110009176324E-3</v>
      </c>
      <c r="P2328" s="2">
        <f t="shared" ca="1" si="184"/>
        <v>7.8963307775108111</v>
      </c>
      <c r="Q2328" s="3">
        <f ca="1">1-P2328/MAX(P$2:P2328)</f>
        <v>6.9139497119114379E-2</v>
      </c>
    </row>
    <row r="2329" spans="1:17" x14ac:dyDescent="0.15">
      <c r="A2329" s="1">
        <v>41857</v>
      </c>
      <c r="B2329">
        <v>2358.21</v>
      </c>
      <c r="C2329">
        <v>2371.67</v>
      </c>
      <c r="D2329" s="21">
        <v>2334.33</v>
      </c>
      <c r="E2329" s="21">
        <v>2363.2199999999998</v>
      </c>
      <c r="F2329" s="42">
        <v>966.81295871999998</v>
      </c>
      <c r="G2329" s="3">
        <f t="shared" si="180"/>
        <v>-2.587207461962171E-3</v>
      </c>
      <c r="H2329" s="3">
        <f>1-E2329/MAX(E$2:E2329)</f>
        <v>0.59790036071598718</v>
      </c>
      <c r="I2329" s="21">
        <f t="shared" si="181"/>
        <v>6.1300000000001091</v>
      </c>
      <c r="J2329" s="21">
        <f ca="1">IF(ROW()&gt;计算结果!B$18+1,ABS(E2329-OFFSET(E2329,-计算结果!B$18,0,1,1))/SUM(OFFSET(I2329,0,0,-计算结果!B$18,1)),ABS(E2329-OFFSET(E2329,-ROW()+2,0,1,1))/SUM(OFFSET(I2329,0,0,-ROW()+2,1)))</f>
        <v>0.65994972267667051</v>
      </c>
      <c r="K2329" s="21">
        <f ca="1">(计算结果!B$19+计算结果!B$20*'000300'!J2329)^计算结果!B$21</f>
        <v>1.9939547504090034</v>
      </c>
      <c r="L2329" s="21">
        <f t="shared" ca="1" si="182"/>
        <v>2323.8985373339669</v>
      </c>
      <c r="M2329" s="31" t="str">
        <f ca="1">IF(ROW()&gt;计算结果!B$22+1,IF(L2329&gt;OFFSET(L2329,-计算结果!B$22,0,1,1),"买",IF(L2329&lt;OFFSET(L2329,-计算结果!B$22,0,1,1),"卖",M2328)),IF(L2329&gt;OFFSET(L2329,-ROW()+1,0,1,1),"买",IF(L2329&lt;OFFSET(L2329,-ROW()+1,0,1,1),"卖",M2328)))</f>
        <v>买</v>
      </c>
      <c r="N2329" s="4" t="str">
        <f t="shared" ca="1" si="183"/>
        <v/>
      </c>
      <c r="O2329" s="3">
        <f ca="1">IF(M2328="买",E2329/E2328-1,0)-IF(N2329=1,计算结果!B$17,0)</f>
        <v>-2.587207461962171E-3</v>
      </c>
      <c r="P2329" s="2">
        <f t="shared" ca="1" si="184"/>
        <v>7.8759013316011135</v>
      </c>
      <c r="Q2329" s="3">
        <f ca="1">1-P2329/MAX(P$2:P2329)</f>
        <v>7.1547826358213662E-2</v>
      </c>
    </row>
    <row r="2330" spans="1:17" x14ac:dyDescent="0.15">
      <c r="A2330" s="1">
        <v>41858</v>
      </c>
      <c r="B2330">
        <v>2363.61</v>
      </c>
      <c r="C2330">
        <v>2369.1999999999998</v>
      </c>
      <c r="D2330" s="21">
        <v>2326.27</v>
      </c>
      <c r="E2330" s="21">
        <v>2327.46</v>
      </c>
      <c r="F2330" s="42">
        <v>942.54456832000005</v>
      </c>
      <c r="G2330" s="3">
        <f t="shared" si="180"/>
        <v>-1.5131896310965454E-2</v>
      </c>
      <c r="H2330" s="3">
        <f>1-E2330/MAX(E$2:E2330)</f>
        <v>0.6039848907643095</v>
      </c>
      <c r="I2330" s="21">
        <f t="shared" si="181"/>
        <v>35.759999999999764</v>
      </c>
      <c r="J2330" s="21">
        <f ca="1">IF(ROW()&gt;计算结果!B$18+1,ABS(E2330-OFFSET(E2330,-计算结果!B$18,0,1,1))/SUM(OFFSET(I2330,0,0,-计算结果!B$18,1)),ABS(E2330-OFFSET(E2330,-ROW()+2,0,1,1))/SUM(OFFSET(I2330,0,0,-ROW()+2,1)))</f>
        <v>0.36591286055261257</v>
      </c>
      <c r="K2330" s="21">
        <f ca="1">(计算结果!B$19+计算结果!B$20*'000300'!J2330)^计算结果!B$21</f>
        <v>1.7293215744973511</v>
      </c>
      <c r="L2330" s="21">
        <f t="shared" ca="1" si="182"/>
        <v>2330.0574515591052</v>
      </c>
      <c r="M2330" s="31" t="str">
        <f ca="1">IF(ROW()&gt;计算结果!B$22+1,IF(L2330&gt;OFFSET(L2330,-计算结果!B$22,0,1,1),"买",IF(L2330&lt;OFFSET(L2330,-计算结果!B$22,0,1,1),"卖",M2329)),IF(L2330&gt;OFFSET(L2330,-ROW()+1,0,1,1),"买",IF(L2330&lt;OFFSET(L2330,-ROW()+1,0,1,1),"卖",M2329)))</f>
        <v>买</v>
      </c>
      <c r="N2330" s="4" t="str">
        <f t="shared" ca="1" si="183"/>
        <v/>
      </c>
      <c r="O2330" s="3">
        <f ca="1">IF(M2329="买",E2330/E2329-1,0)-IF(N2330=1,计算结果!B$17,0)</f>
        <v>-1.5131896310965454E-2</v>
      </c>
      <c r="P2330" s="2">
        <f t="shared" ca="1" si="184"/>
        <v>7.7567240092959304</v>
      </c>
      <c r="Q2330" s="3">
        <f ca="1">1-P2330/MAX(P$2:P2330)</f>
        <v>8.5597068379451691E-2</v>
      </c>
    </row>
    <row r="2331" spans="1:17" x14ac:dyDescent="0.15">
      <c r="A2331" s="1">
        <v>41859</v>
      </c>
      <c r="B2331">
        <v>2329.1799999999998</v>
      </c>
      <c r="C2331">
        <v>2339.27</v>
      </c>
      <c r="D2331" s="21">
        <v>2319.29</v>
      </c>
      <c r="E2331" s="21">
        <v>2331.13</v>
      </c>
      <c r="F2331" s="42">
        <v>726.05663231999995</v>
      </c>
      <c r="G2331" s="3">
        <f t="shared" si="180"/>
        <v>1.576826239763518E-3</v>
      </c>
      <c r="H2331" s="3">
        <f>1-E2331/MAX(E$2:E2331)</f>
        <v>0.60336044374872388</v>
      </c>
      <c r="I2331" s="21">
        <f t="shared" si="181"/>
        <v>3.6700000000000728</v>
      </c>
      <c r="J2331" s="21">
        <f ca="1">IF(ROW()&gt;计算结果!B$18+1,ABS(E2331-OFFSET(E2331,-计算结果!B$18,0,1,1))/SUM(OFFSET(I2331,0,0,-计算结果!B$18,1)),ABS(E2331-OFFSET(E2331,-ROW()+2,0,1,1))/SUM(OFFSET(I2331,0,0,-ROW()+2,1)))</f>
        <v>0.31079060768622174</v>
      </c>
      <c r="K2331" s="21">
        <f ca="1">(计算结果!B$19+计算结果!B$20*'000300'!J2331)^计算结果!B$21</f>
        <v>1.6797115469175994</v>
      </c>
      <c r="L2331" s="21">
        <f t="shared" ca="1" si="182"/>
        <v>2331.8590235599049</v>
      </c>
      <c r="M2331" s="31" t="str">
        <f ca="1">IF(ROW()&gt;计算结果!B$22+1,IF(L2331&gt;OFFSET(L2331,-计算结果!B$22,0,1,1),"买",IF(L2331&lt;OFFSET(L2331,-计算结果!B$22,0,1,1),"卖",M2330)),IF(L2331&gt;OFFSET(L2331,-ROW()+1,0,1,1),"买",IF(L2331&lt;OFFSET(L2331,-ROW()+1,0,1,1),"卖",M2330)))</f>
        <v>买</v>
      </c>
      <c r="N2331" s="4" t="str">
        <f t="shared" ca="1" si="183"/>
        <v/>
      </c>
      <c r="O2331" s="3">
        <f ca="1">IF(M2330="买",E2331/E2330-1,0)-IF(N2331=1,计算结果!B$17,0)</f>
        <v>1.576826239763518E-3</v>
      </c>
      <c r="P2331" s="2">
        <f t="shared" ca="1" si="184"/>
        <v>7.7689550152483919</v>
      </c>
      <c r="Q2331" s="3">
        <f ca="1">1-P2331/MAX(P$2:P2331)</f>
        <v>8.4155213843155718E-2</v>
      </c>
    </row>
    <row r="2332" spans="1:17" x14ac:dyDescent="0.15">
      <c r="A2332" s="1">
        <v>41862</v>
      </c>
      <c r="B2332">
        <v>2338.0100000000002</v>
      </c>
      <c r="C2332">
        <v>2367</v>
      </c>
      <c r="D2332" s="21">
        <v>2337.0100000000002</v>
      </c>
      <c r="E2332" s="21">
        <v>2365.35</v>
      </c>
      <c r="F2332" s="42">
        <v>829.73900800000001</v>
      </c>
      <c r="G2332" s="3">
        <f t="shared" si="180"/>
        <v>1.467957599962233E-2</v>
      </c>
      <c r="H2332" s="3">
        <f>1-E2332/MAX(E$2:E2332)</f>
        <v>0.5975379432382768</v>
      </c>
      <c r="I2332" s="21">
        <f t="shared" si="181"/>
        <v>34.2199999999998</v>
      </c>
      <c r="J2332" s="21">
        <f ca="1">IF(ROW()&gt;计算结果!B$18+1,ABS(E2332-OFFSET(E2332,-计算结果!B$18,0,1,1))/SUM(OFFSET(I2332,0,0,-计算结果!B$18,1)),ABS(E2332-OFFSET(E2332,-ROW()+2,0,1,1))/SUM(OFFSET(I2332,0,0,-ROW()+2,1)))</f>
        <v>0.20914274181341183</v>
      </c>
      <c r="K2332" s="21">
        <f ca="1">(计算结果!B$19+计算结果!B$20*'000300'!J2332)^计算结果!B$21</f>
        <v>1.5882284676320706</v>
      </c>
      <c r="L2332" s="21">
        <f t="shared" ca="1" si="182"/>
        <v>2385.0503457508585</v>
      </c>
      <c r="M2332" s="31" t="str">
        <f ca="1">IF(ROW()&gt;计算结果!B$22+1,IF(L2332&gt;OFFSET(L2332,-计算结果!B$22,0,1,1),"买",IF(L2332&lt;OFFSET(L2332,-计算结果!B$22,0,1,1),"卖",M2331)),IF(L2332&gt;OFFSET(L2332,-ROW()+1,0,1,1),"买",IF(L2332&lt;OFFSET(L2332,-ROW()+1,0,1,1),"卖",M2331)))</f>
        <v>买</v>
      </c>
      <c r="N2332" s="4" t="str">
        <f t="shared" ca="1" si="183"/>
        <v/>
      </c>
      <c r="O2332" s="3">
        <f ca="1">IF(M2331="买",E2332/E2331-1,0)-IF(N2332=1,计算结果!B$17,0)</f>
        <v>1.467957599962233E-2</v>
      </c>
      <c r="P2332" s="2">
        <f t="shared" ca="1" si="184"/>
        <v>7.8829999808323779</v>
      </c>
      <c r="Q2332" s="3">
        <f ca="1">1-P2332/MAX(P$2:P2332)</f>
        <v>7.0711000700908522E-2</v>
      </c>
    </row>
    <row r="2333" spans="1:17" x14ac:dyDescent="0.15">
      <c r="A2333" s="1">
        <v>41863</v>
      </c>
      <c r="B2333">
        <v>2361.17</v>
      </c>
      <c r="C2333">
        <v>2361.17</v>
      </c>
      <c r="D2333" s="21">
        <v>2344.7199999999998</v>
      </c>
      <c r="E2333" s="21">
        <v>2357.0500000000002</v>
      </c>
      <c r="F2333" s="42">
        <v>829.73769728000002</v>
      </c>
      <c r="G2333" s="3">
        <f t="shared" si="180"/>
        <v>-3.5089944405689577E-3</v>
      </c>
      <c r="H2333" s="3">
        <f>1-E2333/MAX(E$2:E2333)</f>
        <v>0.59895018035799352</v>
      </c>
      <c r="I2333" s="21">
        <f t="shared" si="181"/>
        <v>8.2999999999997272</v>
      </c>
      <c r="J2333" s="21">
        <f ca="1">IF(ROW()&gt;计算结果!B$18+1,ABS(E2333-OFFSET(E2333,-计算结果!B$18,0,1,1))/SUM(OFFSET(I2333,0,0,-计算结果!B$18,1)),ABS(E2333-OFFSET(E2333,-ROW()+2,0,1,1))/SUM(OFFSET(I2333,0,0,-ROW()+2,1)))</f>
        <v>0.12903225806451848</v>
      </c>
      <c r="K2333" s="21">
        <f ca="1">(计算结果!B$19+计算结果!B$20*'000300'!J2333)^计算结果!B$21</f>
        <v>1.5161290322580665</v>
      </c>
      <c r="L2333" s="21">
        <f t="shared" ca="1" si="182"/>
        <v>2342.5982086447184</v>
      </c>
      <c r="M2333" s="31" t="str">
        <f ca="1">IF(ROW()&gt;计算结果!B$22+1,IF(L2333&gt;OFFSET(L2333,-计算结果!B$22,0,1,1),"买",IF(L2333&lt;OFFSET(L2333,-计算结果!B$22,0,1,1),"卖",M2332)),IF(L2333&gt;OFFSET(L2333,-ROW()+1,0,1,1),"买",IF(L2333&lt;OFFSET(L2333,-ROW()+1,0,1,1),"卖",M2332)))</f>
        <v>买</v>
      </c>
      <c r="N2333" s="4" t="str">
        <f t="shared" ca="1" si="183"/>
        <v/>
      </c>
      <c r="O2333" s="3">
        <f ca="1">IF(M2332="买",E2333/E2332-1,0)-IF(N2333=1,计算结果!B$17,0)</f>
        <v>-3.5089944405689577E-3</v>
      </c>
      <c r="P2333" s="2">
        <f t="shared" ca="1" si="184"/>
        <v>7.8553385777246314</v>
      </c>
      <c r="Q2333" s="3">
        <f ca="1">1-P2333/MAX(P$2:P2333)</f>
        <v>7.3971870633130932E-2</v>
      </c>
    </row>
    <row r="2334" spans="1:17" x14ac:dyDescent="0.15">
      <c r="A2334" s="1">
        <v>41864</v>
      </c>
      <c r="B2334">
        <v>2358.46</v>
      </c>
      <c r="C2334">
        <v>2370.5100000000002</v>
      </c>
      <c r="D2334" s="21">
        <v>2335.69</v>
      </c>
      <c r="E2334" s="21">
        <v>2358.9</v>
      </c>
      <c r="F2334" s="42">
        <v>941.85267199999998</v>
      </c>
      <c r="G2334" s="3">
        <f t="shared" si="180"/>
        <v>7.8487940434013304E-4</v>
      </c>
      <c r="H2334" s="3">
        <f>1-E2334/MAX(E$2:E2334)</f>
        <v>0.5986354046144422</v>
      </c>
      <c r="I2334" s="21">
        <f t="shared" si="181"/>
        <v>1.8499999999999091</v>
      </c>
      <c r="J2334" s="21">
        <f ca="1">IF(ROW()&gt;计算结果!B$18+1,ABS(E2334-OFFSET(E2334,-计算结果!B$18,0,1,1))/SUM(OFFSET(I2334,0,0,-计算结果!B$18,1)),ABS(E2334-OFFSET(E2334,-ROW()+2,0,1,1))/SUM(OFFSET(I2334,0,0,-ROW()+2,1)))</f>
        <v>0.19262701686596048</v>
      </c>
      <c r="K2334" s="21">
        <f ca="1">(计算结果!B$19+计算结果!B$20*'000300'!J2334)^计算结果!B$21</f>
        <v>1.5733643151793644</v>
      </c>
      <c r="L2334" s="21">
        <f t="shared" ca="1" si="182"/>
        <v>2368.246865436618</v>
      </c>
      <c r="M2334" s="31" t="str">
        <f ca="1">IF(ROW()&gt;计算结果!B$22+1,IF(L2334&gt;OFFSET(L2334,-计算结果!B$22,0,1,1),"买",IF(L2334&lt;OFFSET(L2334,-计算结果!B$22,0,1,1),"卖",M2333)),IF(L2334&gt;OFFSET(L2334,-ROW()+1,0,1,1),"买",IF(L2334&lt;OFFSET(L2334,-ROW()+1,0,1,1),"卖",M2333)))</f>
        <v>买</v>
      </c>
      <c r="N2334" s="4" t="str">
        <f t="shared" ca="1" si="183"/>
        <v/>
      </c>
      <c r="O2334" s="3">
        <f ca="1">IF(M2333="买",E2334/E2333-1,0)-IF(N2334=1,计算结果!B$17,0)</f>
        <v>7.8487940434013304E-4</v>
      </c>
      <c r="P2334" s="2">
        <f t="shared" ca="1" si="184"/>
        <v>7.8615040711884063</v>
      </c>
      <c r="Q2334" s="3">
        <f ca="1">1-P2334/MAX(P$2:P2334)</f>
        <v>7.3245050226551256E-2</v>
      </c>
    </row>
    <row r="2335" spans="1:17" x14ac:dyDescent="0.15">
      <c r="A2335" s="1">
        <v>41865</v>
      </c>
      <c r="B2335">
        <v>2357.1999999999998</v>
      </c>
      <c r="C2335">
        <v>2363.1799999999998</v>
      </c>
      <c r="D2335" s="21">
        <v>2334.08</v>
      </c>
      <c r="E2335" s="21">
        <v>2335.9499999999998</v>
      </c>
      <c r="F2335" s="42">
        <v>842.51435007999999</v>
      </c>
      <c r="G2335" s="3">
        <f t="shared" si="180"/>
        <v>-9.7291110263258984E-3</v>
      </c>
      <c r="H2335" s="3">
        <f>1-E2335/MAX(E$2:E2335)</f>
        <v>0.60254032532498469</v>
      </c>
      <c r="I2335" s="21">
        <f t="shared" si="181"/>
        <v>22.950000000000273</v>
      </c>
      <c r="J2335" s="21">
        <f ca="1">IF(ROW()&gt;计算结果!B$18+1,ABS(E2335-OFFSET(E2335,-计算结果!B$18,0,1,1))/SUM(OFFSET(I2335,0,0,-计算结果!B$18,1)),ABS(E2335-OFFSET(E2335,-ROW()+2,0,1,1))/SUM(OFFSET(I2335,0,0,-ROW()+2,1)))</f>
        <v>7.6790892492751756E-2</v>
      </c>
      <c r="K2335" s="21">
        <f ca="1">(计算结果!B$19+计算结果!B$20*'000300'!J2335)^计算结果!B$21</f>
        <v>1.4691118032434765</v>
      </c>
      <c r="L2335" s="21">
        <f t="shared" ca="1" si="182"/>
        <v>2320.799159215916</v>
      </c>
      <c r="M2335" s="31" t="str">
        <f ca="1">IF(ROW()&gt;计算结果!B$22+1,IF(L2335&gt;OFFSET(L2335,-计算结果!B$22,0,1,1),"买",IF(L2335&lt;OFFSET(L2335,-计算结果!B$22,0,1,1),"卖",M2334)),IF(L2335&gt;OFFSET(L2335,-ROW()+1,0,1,1),"买",IF(L2335&lt;OFFSET(L2335,-ROW()+1,0,1,1),"卖",M2334)))</f>
        <v>买</v>
      </c>
      <c r="N2335" s="4" t="str">
        <f t="shared" ca="1" si="183"/>
        <v/>
      </c>
      <c r="O2335" s="3">
        <f ca="1">IF(M2334="买",E2335/E2334-1,0)-IF(N2335=1,计算结果!B$17,0)</f>
        <v>-9.7291110263258984E-3</v>
      </c>
      <c r="P2335" s="2">
        <f t="shared" ca="1" si="184"/>
        <v>7.7850186252459013</v>
      </c>
      <c r="Q2335" s="3">
        <f ca="1">1-P2335/MAX(P$2:P2335)</f>
        <v>8.2261552027094176E-2</v>
      </c>
    </row>
    <row r="2336" spans="1:17" x14ac:dyDescent="0.15">
      <c r="A2336" s="1">
        <v>41866</v>
      </c>
      <c r="B2336">
        <v>2337.9899999999998</v>
      </c>
      <c r="C2336">
        <v>2366.9</v>
      </c>
      <c r="D2336" s="21">
        <v>2333.12</v>
      </c>
      <c r="E2336" s="21">
        <v>2360.63</v>
      </c>
      <c r="F2336" s="42">
        <v>818.8821504</v>
      </c>
      <c r="G2336" s="3">
        <f t="shared" si="180"/>
        <v>1.0565294633875011E-2</v>
      </c>
      <c r="H2336" s="3">
        <f>1-E2336/MAX(E$2:E2336)</f>
        <v>0.59834104675695898</v>
      </c>
      <c r="I2336" s="21">
        <f t="shared" si="181"/>
        <v>24.680000000000291</v>
      </c>
      <c r="J2336" s="21">
        <f ca="1">IF(ROW()&gt;计算结果!B$18+1,ABS(E2336-OFFSET(E2336,-计算结果!B$18,0,1,1))/SUM(OFFSET(I2336,0,0,-计算结果!B$18,1)),ABS(E2336-OFFSET(E2336,-ROW()+2,0,1,1))/SUM(OFFSET(I2336,0,0,-ROW()+2,1)))</f>
        <v>0.16432517758484644</v>
      </c>
      <c r="K2336" s="21">
        <f ca="1">(计算结果!B$19+计算结果!B$20*'000300'!J2336)^计算结果!B$21</f>
        <v>1.5478926598263616</v>
      </c>
      <c r="L2336" s="21">
        <f t="shared" ca="1" si="182"/>
        <v>2382.4530253003122</v>
      </c>
      <c r="M2336" s="31" t="str">
        <f ca="1">IF(ROW()&gt;计算结果!B$22+1,IF(L2336&gt;OFFSET(L2336,-计算结果!B$22,0,1,1),"买",IF(L2336&lt;OFFSET(L2336,-计算结果!B$22,0,1,1),"卖",M2335)),IF(L2336&gt;OFFSET(L2336,-ROW()+1,0,1,1),"买",IF(L2336&lt;OFFSET(L2336,-ROW()+1,0,1,1),"卖",M2335)))</f>
        <v>买</v>
      </c>
      <c r="N2336" s="4" t="str">
        <f t="shared" ca="1" si="183"/>
        <v/>
      </c>
      <c r="O2336" s="3">
        <f ca="1">IF(M2335="买",E2336/E2335-1,0)-IF(N2336=1,计算结果!B$17,0)</f>
        <v>1.0565294633875011E-2</v>
      </c>
      <c r="P2336" s="2">
        <f t="shared" ca="1" si="184"/>
        <v>7.8672696407518288</v>
      </c>
      <c r="Q2336" s="3">
        <f ca="1">1-P2336/MAX(P$2:P2336)</f>
        <v>7.2565374927425208E-2</v>
      </c>
    </row>
    <row r="2337" spans="1:17" x14ac:dyDescent="0.15">
      <c r="A2337" s="1">
        <v>41869</v>
      </c>
      <c r="B2337">
        <v>2366.27</v>
      </c>
      <c r="C2337">
        <v>2379.8000000000002</v>
      </c>
      <c r="D2337" s="21">
        <v>2361.1999999999998</v>
      </c>
      <c r="E2337" s="21">
        <v>2374.56</v>
      </c>
      <c r="F2337" s="42">
        <v>901.48913152</v>
      </c>
      <c r="G2337" s="3">
        <f t="shared" si="180"/>
        <v>5.9009671147107756E-3</v>
      </c>
      <c r="H2337" s="3">
        <f>1-E2337/MAX(E$2:E2337)</f>
        <v>0.59597087048254271</v>
      </c>
      <c r="I2337" s="21">
        <f t="shared" si="181"/>
        <v>13.929999999999836</v>
      </c>
      <c r="J2337" s="21">
        <f ca="1">IF(ROW()&gt;计算结果!B$18+1,ABS(E2337-OFFSET(E2337,-计算结果!B$18,0,1,1))/SUM(OFFSET(I2337,0,0,-计算结果!B$18,1)),ABS(E2337-OFFSET(E2337,-ROW()+2,0,1,1))/SUM(OFFSET(I2337,0,0,-ROW()+2,1)))</f>
        <v>6.7190669371193397E-3</v>
      </c>
      <c r="K2337" s="21">
        <f ca="1">(计算结果!B$19+计算结果!B$20*'000300'!J2337)^计算结果!B$21</f>
        <v>1.4060471602434073</v>
      </c>
      <c r="L2337" s="21">
        <f t="shared" ca="1" si="182"/>
        <v>2371.3550594910789</v>
      </c>
      <c r="M2337" s="31" t="str">
        <f ca="1">IF(ROW()&gt;计算结果!B$22+1,IF(L2337&gt;OFFSET(L2337,-计算结果!B$22,0,1,1),"买",IF(L2337&lt;OFFSET(L2337,-计算结果!B$22,0,1,1),"卖",M2336)),IF(L2337&gt;OFFSET(L2337,-ROW()+1,0,1,1),"买",IF(L2337&lt;OFFSET(L2337,-ROW()+1,0,1,1),"卖",M2336)))</f>
        <v>买</v>
      </c>
      <c r="N2337" s="4" t="str">
        <f t="shared" ca="1" si="183"/>
        <v/>
      </c>
      <c r="O2337" s="3">
        <f ca="1">IF(M2336="买",E2337/E2336-1,0)-IF(N2337=1,计算结果!B$17,0)</f>
        <v>5.9009671147107756E-3</v>
      </c>
      <c r="P2337" s="2">
        <f t="shared" ca="1" si="184"/>
        <v>7.913694140184468</v>
      </c>
      <c r="Q2337" s="3">
        <f ca="1">1-P2337/MAX(P$2:P2337)</f>
        <v>6.7092613703827797E-2</v>
      </c>
    </row>
    <row r="2338" spans="1:17" x14ac:dyDescent="0.15">
      <c r="A2338" s="1">
        <v>41870</v>
      </c>
      <c r="B2338">
        <v>2378.89</v>
      </c>
      <c r="C2338">
        <v>2379.4699999999998</v>
      </c>
      <c r="D2338" s="21">
        <v>2358.9699999999998</v>
      </c>
      <c r="E2338" s="21">
        <v>2374.77</v>
      </c>
      <c r="F2338" s="42">
        <v>1027.4276147200001</v>
      </c>
      <c r="G2338" s="3">
        <f t="shared" si="180"/>
        <v>8.843743683040195E-5</v>
      </c>
      <c r="H2338" s="3">
        <f>1-E2338/MAX(E$2:E2338)</f>
        <v>0.59593513918192342</v>
      </c>
      <c r="I2338" s="21">
        <f t="shared" si="181"/>
        <v>0.21000000000003638</v>
      </c>
      <c r="J2338" s="21">
        <f ca="1">IF(ROW()&gt;计算结果!B$18+1,ABS(E2338-OFFSET(E2338,-计算结果!B$18,0,1,1))/SUM(OFFSET(I2338,0,0,-计算结果!B$18,1)),ABS(E2338-OFFSET(E2338,-ROW()+2,0,1,1))/SUM(OFFSET(I2338,0,0,-ROW()+2,1)))</f>
        <v>3.572841133816796E-2</v>
      </c>
      <c r="K2338" s="21">
        <f ca="1">(计算结果!B$19+计算结果!B$20*'000300'!J2338)^计算结果!B$21</f>
        <v>1.4321555702043511</v>
      </c>
      <c r="L2338" s="21">
        <f t="shared" ca="1" si="182"/>
        <v>2376.2457855628468</v>
      </c>
      <c r="M2338" s="31" t="str">
        <f ca="1">IF(ROW()&gt;计算结果!B$22+1,IF(L2338&gt;OFFSET(L2338,-计算结果!B$22,0,1,1),"买",IF(L2338&lt;OFFSET(L2338,-计算结果!B$22,0,1,1),"卖",M2337)),IF(L2338&gt;OFFSET(L2338,-ROW()+1,0,1,1),"买",IF(L2338&lt;OFFSET(L2338,-ROW()+1,0,1,1),"卖",M2337)))</f>
        <v>买</v>
      </c>
      <c r="N2338" s="4" t="str">
        <f t="shared" ca="1" si="183"/>
        <v/>
      </c>
      <c r="O2338" s="3">
        <f ca="1">IF(M2337="买",E2338/E2337-1,0)-IF(N2338=1,计算结果!B$17,0)</f>
        <v>8.843743683040195E-5</v>
      </c>
      <c r="P2338" s="2">
        <f t="shared" ca="1" si="184"/>
        <v>7.9143940070100856</v>
      </c>
      <c r="Q2338" s="3">
        <f ca="1">1-P2338/MAX(P$2:P2338)</f>
        <v>6.7010109765783699E-2</v>
      </c>
    </row>
    <row r="2339" spans="1:17" x14ac:dyDescent="0.15">
      <c r="A2339" s="1">
        <v>41871</v>
      </c>
      <c r="B2339">
        <v>2371.65</v>
      </c>
      <c r="C2339">
        <v>2375.4699999999998</v>
      </c>
      <c r="D2339" s="21">
        <v>2360.84</v>
      </c>
      <c r="E2339" s="21">
        <v>2366.14</v>
      </c>
      <c r="F2339" s="42">
        <v>913.74804991999997</v>
      </c>
      <c r="G2339" s="3">
        <f t="shared" si="180"/>
        <v>-3.6340361382365405E-3</v>
      </c>
      <c r="H2339" s="3">
        <f>1-E2339/MAX(E$2:E2339)</f>
        <v>0.59740352548832776</v>
      </c>
      <c r="I2339" s="21">
        <f t="shared" si="181"/>
        <v>8.6300000000001091</v>
      </c>
      <c r="J2339" s="21">
        <f ca="1">IF(ROW()&gt;计算结果!B$18+1,ABS(E2339-OFFSET(E2339,-计算结果!B$18,0,1,1))/SUM(OFFSET(I2339,0,0,-计算结果!B$18,1)),ABS(E2339-OFFSET(E2339,-ROW()+2,0,1,1))/SUM(OFFSET(I2339,0,0,-ROW()+2,1)))</f>
        <v>1.8936446173800754E-2</v>
      </c>
      <c r="K2339" s="21">
        <f ca="1">(计算结果!B$19+计算结果!B$20*'000300'!J2339)^计算结果!B$21</f>
        <v>1.4170428015564205</v>
      </c>
      <c r="L2339" s="21">
        <f t="shared" ca="1" si="182"/>
        <v>2361.9254548769418</v>
      </c>
      <c r="M2339" s="31" t="str">
        <f ca="1">IF(ROW()&gt;计算结果!B$22+1,IF(L2339&gt;OFFSET(L2339,-计算结果!B$22,0,1,1),"买",IF(L2339&lt;OFFSET(L2339,-计算结果!B$22,0,1,1),"卖",M2338)),IF(L2339&gt;OFFSET(L2339,-ROW()+1,0,1,1),"买",IF(L2339&lt;OFFSET(L2339,-ROW()+1,0,1,1),"卖",M2338)))</f>
        <v>买</v>
      </c>
      <c r="N2339" s="4" t="str">
        <f t="shared" ca="1" si="183"/>
        <v/>
      </c>
      <c r="O2339" s="3">
        <f ca="1">IF(M2338="买",E2339/E2338-1,0)-IF(N2339=1,计算结果!B$17,0)</f>
        <v>-3.6340361382365405E-3</v>
      </c>
      <c r="P2339" s="2">
        <f t="shared" ca="1" si="184"/>
        <v>7.8856328131763682</v>
      </c>
      <c r="Q2339" s="3">
        <f ca="1">1-P2339/MAX(P$2:P2339)</f>
        <v>7.0400628743504168E-2</v>
      </c>
    </row>
    <row r="2340" spans="1:17" x14ac:dyDescent="0.15">
      <c r="A2340" s="1">
        <v>41872</v>
      </c>
      <c r="B2340">
        <v>2365.73</v>
      </c>
      <c r="C2340">
        <v>2367.46</v>
      </c>
      <c r="D2340" s="21">
        <v>2333.3000000000002</v>
      </c>
      <c r="E2340" s="21">
        <v>2354.2399999999998</v>
      </c>
      <c r="F2340" s="42">
        <v>921.92063487999997</v>
      </c>
      <c r="G2340" s="3">
        <f t="shared" si="180"/>
        <v>-5.0292882077983547E-3</v>
      </c>
      <c r="H2340" s="3">
        <f>1-E2340/MAX(E$2:E2340)</f>
        <v>0.59942829919009055</v>
      </c>
      <c r="I2340" s="21">
        <f t="shared" si="181"/>
        <v>11.900000000000091</v>
      </c>
      <c r="J2340" s="21">
        <f ca="1">IF(ROW()&gt;计算结果!B$18+1,ABS(E2340-OFFSET(E2340,-计算结果!B$18,0,1,1))/SUM(OFFSET(I2340,0,0,-计算结果!B$18,1)),ABS(E2340-OFFSET(E2340,-ROW()+2,0,1,1))/SUM(OFFSET(I2340,0,0,-ROW()+2,1)))</f>
        <v>0.20546263618229027</v>
      </c>
      <c r="K2340" s="21">
        <f ca="1">(计算结果!B$19+计算结果!B$20*'000300'!J2340)^计算结果!B$21</f>
        <v>1.5849163725640611</v>
      </c>
      <c r="L2340" s="21">
        <f t="shared" ca="1" si="182"/>
        <v>2349.7446516118739</v>
      </c>
      <c r="M2340" s="31" t="str">
        <f ca="1">IF(ROW()&gt;计算结果!B$22+1,IF(L2340&gt;OFFSET(L2340,-计算结果!B$22,0,1,1),"买",IF(L2340&lt;OFFSET(L2340,-计算结果!B$22,0,1,1),"卖",M2339)),IF(L2340&gt;OFFSET(L2340,-ROW()+1,0,1,1),"买",IF(L2340&lt;OFFSET(L2340,-ROW()+1,0,1,1),"卖",M2339)))</f>
        <v>买</v>
      </c>
      <c r="N2340" s="4" t="str">
        <f t="shared" ca="1" si="183"/>
        <v/>
      </c>
      <c r="O2340" s="3">
        <f ca="1">IF(M2339="买",E2340/E2339-1,0)-IF(N2340=1,计算结果!B$17,0)</f>
        <v>-5.0292882077983547E-3</v>
      </c>
      <c r="P2340" s="2">
        <f t="shared" ca="1" si="184"/>
        <v>7.8459736930580322</v>
      </c>
      <c r="Q2340" s="3">
        <f ca="1">1-P2340/MAX(P$2:P2340)</f>
        <v>7.5075851899341295E-2</v>
      </c>
    </row>
    <row r="2341" spans="1:17" x14ac:dyDescent="0.15">
      <c r="A2341" s="1">
        <v>41873</v>
      </c>
      <c r="B2341">
        <v>2352.3200000000002</v>
      </c>
      <c r="C2341">
        <v>2368.46</v>
      </c>
      <c r="D2341" s="21">
        <v>2350.9899999999998</v>
      </c>
      <c r="E2341" s="21">
        <v>2365.36</v>
      </c>
      <c r="F2341" s="42">
        <v>856.42461184000001</v>
      </c>
      <c r="G2341" s="3">
        <f t="shared" si="180"/>
        <v>4.7233926872367604E-3</v>
      </c>
      <c r="H2341" s="3">
        <f>1-E2341/MAX(E$2:E2341)</f>
        <v>0.59753624174777098</v>
      </c>
      <c r="I2341" s="21">
        <f t="shared" si="181"/>
        <v>11.120000000000346</v>
      </c>
      <c r="J2341" s="21">
        <f ca="1">IF(ROW()&gt;计算结果!B$18+1,ABS(E2341-OFFSET(E2341,-计算结果!B$18,0,1,1))/SUM(OFFSET(I2341,0,0,-计算结果!B$18,1)),ABS(E2341-OFFSET(E2341,-ROW()+2,0,1,1))/SUM(OFFSET(I2341,0,0,-ROW()+2,1)))</f>
        <v>0.24842151099499177</v>
      </c>
      <c r="K2341" s="21">
        <f ca="1">(计算结果!B$19+计算结果!B$20*'000300'!J2341)^计算结果!B$21</f>
        <v>1.6235793598954924</v>
      </c>
      <c r="L2341" s="21">
        <f t="shared" ca="1" si="182"/>
        <v>2375.0974089524129</v>
      </c>
      <c r="M2341" s="31" t="str">
        <f ca="1">IF(ROW()&gt;计算结果!B$22+1,IF(L2341&gt;OFFSET(L2341,-计算结果!B$22,0,1,1),"买",IF(L2341&lt;OFFSET(L2341,-计算结果!B$22,0,1,1),"卖",M2340)),IF(L2341&gt;OFFSET(L2341,-ROW()+1,0,1,1),"买",IF(L2341&lt;OFFSET(L2341,-ROW()+1,0,1,1),"卖",M2340)))</f>
        <v>买</v>
      </c>
      <c r="N2341" s="4" t="str">
        <f t="shared" ca="1" si="183"/>
        <v/>
      </c>
      <c r="O2341" s="3">
        <f ca="1">IF(M2340="买",E2341/E2340-1,0)-IF(N2341=1,计算结果!B$17,0)</f>
        <v>4.7233926872367604E-3</v>
      </c>
      <c r="P2341" s="2">
        <f t="shared" ca="1" si="184"/>
        <v>7.8830333078240749</v>
      </c>
      <c r="Q2341" s="3">
        <f ca="1">1-P2341/MAX(P$2:P2341)</f>
        <v>7.0707071941953914E-2</v>
      </c>
    </row>
    <row r="2342" spans="1:17" x14ac:dyDescent="0.15">
      <c r="A2342" s="1">
        <v>41876</v>
      </c>
      <c r="B2342">
        <v>2367.02</v>
      </c>
      <c r="C2342">
        <v>2367.61</v>
      </c>
      <c r="D2342" s="21">
        <v>2338.46</v>
      </c>
      <c r="E2342" s="21">
        <v>2342.86</v>
      </c>
      <c r="F2342" s="42">
        <v>851.82496767999999</v>
      </c>
      <c r="G2342" s="3">
        <f t="shared" si="180"/>
        <v>-9.512294111678532E-3</v>
      </c>
      <c r="H2342" s="3">
        <f>1-E2342/MAX(E$2:E2342)</f>
        <v>0.60136459538555775</v>
      </c>
      <c r="I2342" s="21">
        <f t="shared" si="181"/>
        <v>22.5</v>
      </c>
      <c r="J2342" s="21">
        <f ca="1">IF(ROW()&gt;计算结果!B$18+1,ABS(E2342-OFFSET(E2342,-计算结果!B$18,0,1,1))/SUM(OFFSET(I2342,0,0,-计算结果!B$18,1)),ABS(E2342-OFFSET(E2342,-ROW()+2,0,1,1))/SUM(OFFSET(I2342,0,0,-ROW()+2,1)))</f>
        <v>0.17839295629411972</v>
      </c>
      <c r="K2342" s="21">
        <f ca="1">(计算结果!B$19+计算结果!B$20*'000300'!J2342)^计算结果!B$21</f>
        <v>1.5605536606647077</v>
      </c>
      <c r="L2342" s="21">
        <f t="shared" ca="1" si="182"/>
        <v>2324.78920240138</v>
      </c>
      <c r="M2342" s="31" t="str">
        <f ca="1">IF(ROW()&gt;计算结果!B$22+1,IF(L2342&gt;OFFSET(L2342,-计算结果!B$22,0,1,1),"买",IF(L2342&lt;OFFSET(L2342,-计算结果!B$22,0,1,1),"卖",M2341)),IF(L2342&gt;OFFSET(L2342,-ROW()+1,0,1,1),"买",IF(L2342&lt;OFFSET(L2342,-ROW()+1,0,1,1),"卖",M2341)))</f>
        <v>卖</v>
      </c>
      <c r="N2342" s="4">
        <f t="shared" ca="1" si="183"/>
        <v>1</v>
      </c>
      <c r="O2342" s="3">
        <f ca="1">IF(M2341="买",E2342/E2341-1,0)-IF(N2342=1,计算结果!B$17,0)</f>
        <v>-9.512294111678532E-3</v>
      </c>
      <c r="P2342" s="2">
        <f t="shared" ca="1" si="184"/>
        <v>7.808047576507894</v>
      </c>
      <c r="Q2342" s="3">
        <f ca="1">1-P2342/MAX(P$2:P2342)</f>
        <v>7.9546779589544925E-2</v>
      </c>
    </row>
    <row r="2343" spans="1:17" x14ac:dyDescent="0.15">
      <c r="A2343" s="1">
        <v>41877</v>
      </c>
      <c r="B2343">
        <v>2339.6</v>
      </c>
      <c r="C2343">
        <v>2350.39</v>
      </c>
      <c r="D2343" s="21">
        <v>2317.1799999999998</v>
      </c>
      <c r="E2343" s="21">
        <v>2324.09</v>
      </c>
      <c r="F2343" s="42">
        <v>831.35029248000001</v>
      </c>
      <c r="G2343" s="3">
        <f t="shared" si="180"/>
        <v>-8.0115755956394752E-3</v>
      </c>
      <c r="H2343" s="3">
        <f>1-E2343/MAX(E$2:E2343)</f>
        <v>0.60455829306472464</v>
      </c>
      <c r="I2343" s="21">
        <f t="shared" si="181"/>
        <v>18.769999999999982</v>
      </c>
      <c r="J2343" s="21">
        <f ca="1">IF(ROW()&gt;计算结果!B$18+1,ABS(E2343-OFFSET(E2343,-计算结果!B$18,0,1,1))/SUM(OFFSET(I2343,0,0,-计算结果!B$18,1)),ABS(E2343-OFFSET(E2343,-ROW()+2,0,1,1))/SUM(OFFSET(I2343,0,0,-ROW()+2,1)))</f>
        <v>0.24139446316097718</v>
      </c>
      <c r="K2343" s="21">
        <f ca="1">(计算结果!B$19+计算结果!B$20*'000300'!J2343)^计算结果!B$21</f>
        <v>1.6172550168448794</v>
      </c>
      <c r="L2343" s="21">
        <f t="shared" ca="1" si="182"/>
        <v>2323.6584138099583</v>
      </c>
      <c r="M2343" s="31" t="str">
        <f ca="1">IF(ROW()&gt;计算结果!B$22+1,IF(L2343&gt;OFFSET(L2343,-计算结果!B$22,0,1,1),"买",IF(L2343&lt;OFFSET(L2343,-计算结果!B$22,0,1,1),"卖",M2342)),IF(L2343&gt;OFFSET(L2343,-ROW()+1,0,1,1),"买",IF(L2343&lt;OFFSET(L2343,-ROW()+1,0,1,1),"卖",M2342)))</f>
        <v>买</v>
      </c>
      <c r="N2343" s="4">
        <f t="shared" ca="1" si="183"/>
        <v>1</v>
      </c>
      <c r="O2343" s="3">
        <f ca="1">IF(M2342="买",E2343/E2342-1,0)-IF(N2343=1,计算结果!B$17,0)</f>
        <v>0</v>
      </c>
      <c r="P2343" s="2">
        <f t="shared" ca="1" si="184"/>
        <v>7.808047576507894</v>
      </c>
      <c r="Q2343" s="3">
        <f ca="1">1-P2343/MAX(P$2:P2343)</f>
        <v>7.9546779589544925E-2</v>
      </c>
    </row>
    <row r="2344" spans="1:17" x14ac:dyDescent="0.15">
      <c r="A2344" s="1">
        <v>41878</v>
      </c>
      <c r="B2344">
        <v>2323.79</v>
      </c>
      <c r="C2344">
        <v>2336.7399999999998</v>
      </c>
      <c r="D2344" s="21">
        <v>2322.88</v>
      </c>
      <c r="E2344" s="21">
        <v>2327.6</v>
      </c>
      <c r="F2344" s="42">
        <v>624.48676864000004</v>
      </c>
      <c r="G2344" s="3">
        <f t="shared" si="180"/>
        <v>1.510268535211523E-3</v>
      </c>
      <c r="H2344" s="3">
        <f>1-E2344/MAX(E$2:E2344)</f>
        <v>0.60396106989722997</v>
      </c>
      <c r="I2344" s="21">
        <f t="shared" si="181"/>
        <v>3.5099999999997635</v>
      </c>
      <c r="J2344" s="21">
        <f ca="1">IF(ROW()&gt;计算结果!B$18+1,ABS(E2344-OFFSET(E2344,-计算结果!B$18,0,1,1))/SUM(OFFSET(I2344,0,0,-计算结果!B$18,1)),ABS(E2344-OFFSET(E2344,-ROW()+2,0,1,1))/SUM(OFFSET(I2344,0,0,-ROW()+2,1)))</f>
        <v>0.22648335745296683</v>
      </c>
      <c r="K2344" s="21">
        <f ca="1">(计算结果!B$19+计算结果!B$20*'000300'!J2344)^计算结果!B$21</f>
        <v>1.60383502170767</v>
      </c>
      <c r="L2344" s="21">
        <f t="shared" ca="1" si="182"/>
        <v>2329.9800677826265</v>
      </c>
      <c r="M2344" s="31" t="str">
        <f ca="1">IF(ROW()&gt;计算结果!B$22+1,IF(L2344&gt;OFFSET(L2344,-计算结果!B$22,0,1,1),"买",IF(L2344&lt;OFFSET(L2344,-计算结果!B$22,0,1,1),"卖",M2343)),IF(L2344&gt;OFFSET(L2344,-ROW()+1,0,1,1),"买",IF(L2344&lt;OFFSET(L2344,-ROW()+1,0,1,1),"卖",M2343)))</f>
        <v>卖</v>
      </c>
      <c r="N2344" s="4">
        <f t="shared" ca="1" si="183"/>
        <v>1</v>
      </c>
      <c r="O2344" s="3">
        <f ca="1">IF(M2343="买",E2344/E2343-1,0)-IF(N2344=1,计算结果!B$17,0)</f>
        <v>1.510268535211523E-3</v>
      </c>
      <c r="P2344" s="2">
        <f t="shared" ca="1" si="184"/>
        <v>7.8198398250841281</v>
      </c>
      <c r="Q2344" s="3">
        <f ca="1">1-P2344/MAX(P$2:P2344)</f>
        <v>7.8156648052625011E-2</v>
      </c>
    </row>
    <row r="2345" spans="1:17" x14ac:dyDescent="0.15">
      <c r="A2345" s="1">
        <v>41879</v>
      </c>
      <c r="B2345">
        <v>2328.06</v>
      </c>
      <c r="C2345">
        <v>2336.36</v>
      </c>
      <c r="D2345" s="21">
        <v>2309.64</v>
      </c>
      <c r="E2345" s="21">
        <v>2311.2800000000002</v>
      </c>
      <c r="F2345" s="42">
        <v>661.95968000000005</v>
      </c>
      <c r="G2345" s="3">
        <f t="shared" si="180"/>
        <v>-7.0115140058427672E-3</v>
      </c>
      <c r="H2345" s="3">
        <f>1-E2345/MAX(E$2:E2345)</f>
        <v>0.60673790240250458</v>
      </c>
      <c r="I2345" s="21">
        <f t="shared" si="181"/>
        <v>16.319999999999709</v>
      </c>
      <c r="J2345" s="21">
        <f ca="1">IF(ROW()&gt;计算结果!B$18+1,ABS(E2345-OFFSET(E2345,-计算结果!B$18,0,1,1))/SUM(OFFSET(I2345,0,0,-计算结果!B$18,1)),ABS(E2345-OFFSET(E2345,-ROW()+2,0,1,1))/SUM(OFFSET(I2345,0,0,-ROW()+2,1)))</f>
        <v>0.18750475032301883</v>
      </c>
      <c r="K2345" s="21">
        <f ca="1">(计算结果!B$19+计算结果!B$20*'000300'!J2345)^计算结果!B$21</f>
        <v>1.5687542752907169</v>
      </c>
      <c r="L2345" s="21">
        <f t="shared" ca="1" si="182"/>
        <v>2300.6442565004054</v>
      </c>
      <c r="M2345" s="31" t="str">
        <f ca="1">IF(ROW()&gt;计算结果!B$22+1,IF(L2345&gt;OFFSET(L2345,-计算结果!B$22,0,1,1),"买",IF(L2345&lt;OFFSET(L2345,-计算结果!B$22,0,1,1),"卖",M2344)),IF(L2345&gt;OFFSET(L2345,-ROW()+1,0,1,1),"买",IF(L2345&lt;OFFSET(L2345,-ROW()+1,0,1,1),"卖",M2344)))</f>
        <v>买</v>
      </c>
      <c r="N2345" s="4">
        <f t="shared" ca="1" si="183"/>
        <v>1</v>
      </c>
      <c r="O2345" s="3">
        <f ca="1">IF(M2344="买",E2345/E2344-1,0)-IF(N2345=1,计算结果!B$17,0)</f>
        <v>0</v>
      </c>
      <c r="P2345" s="2">
        <f t="shared" ca="1" si="184"/>
        <v>7.8198398250841281</v>
      </c>
      <c r="Q2345" s="3">
        <f ca="1">1-P2345/MAX(P$2:P2345)</f>
        <v>7.8156648052625011E-2</v>
      </c>
    </row>
    <row r="2346" spans="1:17" x14ac:dyDescent="0.15">
      <c r="A2346" s="1">
        <v>41880</v>
      </c>
      <c r="B2346">
        <v>2317.3000000000002</v>
      </c>
      <c r="C2346">
        <v>2338.77</v>
      </c>
      <c r="D2346" s="21">
        <v>2313.2600000000002</v>
      </c>
      <c r="E2346" s="21">
        <v>2338.29</v>
      </c>
      <c r="F2346" s="42">
        <v>583.59967744000005</v>
      </c>
      <c r="G2346" s="3">
        <f t="shared" si="180"/>
        <v>1.1686165241770796E-2</v>
      </c>
      <c r="H2346" s="3">
        <f>1-E2346/MAX(E$2:E2346)</f>
        <v>0.60214217654665481</v>
      </c>
      <c r="I2346" s="21">
        <f t="shared" si="181"/>
        <v>27.009999999999764</v>
      </c>
      <c r="J2346" s="21">
        <f ca="1">IF(ROW()&gt;计算结果!B$18+1,ABS(E2346-OFFSET(E2346,-计算结果!B$18,0,1,1))/SUM(OFFSET(I2346,0,0,-计算结果!B$18,1)),ABS(E2346-OFFSET(E2346,-ROW()+2,0,1,1))/SUM(OFFSET(I2346,0,0,-ROW()+2,1)))</f>
        <v>0.16684092606422857</v>
      </c>
      <c r="K2346" s="21">
        <f ca="1">(计算结果!B$19+计算结果!B$20*'000300'!J2346)^计算结果!B$21</f>
        <v>1.5501568334578057</v>
      </c>
      <c r="L2346" s="21">
        <f t="shared" ca="1" si="182"/>
        <v>2359.0010630369015</v>
      </c>
      <c r="M2346" s="31" t="str">
        <f ca="1">IF(ROW()&gt;计算结果!B$22+1,IF(L2346&gt;OFFSET(L2346,-计算结果!B$22,0,1,1),"买",IF(L2346&lt;OFFSET(L2346,-计算结果!B$22,0,1,1),"卖",M2345)),IF(L2346&gt;OFFSET(L2346,-ROW()+1,0,1,1),"买",IF(L2346&lt;OFFSET(L2346,-ROW()+1,0,1,1),"卖",M2345)))</f>
        <v>卖</v>
      </c>
      <c r="N2346" s="4">
        <f t="shared" ca="1" si="183"/>
        <v>1</v>
      </c>
      <c r="O2346" s="3">
        <f ca="1">IF(M2345="买",E2346/E2345-1,0)-IF(N2346=1,计算结果!B$17,0)</f>
        <v>1.1686165241770796E-2</v>
      </c>
      <c r="P2346" s="2">
        <f t="shared" ca="1" si="184"/>
        <v>7.911223765444241</v>
      </c>
      <c r="Q2346" s="3">
        <f ca="1">1-P2346/MAX(P$2:P2346)</f>
        <v>6.7383834314740043E-2</v>
      </c>
    </row>
    <row r="2347" spans="1:17" x14ac:dyDescent="0.15">
      <c r="A2347" s="1">
        <v>41883</v>
      </c>
      <c r="B2347">
        <v>2340.92</v>
      </c>
      <c r="C2347">
        <v>2355.5500000000002</v>
      </c>
      <c r="D2347" s="21">
        <v>2338.5300000000002</v>
      </c>
      <c r="E2347" s="21">
        <v>2355.3200000000002</v>
      </c>
      <c r="F2347" s="42">
        <v>733.62243583999998</v>
      </c>
      <c r="G2347" s="3">
        <f t="shared" si="180"/>
        <v>7.2831000431941018E-3</v>
      </c>
      <c r="H2347" s="3">
        <f>1-E2347/MAX(E$2:E2347)</f>
        <v>0.59924453821547674</v>
      </c>
      <c r="I2347" s="21">
        <f t="shared" si="181"/>
        <v>17.0300000000002</v>
      </c>
      <c r="J2347" s="21">
        <f ca="1">IF(ROW()&gt;计算结果!B$18+1,ABS(E2347-OFFSET(E2347,-计算结果!B$18,0,1,1))/SUM(OFFSET(I2347,0,0,-计算结果!B$18,1)),ABS(E2347-OFFSET(E2347,-ROW()+2,0,1,1))/SUM(OFFSET(I2347,0,0,-ROW()+2,1)))</f>
        <v>0.14043795620437796</v>
      </c>
      <c r="K2347" s="21">
        <f ca="1">(计算结果!B$19+计算结果!B$20*'000300'!J2347)^计算结果!B$21</f>
        <v>1.5263941605839402</v>
      </c>
      <c r="L2347" s="21">
        <f t="shared" ca="1" si="182"/>
        <v>2353.3823099126339</v>
      </c>
      <c r="M2347" s="31" t="str">
        <f ca="1">IF(ROW()&gt;计算结果!B$22+1,IF(L2347&gt;OFFSET(L2347,-计算结果!B$22,0,1,1),"买",IF(L2347&lt;OFFSET(L2347,-计算结果!B$22,0,1,1),"卖",M2346)),IF(L2347&gt;OFFSET(L2347,-ROW()+1,0,1,1),"买",IF(L2347&lt;OFFSET(L2347,-ROW()+1,0,1,1),"卖",M2346)))</f>
        <v>买</v>
      </c>
      <c r="N2347" s="4">
        <f t="shared" ca="1" si="183"/>
        <v>1</v>
      </c>
      <c r="O2347" s="3">
        <f ca="1">IF(M2346="买",E2347/E2346-1,0)-IF(N2347=1,计算结果!B$17,0)</f>
        <v>0</v>
      </c>
      <c r="P2347" s="2">
        <f t="shared" ca="1" si="184"/>
        <v>7.911223765444241</v>
      </c>
      <c r="Q2347" s="3">
        <f ca="1">1-P2347/MAX(P$2:P2347)</f>
        <v>6.7383834314740043E-2</v>
      </c>
    </row>
    <row r="2348" spans="1:17" x14ac:dyDescent="0.15">
      <c r="A2348" s="1">
        <v>41884</v>
      </c>
      <c r="B2348">
        <v>2359.86</v>
      </c>
      <c r="C2348">
        <v>2387.66</v>
      </c>
      <c r="D2348" s="21">
        <v>2349.9499999999998</v>
      </c>
      <c r="E2348" s="21">
        <v>2386.46</v>
      </c>
      <c r="F2348" s="42">
        <v>1069.2579327999999</v>
      </c>
      <c r="G2348" s="3">
        <f t="shared" si="180"/>
        <v>1.3221133434098142E-2</v>
      </c>
      <c r="H2348" s="3">
        <f>1-E2348/MAX(E$2:E2348)</f>
        <v>0.59394609678077992</v>
      </c>
      <c r="I2348" s="21">
        <f t="shared" si="181"/>
        <v>31.139999999999873</v>
      </c>
      <c r="J2348" s="21">
        <f ca="1">IF(ROW()&gt;计算结果!B$18+1,ABS(E2348-OFFSET(E2348,-计算结果!B$18,0,1,1))/SUM(OFFSET(I2348,0,0,-计算结果!B$18,1)),ABS(E2348-OFFSET(E2348,-ROW()+2,0,1,1))/SUM(OFFSET(I2348,0,0,-ROW()+2,1)))</f>
        <v>6.961233847436471E-2</v>
      </c>
      <c r="K2348" s="21">
        <f ca="1">(计算结果!B$19+计算结果!B$20*'000300'!J2348)^计算结果!B$21</f>
        <v>1.4626511046269282</v>
      </c>
      <c r="L2348" s="21">
        <f t="shared" ca="1" si="182"/>
        <v>2401.7634298574271</v>
      </c>
      <c r="M2348" s="31" t="str">
        <f ca="1">IF(ROW()&gt;计算结果!B$22+1,IF(L2348&gt;OFFSET(L2348,-计算结果!B$22,0,1,1),"买",IF(L2348&lt;OFFSET(L2348,-计算结果!B$22,0,1,1),"卖",M2347)),IF(L2348&gt;OFFSET(L2348,-ROW()+1,0,1,1),"买",IF(L2348&lt;OFFSET(L2348,-ROW()+1,0,1,1),"卖",M2347)))</f>
        <v>卖</v>
      </c>
      <c r="N2348" s="4">
        <f t="shared" ca="1" si="183"/>
        <v>1</v>
      </c>
      <c r="O2348" s="3">
        <f ca="1">IF(M2347="买",E2348/E2347-1,0)-IF(N2348=1,计算结果!B$17,0)</f>
        <v>1.3221133434098142E-2</v>
      </c>
      <c r="P2348" s="2">
        <f t="shared" ca="1" si="184"/>
        <v>8.0158191104741885</v>
      </c>
      <c r="Q2348" s="3">
        <f ca="1">1-P2348/MAX(P$2:P2348)</f>
        <v>5.5053591545418223E-2</v>
      </c>
    </row>
    <row r="2349" spans="1:17" x14ac:dyDescent="0.15">
      <c r="A2349" s="1">
        <v>41885</v>
      </c>
      <c r="B2349">
        <v>2389.69</v>
      </c>
      <c r="C2349">
        <v>2414.2600000000002</v>
      </c>
      <c r="D2349" s="21">
        <v>2389.6799999999998</v>
      </c>
      <c r="E2349" s="21">
        <v>2408.84</v>
      </c>
      <c r="F2349" s="42">
        <v>1236.2919116800001</v>
      </c>
      <c r="G2349" s="3">
        <f t="shared" si="180"/>
        <v>9.3779070254687014E-3</v>
      </c>
      <c r="H2349" s="3">
        <f>1-E2349/MAX(E$2:E2349)</f>
        <v>0.59013816102906147</v>
      </c>
      <c r="I2349" s="21">
        <f t="shared" si="181"/>
        <v>22.380000000000109</v>
      </c>
      <c r="J2349" s="21">
        <f ca="1">IF(ROW()&gt;计算结果!B$18+1,ABS(E2349-OFFSET(E2349,-计算结果!B$18,0,1,1))/SUM(OFFSET(I2349,0,0,-计算结果!B$18,1)),ABS(E2349-OFFSET(E2349,-ROW()+2,0,1,1))/SUM(OFFSET(I2349,0,0,-ROW()+2,1)))</f>
        <v>0.23502862175253364</v>
      </c>
      <c r="K2349" s="21">
        <f ca="1">(计算结果!B$19+计算结果!B$20*'000300'!J2349)^计算结果!B$21</f>
        <v>1.6115257595772803</v>
      </c>
      <c r="L2349" s="21">
        <f t="shared" ca="1" si="182"/>
        <v>2413.1675049316391</v>
      </c>
      <c r="M2349" s="31" t="str">
        <f ca="1">IF(ROW()&gt;计算结果!B$22+1,IF(L2349&gt;OFFSET(L2349,-计算结果!B$22,0,1,1),"买",IF(L2349&lt;OFFSET(L2349,-计算结果!B$22,0,1,1),"卖",M2348)),IF(L2349&gt;OFFSET(L2349,-ROW()+1,0,1,1),"买",IF(L2349&lt;OFFSET(L2349,-ROW()+1,0,1,1),"卖",M2348)))</f>
        <v>买</v>
      </c>
      <c r="N2349" s="4">
        <f t="shared" ca="1" si="183"/>
        <v>1</v>
      </c>
      <c r="O2349" s="3">
        <f ca="1">IF(M2348="买",E2349/E2348-1,0)-IF(N2349=1,计算结果!B$17,0)</f>
        <v>0</v>
      </c>
      <c r="P2349" s="2">
        <f t="shared" ca="1" si="184"/>
        <v>8.0158191104741885</v>
      </c>
      <c r="Q2349" s="3">
        <f ca="1">1-P2349/MAX(P$2:P2349)</f>
        <v>5.5053591545418223E-2</v>
      </c>
    </row>
    <row r="2350" spans="1:17" x14ac:dyDescent="0.15">
      <c r="A2350" s="1">
        <v>41886</v>
      </c>
      <c r="B2350">
        <v>2411.9299999999998</v>
      </c>
      <c r="C2350">
        <v>2427.3000000000002</v>
      </c>
      <c r="D2350" s="21">
        <v>2404.08</v>
      </c>
      <c r="E2350" s="21">
        <v>2426.2199999999998</v>
      </c>
      <c r="F2350" s="42">
        <v>1082.9470105600001</v>
      </c>
      <c r="G2350" s="3">
        <f t="shared" si="180"/>
        <v>7.2150910811841218E-3</v>
      </c>
      <c r="H2350" s="3">
        <f>1-E2350/MAX(E$2:E2350)</f>
        <v>0.58718097053018448</v>
      </c>
      <c r="I2350" s="21">
        <f t="shared" si="181"/>
        <v>17.379999999999654</v>
      </c>
      <c r="J2350" s="21">
        <f ca="1">IF(ROW()&gt;计算结果!B$18+1,ABS(E2350-OFFSET(E2350,-计算结果!B$18,0,1,1))/SUM(OFFSET(I2350,0,0,-计算结果!B$18,1)),ABS(E2350-OFFSET(E2350,-ROW()+2,0,1,1))/SUM(OFFSET(I2350,0,0,-ROW()+2,1)))</f>
        <v>0.38459072451378634</v>
      </c>
      <c r="K2350" s="21">
        <f ca="1">(计算结果!B$19+计算结果!B$20*'000300'!J2350)^计算结果!B$21</f>
        <v>1.7461316520624077</v>
      </c>
      <c r="L2350" s="21">
        <f t="shared" ca="1" si="182"/>
        <v>2435.9588797088918</v>
      </c>
      <c r="M2350" s="31" t="str">
        <f ca="1">IF(ROW()&gt;计算结果!B$22+1,IF(L2350&gt;OFFSET(L2350,-计算结果!B$22,0,1,1),"买",IF(L2350&lt;OFFSET(L2350,-计算结果!B$22,0,1,1),"卖",M2349)),IF(L2350&gt;OFFSET(L2350,-ROW()+1,0,1,1),"买",IF(L2350&lt;OFFSET(L2350,-ROW()+1,0,1,1),"卖",M2349)))</f>
        <v>买</v>
      </c>
      <c r="N2350" s="4" t="str">
        <f t="shared" ca="1" si="183"/>
        <v/>
      </c>
      <c r="O2350" s="3">
        <f ca="1">IF(M2349="买",E2350/E2349-1,0)-IF(N2350=1,计算结果!B$17,0)</f>
        <v>7.2150910811841218E-3</v>
      </c>
      <c r="P2350" s="2">
        <f t="shared" ca="1" si="184"/>
        <v>8.0736539754465557</v>
      </c>
      <c r="Q2350" s="3">
        <f ca="1">1-P2350/MAX(P$2:P2350)</f>
        <v>4.8235717141580592E-2</v>
      </c>
    </row>
    <row r="2351" spans="1:17" x14ac:dyDescent="0.15">
      <c r="A2351" s="1">
        <v>41887</v>
      </c>
      <c r="B2351">
        <v>2433.17</v>
      </c>
      <c r="C2351">
        <v>2450.63</v>
      </c>
      <c r="D2351" s="21">
        <v>2427.9899999999998</v>
      </c>
      <c r="E2351" s="21">
        <v>2449.2600000000002</v>
      </c>
      <c r="F2351" s="42">
        <v>1233.4931968000001</v>
      </c>
      <c r="G2351" s="3">
        <f t="shared" si="180"/>
        <v>9.4962534312637015E-3</v>
      </c>
      <c r="H2351" s="3">
        <f>1-E2351/MAX(E$2:E2351)</f>
        <v>0.5832607364050908</v>
      </c>
      <c r="I2351" s="21">
        <f t="shared" si="181"/>
        <v>23.040000000000418</v>
      </c>
      <c r="J2351" s="21">
        <f ca="1">IF(ROW()&gt;计算结果!B$18+1,ABS(E2351-OFFSET(E2351,-计算结果!B$18,0,1,1))/SUM(OFFSET(I2351,0,0,-计算结果!B$18,1)),ABS(E2351-OFFSET(E2351,-ROW()+2,0,1,1))/SUM(OFFSET(I2351,0,0,-ROW()+2,1)))</f>
        <v>0.42143861764115087</v>
      </c>
      <c r="K2351" s="21">
        <f ca="1">(计算结果!B$19+计算结果!B$20*'000300'!J2351)^计算结果!B$21</f>
        <v>1.7792947558770358</v>
      </c>
      <c r="L2351" s="21">
        <f t="shared" ca="1" si="182"/>
        <v>2459.6254932901502</v>
      </c>
      <c r="M2351" s="31" t="str">
        <f ca="1">IF(ROW()&gt;计算结果!B$22+1,IF(L2351&gt;OFFSET(L2351,-计算结果!B$22,0,1,1),"买",IF(L2351&lt;OFFSET(L2351,-计算结果!B$22,0,1,1),"卖",M2350)),IF(L2351&gt;OFFSET(L2351,-ROW()+1,0,1,1),"买",IF(L2351&lt;OFFSET(L2351,-ROW()+1,0,1,1),"卖",M2350)))</f>
        <v>买</v>
      </c>
      <c r="N2351" s="4" t="str">
        <f t="shared" ca="1" si="183"/>
        <v/>
      </c>
      <c r="O2351" s="3">
        <f ca="1">IF(M2350="买",E2351/E2350-1,0)-IF(N2351=1,计算结果!B$17,0)</f>
        <v>9.4962534312637015E-3</v>
      </c>
      <c r="P2351" s="2">
        <f t="shared" ca="1" si="184"/>
        <v>8.1503234397137252</v>
      </c>
      <c r="Q2351" s="3">
        <f ca="1">1-P2351/MAX(P$2:P2351)</f>
        <v>3.9197522304732169E-2</v>
      </c>
    </row>
    <row r="2352" spans="1:17" x14ac:dyDescent="0.15">
      <c r="A2352" s="1">
        <v>41891</v>
      </c>
      <c r="B2352">
        <v>2452.23</v>
      </c>
      <c r="C2352">
        <v>2454.89</v>
      </c>
      <c r="D2352" s="21">
        <v>2437.08</v>
      </c>
      <c r="E2352" s="21">
        <v>2445.2199999999998</v>
      </c>
      <c r="F2352" s="42">
        <v>1077.9521024000001</v>
      </c>
      <c r="G2352" s="3">
        <f t="shared" si="180"/>
        <v>-1.649477801458521E-3</v>
      </c>
      <c r="H2352" s="3">
        <f>1-E2352/MAX(E$2:E2352)</f>
        <v>0.58394813856938677</v>
      </c>
      <c r="I2352" s="21">
        <f t="shared" si="181"/>
        <v>4.0400000000004184</v>
      </c>
      <c r="J2352" s="21">
        <f ca="1">IF(ROW()&gt;计算结果!B$18+1,ABS(E2352-OFFSET(E2352,-计算结果!B$18,0,1,1))/SUM(OFFSET(I2352,0,0,-计算结果!B$18,1)),ABS(E2352-OFFSET(E2352,-ROW()+2,0,1,1))/SUM(OFFSET(I2352,0,0,-ROW()+2,1)))</f>
        <v>0.56671464954047024</v>
      </c>
      <c r="K2352" s="21">
        <f ca="1">(计算结果!B$19+计算结果!B$20*'000300'!J2352)^计算结果!B$21</f>
        <v>1.9100431845864232</v>
      </c>
      <c r="L2352" s="21">
        <f t="shared" ca="1" si="182"/>
        <v>2432.1103790106931</v>
      </c>
      <c r="M2352" s="31" t="str">
        <f ca="1">IF(ROW()&gt;计算结果!B$22+1,IF(L2352&gt;OFFSET(L2352,-计算结果!B$22,0,1,1),"买",IF(L2352&lt;OFFSET(L2352,-计算结果!B$22,0,1,1),"卖",M2351)),IF(L2352&gt;OFFSET(L2352,-ROW()+1,0,1,1),"买",IF(L2352&lt;OFFSET(L2352,-ROW()+1,0,1,1),"卖",M2351)))</f>
        <v>买</v>
      </c>
      <c r="N2352" s="4" t="str">
        <f t="shared" ca="1" si="183"/>
        <v/>
      </c>
      <c r="O2352" s="3">
        <f ca="1">IF(M2351="买",E2352/E2351-1,0)-IF(N2352=1,计算结果!B$17,0)</f>
        <v>-1.649477801458521E-3</v>
      </c>
      <c r="P2352" s="2">
        <f t="shared" ca="1" si="184"/>
        <v>8.1368796621252102</v>
      </c>
      <c r="Q2352" s="3">
        <f ca="1">1-P2352/MAX(P$2:P2352)</f>
        <v>4.0782344663276904E-2</v>
      </c>
    </row>
    <row r="2353" spans="1:17" x14ac:dyDescent="0.15">
      <c r="A2353" s="1">
        <v>41892</v>
      </c>
      <c r="B2353">
        <v>2435.59</v>
      </c>
      <c r="C2353">
        <v>2437.08</v>
      </c>
      <c r="D2353" s="21">
        <v>2422.65</v>
      </c>
      <c r="E2353" s="21">
        <v>2432.4299999999998</v>
      </c>
      <c r="F2353" s="42">
        <v>974.72684031999995</v>
      </c>
      <c r="G2353" s="3">
        <f t="shared" si="180"/>
        <v>-5.2306131963586466E-3</v>
      </c>
      <c r="H2353" s="3">
        <f>1-E2353/MAX(E$2:E2353)</f>
        <v>0.58612434492615528</v>
      </c>
      <c r="I2353" s="21">
        <f t="shared" si="181"/>
        <v>12.789999999999964</v>
      </c>
      <c r="J2353" s="21">
        <f ca="1">IF(ROW()&gt;计算结果!B$18+1,ABS(E2353-OFFSET(E2353,-计算结果!B$18,0,1,1))/SUM(OFFSET(I2353,0,0,-计算结果!B$18,1)),ABS(E2353-OFFSET(E2353,-ROW()+2,0,1,1))/SUM(OFFSET(I2353,0,0,-ROW()+2,1)))</f>
        <v>0.62036188731103858</v>
      </c>
      <c r="K2353" s="21">
        <f ca="1">(计算结果!B$19+计算结果!B$20*'000300'!J2353)^计算结果!B$21</f>
        <v>1.9583256985799347</v>
      </c>
      <c r="L2353" s="21">
        <f t="shared" ca="1" si="182"/>
        <v>2432.7363010078575</v>
      </c>
      <c r="M2353" s="31" t="str">
        <f ca="1">IF(ROW()&gt;计算结果!B$22+1,IF(L2353&gt;OFFSET(L2353,-计算结果!B$22,0,1,1),"买",IF(L2353&lt;OFFSET(L2353,-计算结果!B$22,0,1,1),"卖",M2352)),IF(L2353&gt;OFFSET(L2353,-ROW()+1,0,1,1),"买",IF(L2353&lt;OFFSET(L2353,-ROW()+1,0,1,1),"卖",M2352)))</f>
        <v>买</v>
      </c>
      <c r="N2353" s="4" t="str">
        <f t="shared" ca="1" si="183"/>
        <v/>
      </c>
      <c r="O2353" s="3">
        <f ca="1">IF(M2352="买",E2353/E2352-1,0)-IF(N2353=1,计算结果!B$17,0)</f>
        <v>-5.2306131963586466E-3</v>
      </c>
      <c r="P2353" s="2">
        <f t="shared" ca="1" si="184"/>
        <v>8.0943187919873161</v>
      </c>
      <c r="Q2353" s="3">
        <f ca="1">1-P2353/MAX(P$2:P2353)</f>
        <v>4.5799641189461338E-2</v>
      </c>
    </row>
    <row r="2354" spans="1:17" x14ac:dyDescent="0.15">
      <c r="A2354" s="1">
        <v>41893</v>
      </c>
      <c r="B2354">
        <v>2430.6799999999998</v>
      </c>
      <c r="C2354">
        <v>2461.4699999999998</v>
      </c>
      <c r="D2354" s="21">
        <v>2417.27</v>
      </c>
      <c r="E2354" s="21">
        <v>2423.4499999999998</v>
      </c>
      <c r="F2354" s="42">
        <v>1272.03385344</v>
      </c>
      <c r="G2354" s="3">
        <f t="shared" si="180"/>
        <v>-3.6917814695592854E-3</v>
      </c>
      <c r="H2354" s="3">
        <f>1-E2354/MAX(E$2:E2354)</f>
        <v>0.58765228340025866</v>
      </c>
      <c r="I2354" s="21">
        <f t="shared" si="181"/>
        <v>8.9800000000000182</v>
      </c>
      <c r="J2354" s="21">
        <f ca="1">IF(ROW()&gt;计算结果!B$18+1,ABS(E2354-OFFSET(E2354,-计算结果!B$18,0,1,1))/SUM(OFFSET(I2354,0,0,-计算结果!B$18,1)),ABS(E2354-OFFSET(E2354,-ROW()+2,0,1,1))/SUM(OFFSET(I2354,0,0,-ROW()+2,1)))</f>
        <v>0.53217478207761837</v>
      </c>
      <c r="K2354" s="21">
        <f ca="1">(计算结果!B$19+计算结果!B$20*'000300'!J2354)^计算结果!B$21</f>
        <v>1.8789573038698564</v>
      </c>
      <c r="L2354" s="21">
        <f t="shared" ca="1" si="182"/>
        <v>2415.2877379032093</v>
      </c>
      <c r="M2354" s="31" t="str">
        <f ca="1">IF(ROW()&gt;计算结果!B$22+1,IF(L2354&gt;OFFSET(L2354,-计算结果!B$22,0,1,1),"买",IF(L2354&lt;OFFSET(L2354,-计算结果!B$22,0,1,1),"卖",M2353)),IF(L2354&gt;OFFSET(L2354,-ROW()+1,0,1,1),"买",IF(L2354&lt;OFFSET(L2354,-ROW()+1,0,1,1),"卖",M2353)))</f>
        <v>买</v>
      </c>
      <c r="N2354" s="4" t="str">
        <f t="shared" ca="1" si="183"/>
        <v/>
      </c>
      <c r="O2354" s="3">
        <f ca="1">IF(M2353="买",E2354/E2353-1,0)-IF(N2354=1,计算结果!B$17,0)</f>
        <v>-3.6917814695592854E-3</v>
      </c>
      <c r="P2354" s="2">
        <f t="shared" ca="1" si="184"/>
        <v>8.0644363358623519</v>
      </c>
      <c r="Q2354" s="3">
        <f ca="1">1-P2354/MAX(P$2:P2354)</f>
        <v>4.9322340392364938E-2</v>
      </c>
    </row>
    <row r="2355" spans="1:17" x14ac:dyDescent="0.15">
      <c r="A2355" s="1">
        <v>41894</v>
      </c>
      <c r="B2355">
        <v>2418.75</v>
      </c>
      <c r="C2355">
        <v>2438.36</v>
      </c>
      <c r="D2355" s="21">
        <v>2412.62</v>
      </c>
      <c r="E2355" s="21">
        <v>2438.36</v>
      </c>
      <c r="F2355" s="42">
        <v>966.25762304</v>
      </c>
      <c r="G2355" s="3">
        <f t="shared" si="180"/>
        <v>6.1523860611938375E-3</v>
      </c>
      <c r="H2355" s="3">
        <f>1-E2355/MAX(E$2:E2355)</f>
        <v>0.58511536105628525</v>
      </c>
      <c r="I2355" s="21">
        <f t="shared" si="181"/>
        <v>14.910000000000309</v>
      </c>
      <c r="J2355" s="21">
        <f ca="1">IF(ROW()&gt;计算结果!B$18+1,ABS(E2355-OFFSET(E2355,-计算结果!B$18,0,1,1))/SUM(OFFSET(I2355,0,0,-计算结果!B$18,1)),ABS(E2355-OFFSET(E2355,-ROW()+2,0,1,1))/SUM(OFFSET(I2355,0,0,-ROW()+2,1)))</f>
        <v>0.71113598209288986</v>
      </c>
      <c r="K2355" s="21">
        <f ca="1">(计算结果!B$19+计算结果!B$20*'000300'!J2355)^计算结果!B$21</f>
        <v>2.0400223838836009</v>
      </c>
      <c r="L2355" s="21">
        <f t="shared" ca="1" si="182"/>
        <v>2462.3556690274922</v>
      </c>
      <c r="M2355" s="31" t="str">
        <f ca="1">IF(ROW()&gt;计算结果!B$22+1,IF(L2355&gt;OFFSET(L2355,-计算结果!B$22,0,1,1),"买",IF(L2355&lt;OFFSET(L2355,-计算结果!B$22,0,1,1),"卖",M2354)),IF(L2355&gt;OFFSET(L2355,-ROW()+1,0,1,1),"买",IF(L2355&lt;OFFSET(L2355,-ROW()+1,0,1,1),"卖",M2354)))</f>
        <v>买</v>
      </c>
      <c r="N2355" s="4" t="str">
        <f t="shared" ca="1" si="183"/>
        <v/>
      </c>
      <c r="O2355" s="3">
        <f ca="1">IF(M2354="买",E2355/E2354-1,0)-IF(N2355=1,计算结果!B$17,0)</f>
        <v>6.1523860611938375E-3</v>
      </c>
      <c r="P2355" s="2">
        <f t="shared" ca="1" si="184"/>
        <v>8.1140518615664963</v>
      </c>
      <c r="Q2355" s="3">
        <f ca="1">1-P2355/MAX(P$2:P2355)</f>
        <v>4.3473404410706573E-2</v>
      </c>
    </row>
    <row r="2356" spans="1:17" x14ac:dyDescent="0.15">
      <c r="A2356" s="1">
        <v>41897</v>
      </c>
      <c r="B2356">
        <v>2433</v>
      </c>
      <c r="C2356">
        <v>2439.25</v>
      </c>
      <c r="D2356" s="21">
        <v>2418.96</v>
      </c>
      <c r="E2356" s="21">
        <v>2437.19</v>
      </c>
      <c r="F2356" s="42">
        <v>1125.0769100800001</v>
      </c>
      <c r="G2356" s="3">
        <f t="shared" si="180"/>
        <v>-4.7983070588430987E-4</v>
      </c>
      <c r="H2356" s="3">
        <f>1-E2356/MAX(E$2:E2356)</f>
        <v>0.58531443544545025</v>
      </c>
      <c r="I2356" s="21">
        <f t="shared" si="181"/>
        <v>1.1700000000000728</v>
      </c>
      <c r="J2356" s="21">
        <f ca="1">IF(ROW()&gt;计算结果!B$18+1,ABS(E2356-OFFSET(E2356,-计算结果!B$18,0,1,1))/SUM(OFFSET(I2356,0,0,-计算结果!B$18,1)),ABS(E2356-OFFSET(E2356,-ROW()+2,0,1,1))/SUM(OFFSET(I2356,0,0,-ROW()+2,1)))</f>
        <v>0.64699725238780204</v>
      </c>
      <c r="K2356" s="21">
        <f ca="1">(计算结果!B$19+计算结果!B$20*'000300'!J2356)^计算结果!B$21</f>
        <v>1.9822975271490217</v>
      </c>
      <c r="L2356" s="21">
        <f t="shared" ca="1" si="182"/>
        <v>2412.4698255452436</v>
      </c>
      <c r="M2356" s="31" t="str">
        <f ca="1">IF(ROW()&gt;计算结果!B$22+1,IF(L2356&gt;OFFSET(L2356,-计算结果!B$22,0,1,1),"买",IF(L2356&lt;OFFSET(L2356,-计算结果!B$22,0,1,1),"卖",M2355)),IF(L2356&gt;OFFSET(L2356,-ROW()+1,0,1,1),"买",IF(L2356&lt;OFFSET(L2356,-ROW()+1,0,1,1),"卖",M2355)))</f>
        <v>买</v>
      </c>
      <c r="N2356" s="4" t="str">
        <f t="shared" ca="1" si="183"/>
        <v/>
      </c>
      <c r="O2356" s="3">
        <f ca="1">IF(M2355="买",E2356/E2355-1,0)-IF(N2356=1,计算结果!B$17,0)</f>
        <v>-4.7983070588430987E-4</v>
      </c>
      <c r="P2356" s="2">
        <f t="shared" ca="1" si="184"/>
        <v>8.1101584903341788</v>
      </c>
      <c r="Q2356" s="3">
        <f ca="1">1-P2356/MAX(P$2:P2356)</f>
        <v>4.3932375242265231E-2</v>
      </c>
    </row>
    <row r="2357" spans="1:17" x14ac:dyDescent="0.15">
      <c r="A2357" s="1">
        <v>41898</v>
      </c>
      <c r="B2357">
        <v>2440.34</v>
      </c>
      <c r="C2357">
        <v>2442.92</v>
      </c>
      <c r="D2357" s="21">
        <v>2386.98</v>
      </c>
      <c r="E2357" s="21">
        <v>2388.7600000000002</v>
      </c>
      <c r="F2357" s="42">
        <v>1472.5016780799999</v>
      </c>
      <c r="G2357" s="3">
        <f t="shared" si="180"/>
        <v>-1.9871245163487372E-2</v>
      </c>
      <c r="H2357" s="3">
        <f>1-E2357/MAX(E$2:E2357)</f>
        <v>0.59355475396447277</v>
      </c>
      <c r="I2357" s="21">
        <f t="shared" si="181"/>
        <v>48.429999999999836</v>
      </c>
      <c r="J2357" s="21">
        <f ca="1">IF(ROW()&gt;计算结果!B$18+1,ABS(E2357-OFFSET(E2357,-计算结果!B$18,0,1,1))/SUM(OFFSET(I2357,0,0,-计算结果!B$18,1)),ABS(E2357-OFFSET(E2357,-ROW()+2,0,1,1))/SUM(OFFSET(I2357,0,0,-ROW()+2,1)))</f>
        <v>0.18148268750678354</v>
      </c>
      <c r="K2357" s="21">
        <f ca="1">(计算结果!B$19+计算结果!B$20*'000300'!J2357)^计算结果!B$21</f>
        <v>1.5633344187561051</v>
      </c>
      <c r="L2357" s="21">
        <f t="shared" ca="1" si="182"/>
        <v>2375.4034392076619</v>
      </c>
      <c r="M2357" s="31" t="str">
        <f ca="1">IF(ROW()&gt;计算结果!B$22+1,IF(L2357&gt;OFFSET(L2357,-计算结果!B$22,0,1,1),"买",IF(L2357&lt;OFFSET(L2357,-计算结果!B$22,0,1,1),"卖",M2356)),IF(L2357&gt;OFFSET(L2357,-ROW()+1,0,1,1),"买",IF(L2357&lt;OFFSET(L2357,-ROW()+1,0,1,1),"卖",M2356)))</f>
        <v>买</v>
      </c>
      <c r="N2357" s="4" t="str">
        <f t="shared" ca="1" si="183"/>
        <v/>
      </c>
      <c r="O2357" s="3">
        <f ca="1">IF(M2356="买",E2357/E2356-1,0)-IF(N2357=1,计算结果!B$17,0)</f>
        <v>-1.9871245163487372E-2</v>
      </c>
      <c r="P2357" s="2">
        <f t="shared" ca="1" si="184"/>
        <v>7.9489995426580098</v>
      </c>
      <c r="Q2357" s="3">
        <f ca="1">1-P2357/MAX(P$2:P2357)</f>
        <v>6.2930629406699246E-2</v>
      </c>
    </row>
    <row r="2358" spans="1:17" x14ac:dyDescent="0.15">
      <c r="A2358" s="1">
        <v>41899</v>
      </c>
      <c r="B2358">
        <v>2395.36</v>
      </c>
      <c r="C2358">
        <v>2405.37</v>
      </c>
      <c r="D2358" s="21">
        <v>2379.09</v>
      </c>
      <c r="E2358" s="21">
        <v>2401.33</v>
      </c>
      <c r="F2358" s="42">
        <v>980.39472128</v>
      </c>
      <c r="G2358" s="3">
        <f t="shared" si="180"/>
        <v>5.2621443761615705E-3</v>
      </c>
      <c r="H2358" s="3">
        <f>1-E2358/MAX(E$2:E2358)</f>
        <v>0.59141598039882937</v>
      </c>
      <c r="I2358" s="21">
        <f t="shared" si="181"/>
        <v>12.569999999999709</v>
      </c>
      <c r="J2358" s="21">
        <f ca="1">IF(ROW()&gt;计算结果!B$18+1,ABS(E2358-OFFSET(E2358,-计算结果!B$18,0,1,1))/SUM(OFFSET(I2358,0,0,-计算结果!B$18,1)),ABS(E2358-OFFSET(E2358,-ROW()+2,0,1,1))/SUM(OFFSET(I2358,0,0,-ROW()+2,1)))</f>
        <v>8.9745911038685774E-2</v>
      </c>
      <c r="K2358" s="21">
        <f ca="1">(计算结果!B$19+计算结果!B$20*'000300'!J2358)^计算结果!B$21</f>
        <v>1.4807713199348171</v>
      </c>
      <c r="L2358" s="21">
        <f t="shared" ca="1" si="182"/>
        <v>2413.7947468535026</v>
      </c>
      <c r="M2358" s="31" t="str">
        <f ca="1">IF(ROW()&gt;计算结果!B$22+1,IF(L2358&gt;OFFSET(L2358,-计算结果!B$22,0,1,1),"买",IF(L2358&lt;OFFSET(L2358,-计算结果!B$22,0,1,1),"卖",M2357)),IF(L2358&gt;OFFSET(L2358,-ROW()+1,0,1,1),"买",IF(L2358&lt;OFFSET(L2358,-ROW()+1,0,1,1),"卖",M2357)))</f>
        <v>买</v>
      </c>
      <c r="N2358" s="4" t="str">
        <f t="shared" ca="1" si="183"/>
        <v/>
      </c>
      <c r="O2358" s="3">
        <f ca="1">IF(M2357="买",E2358/E2357-1,0)-IF(N2358=1,计算结果!B$17,0)</f>
        <v>5.2621443761615705E-3</v>
      </c>
      <c r="P2358" s="2">
        <f t="shared" ca="1" si="184"/>
        <v>7.9908283258975183</v>
      </c>
      <c r="Q2358" s="3">
        <f ca="1">1-P2358/MAX(P$2:P2358)</f>
        <v>5.7999635088158419E-2</v>
      </c>
    </row>
    <row r="2359" spans="1:17" x14ac:dyDescent="0.15">
      <c r="A2359" s="1">
        <v>41900</v>
      </c>
      <c r="B2359">
        <v>2396.38</v>
      </c>
      <c r="C2359">
        <v>2414.9499999999998</v>
      </c>
      <c r="D2359" s="21">
        <v>2389.62</v>
      </c>
      <c r="E2359" s="21">
        <v>2408.66</v>
      </c>
      <c r="F2359" s="42">
        <v>921.05334784000001</v>
      </c>
      <c r="G2359" s="3">
        <f t="shared" si="180"/>
        <v>3.0524750867226835E-3</v>
      </c>
      <c r="H2359" s="3">
        <f>1-E2359/MAX(E$2:E2359)</f>
        <v>0.59016878785816385</v>
      </c>
      <c r="I2359" s="21">
        <f t="shared" si="181"/>
        <v>7.3299999999999272</v>
      </c>
      <c r="J2359" s="21">
        <f ca="1">IF(ROW()&gt;计算结果!B$18+1,ABS(E2359-OFFSET(E2359,-计算结果!B$18,0,1,1))/SUM(OFFSET(I2359,0,0,-计算结果!B$18,1)),ABS(E2359-OFFSET(E2359,-ROW()+2,0,1,1))/SUM(OFFSET(I2359,0,0,-ROW()+2,1)))</f>
        <v>1.1949017525244997E-3</v>
      </c>
      <c r="K2359" s="21">
        <f ca="1">(计算结果!B$19+计算结果!B$20*'000300'!J2359)^计算结果!B$21</f>
        <v>1.4010754115772719</v>
      </c>
      <c r="L2359" s="21">
        <f t="shared" ca="1" si="182"/>
        <v>2406.6005792923861</v>
      </c>
      <c r="M2359" s="31" t="str">
        <f ca="1">IF(ROW()&gt;计算结果!B$22+1,IF(L2359&gt;OFFSET(L2359,-计算结果!B$22,0,1,1),"买",IF(L2359&lt;OFFSET(L2359,-计算结果!B$22,0,1,1),"卖",M2358)),IF(L2359&gt;OFFSET(L2359,-ROW()+1,0,1,1),"买",IF(L2359&lt;OFFSET(L2359,-ROW()+1,0,1,1),"卖",M2358)))</f>
        <v>买</v>
      </c>
      <c r="N2359" s="4" t="str">
        <f t="shared" ca="1" si="183"/>
        <v/>
      </c>
      <c r="O2359" s="3">
        <f ca="1">IF(M2358="买",E2359/E2358-1,0)-IF(N2359=1,计算结果!B$17,0)</f>
        <v>3.0524750867226835E-3</v>
      </c>
      <c r="P2359" s="2">
        <f t="shared" ca="1" si="184"/>
        <v>8.0152201302845985</v>
      </c>
      <c r="Q2359" s="3">
        <f ca="1">1-P2359/MAX(P$2:P2359)</f>
        <v>5.5124202442581427E-2</v>
      </c>
    </row>
    <row r="2360" spans="1:17" x14ac:dyDescent="0.15">
      <c r="A2360" s="1">
        <v>41901</v>
      </c>
      <c r="B2360">
        <v>2409.31</v>
      </c>
      <c r="C2360">
        <v>2430.15</v>
      </c>
      <c r="D2360" s="21">
        <v>2402.31</v>
      </c>
      <c r="E2360" s="21">
        <v>2425.21</v>
      </c>
      <c r="F2360" s="42">
        <v>882.21040640000001</v>
      </c>
      <c r="G2360" s="3">
        <f t="shared" si="180"/>
        <v>6.8710403294778288E-3</v>
      </c>
      <c r="H2360" s="3">
        <f>1-E2360/MAX(E$2:E2360)</f>
        <v>0.58735282107125841</v>
      </c>
      <c r="I2360" s="21">
        <f t="shared" si="181"/>
        <v>16.550000000000182</v>
      </c>
      <c r="J2360" s="21">
        <f ca="1">IF(ROW()&gt;计算结果!B$18+1,ABS(E2360-OFFSET(E2360,-计算结果!B$18,0,1,1))/SUM(OFFSET(I2360,0,0,-计算结果!B$18,1)),ABS(E2360-OFFSET(E2360,-ROW()+2,0,1,1))/SUM(OFFSET(I2360,0,0,-ROW()+2,1)))</f>
        <v>6.7418730391813481E-3</v>
      </c>
      <c r="K2360" s="21">
        <f ca="1">(计算结果!B$19+计算结果!B$20*'000300'!J2360)^计算结果!B$21</f>
        <v>1.4060676857352632</v>
      </c>
      <c r="L2360" s="21">
        <f t="shared" ca="1" si="182"/>
        <v>2432.7666843996149</v>
      </c>
      <c r="M2360" s="31" t="str">
        <f ca="1">IF(ROW()&gt;计算结果!B$22+1,IF(L2360&gt;OFFSET(L2360,-计算结果!B$22,0,1,1),"买",IF(L2360&lt;OFFSET(L2360,-计算结果!B$22,0,1,1),"卖",M2359)),IF(L2360&gt;OFFSET(L2360,-ROW()+1,0,1,1),"买",IF(L2360&lt;OFFSET(L2360,-ROW()+1,0,1,1),"卖",M2359)))</f>
        <v>买</v>
      </c>
      <c r="N2360" s="4" t="str">
        <f t="shared" ca="1" si="183"/>
        <v/>
      </c>
      <c r="O2360" s="3">
        <f ca="1">IF(M2359="买",E2360/E2359-1,0)-IF(N2360=1,计算结果!B$17,0)</f>
        <v>6.8710403294778288E-3</v>
      </c>
      <c r="P2360" s="2">
        <f t="shared" ca="1" si="184"/>
        <v>8.0702930310494256</v>
      </c>
      <c r="Q2360" s="3">
        <f ca="1">1-P2360/MAX(P$2:P2360)</f>
        <v>4.863192273121697E-2</v>
      </c>
    </row>
    <row r="2361" spans="1:17" x14ac:dyDescent="0.15">
      <c r="A2361" s="1">
        <v>41904</v>
      </c>
      <c r="B2361">
        <v>2419.33</v>
      </c>
      <c r="C2361">
        <v>2419.33</v>
      </c>
      <c r="D2361" s="21">
        <v>2374.11</v>
      </c>
      <c r="E2361" s="21">
        <v>2378.92</v>
      </c>
      <c r="F2361" s="42">
        <v>889.58058496000001</v>
      </c>
      <c r="G2361" s="3">
        <f t="shared" si="180"/>
        <v>-1.9087006898371617E-2</v>
      </c>
      <c r="H2361" s="3">
        <f>1-E2361/MAX(E$2:E2361)</f>
        <v>0.59522902062206495</v>
      </c>
      <c r="I2361" s="21">
        <f t="shared" si="181"/>
        <v>46.289999999999964</v>
      </c>
      <c r="J2361" s="21">
        <f ca="1">IF(ROW()&gt;计算结果!B$18+1,ABS(E2361-OFFSET(E2361,-计算结果!B$18,0,1,1))/SUM(OFFSET(I2361,0,0,-计算结果!B$18,1)),ABS(E2361-OFFSET(E2361,-ROW()+2,0,1,1))/SUM(OFFSET(I2361,0,0,-ROW()+2,1)))</f>
        <v>0.40644863053276309</v>
      </c>
      <c r="K2361" s="21">
        <f ca="1">(计算结果!B$19+计算结果!B$20*'000300'!J2361)^计算结果!B$21</f>
        <v>1.7658037674794866</v>
      </c>
      <c r="L2361" s="21">
        <f t="shared" ca="1" si="182"/>
        <v>2337.6840062204956</v>
      </c>
      <c r="M2361" s="31" t="str">
        <f ca="1">IF(ROW()&gt;计算结果!B$22+1,IF(L2361&gt;OFFSET(L2361,-计算结果!B$22,0,1,1),"买",IF(L2361&lt;OFFSET(L2361,-计算结果!B$22,0,1,1),"卖",M2360)),IF(L2361&gt;OFFSET(L2361,-ROW()+1,0,1,1),"买",IF(L2361&lt;OFFSET(L2361,-ROW()+1,0,1,1),"卖",M2360)))</f>
        <v>卖</v>
      </c>
      <c r="N2361" s="4">
        <f t="shared" ca="1" si="183"/>
        <v>1</v>
      </c>
      <c r="O2361" s="3">
        <f ca="1">IF(M2360="买",E2361/E2360-1,0)-IF(N2361=1,计算结果!B$17,0)</f>
        <v>-1.9087006898371617E-2</v>
      </c>
      <c r="P2361" s="2">
        <f t="shared" ca="1" si="184"/>
        <v>7.9162552922939051</v>
      </c>
      <c r="Q2361" s="3">
        <f ca="1">1-P2361/MAX(P$2:P2361)</f>
        <v>6.6790691784936684E-2</v>
      </c>
    </row>
    <row r="2362" spans="1:17" x14ac:dyDescent="0.15">
      <c r="A2362" s="1">
        <v>41905</v>
      </c>
      <c r="B2362">
        <v>2379.52</v>
      </c>
      <c r="C2362">
        <v>2402.48</v>
      </c>
      <c r="D2362" s="21">
        <v>2379.52</v>
      </c>
      <c r="E2362" s="21">
        <v>2399.46</v>
      </c>
      <c r="F2362" s="42">
        <v>754.63679999999999</v>
      </c>
      <c r="G2362" s="3">
        <f t="shared" si="180"/>
        <v>8.6341701276209104E-3</v>
      </c>
      <c r="H2362" s="3">
        <f>1-E2362/MAX(E$2:E2362)</f>
        <v>0.591734159123392</v>
      </c>
      <c r="I2362" s="21">
        <f t="shared" si="181"/>
        <v>20.539999999999964</v>
      </c>
      <c r="J2362" s="21">
        <f ca="1">IF(ROW()&gt;计算结果!B$18+1,ABS(E2362-OFFSET(E2362,-计算结果!B$18,0,1,1))/SUM(OFFSET(I2362,0,0,-计算结果!B$18,1)),ABS(E2362-OFFSET(E2362,-ROW()+2,0,1,1))/SUM(OFFSET(I2362,0,0,-ROW()+2,1)))</f>
        <v>0.24140113948090197</v>
      </c>
      <c r="K2362" s="21">
        <f ca="1">(计算结果!B$19+计算结果!B$20*'000300'!J2362)^计算结果!B$21</f>
        <v>1.6172610255328117</v>
      </c>
      <c r="L2362" s="21">
        <f t="shared" ca="1" si="182"/>
        <v>2437.5919132736458</v>
      </c>
      <c r="M2362" s="31" t="str">
        <f ca="1">IF(ROW()&gt;计算结果!B$22+1,IF(L2362&gt;OFFSET(L2362,-计算结果!B$22,0,1,1),"买",IF(L2362&lt;OFFSET(L2362,-计算结果!B$22,0,1,1),"卖",M2361)),IF(L2362&gt;OFFSET(L2362,-ROW()+1,0,1,1),"买",IF(L2362&lt;OFFSET(L2362,-ROW()+1,0,1,1),"卖",M2361)))</f>
        <v>买</v>
      </c>
      <c r="N2362" s="4">
        <f t="shared" ca="1" si="183"/>
        <v>1</v>
      </c>
      <c r="O2362" s="3">
        <f ca="1">IF(M2361="买",E2362/E2361-1,0)-IF(N2362=1,计算结果!B$17,0)</f>
        <v>0</v>
      </c>
      <c r="P2362" s="2">
        <f t="shared" ca="1" si="184"/>
        <v>7.9162552922939051</v>
      </c>
      <c r="Q2362" s="3">
        <f ca="1">1-P2362/MAX(P$2:P2362)</f>
        <v>6.6790691784936684E-2</v>
      </c>
    </row>
    <row r="2363" spans="1:17" x14ac:dyDescent="0.15">
      <c r="A2363" s="1">
        <v>41906</v>
      </c>
      <c r="B2363">
        <v>2391.42</v>
      </c>
      <c r="C2363">
        <v>2443.98</v>
      </c>
      <c r="D2363" s="21">
        <v>2387.0700000000002</v>
      </c>
      <c r="E2363" s="21">
        <v>2441.86</v>
      </c>
      <c r="F2363" s="42">
        <v>1203.8993510400001</v>
      </c>
      <c r="G2363" s="3">
        <f t="shared" si="180"/>
        <v>1.7670642561242955E-2</v>
      </c>
      <c r="H2363" s="3">
        <f>1-E2363/MAX(E$2:E2363)</f>
        <v>0.5845198393792963</v>
      </c>
      <c r="I2363" s="21">
        <f t="shared" si="181"/>
        <v>42.400000000000091</v>
      </c>
      <c r="J2363" s="21">
        <f ca="1">IF(ROW()&gt;计算结果!B$18+1,ABS(E2363-OFFSET(E2363,-计算结果!B$18,0,1,1))/SUM(OFFSET(I2363,0,0,-计算结果!B$18,1)),ABS(E2363-OFFSET(E2363,-ROW()+2,0,1,1))/SUM(OFFSET(I2363,0,0,-ROW()+2,1)))</f>
        <v>4.3025961582334661E-2</v>
      </c>
      <c r="K2363" s="21">
        <f ca="1">(计算结果!B$19+计算结果!B$20*'000300'!J2363)^计算结果!B$21</f>
        <v>1.4387233654241012</v>
      </c>
      <c r="L2363" s="21">
        <f t="shared" ca="1" si="182"/>
        <v>2443.7325093725085</v>
      </c>
      <c r="M2363" s="31" t="str">
        <f ca="1">IF(ROW()&gt;计算结果!B$22+1,IF(L2363&gt;OFFSET(L2363,-计算结果!B$22,0,1,1),"买",IF(L2363&lt;OFFSET(L2363,-计算结果!B$22,0,1,1),"卖",M2362)),IF(L2363&gt;OFFSET(L2363,-ROW()+1,0,1,1),"买",IF(L2363&lt;OFFSET(L2363,-ROW()+1,0,1,1),"卖",M2362)))</f>
        <v>买</v>
      </c>
      <c r="N2363" s="4" t="str">
        <f t="shared" ca="1" si="183"/>
        <v/>
      </c>
      <c r="O2363" s="3">
        <f ca="1">IF(M2362="买",E2363/E2362-1,0)-IF(N2363=1,计算结果!B$17,0)</f>
        <v>1.7670642561242955E-2</v>
      </c>
      <c r="P2363" s="2">
        <f t="shared" ca="1" si="184"/>
        <v>8.0561406099875779</v>
      </c>
      <c r="Q2363" s="3">
        <f ca="1">1-P2363/MAX(P$2:P2363)</f>
        <v>5.0300283664643564E-2</v>
      </c>
    </row>
    <row r="2364" spans="1:17" x14ac:dyDescent="0.15">
      <c r="A2364" s="1">
        <v>41907</v>
      </c>
      <c r="B2364">
        <v>2453.42</v>
      </c>
      <c r="C2364">
        <v>2462.67</v>
      </c>
      <c r="D2364" s="21">
        <v>2429.59</v>
      </c>
      <c r="E2364" s="21">
        <v>2436.9699999999998</v>
      </c>
      <c r="F2364" s="42">
        <v>1196.1262899200001</v>
      </c>
      <c r="G2364" s="3">
        <f t="shared" si="180"/>
        <v>-2.0025718100138423E-3</v>
      </c>
      <c r="H2364" s="3">
        <f>1-E2364/MAX(E$2:E2364)</f>
        <v>0.58535186823657526</v>
      </c>
      <c r="I2364" s="21">
        <f t="shared" si="181"/>
        <v>4.8900000000003274</v>
      </c>
      <c r="J2364" s="21">
        <f ca="1">IF(ROW()&gt;计算结果!B$18+1,ABS(E2364-OFFSET(E2364,-计算结果!B$18,0,1,1))/SUM(OFFSET(I2364,0,0,-计算结果!B$18,1)),ABS(E2364-OFFSET(E2364,-ROW()+2,0,1,1))/SUM(OFFSET(I2364,0,0,-ROW()+2,1)))</f>
        <v>6.2860331039612971E-2</v>
      </c>
      <c r="K2364" s="21">
        <f ca="1">(计算结果!B$19+计算结果!B$20*'000300'!J2364)^计算结果!B$21</f>
        <v>1.4565742979356515</v>
      </c>
      <c r="L2364" s="21">
        <f t="shared" ca="1" si="182"/>
        <v>2433.8824120309632</v>
      </c>
      <c r="M2364" s="31" t="str">
        <f ca="1">IF(ROW()&gt;计算结果!B$22+1,IF(L2364&gt;OFFSET(L2364,-计算结果!B$22,0,1,1),"买",IF(L2364&lt;OFFSET(L2364,-计算结果!B$22,0,1,1),"卖",M2363)),IF(L2364&gt;OFFSET(L2364,-ROW()+1,0,1,1),"买",IF(L2364&lt;OFFSET(L2364,-ROW()+1,0,1,1),"卖",M2363)))</f>
        <v>买</v>
      </c>
      <c r="N2364" s="4" t="str">
        <f t="shared" ca="1" si="183"/>
        <v/>
      </c>
      <c r="O2364" s="3">
        <f ca="1">IF(M2363="买",E2364/E2363-1,0)-IF(N2364=1,计算结果!B$17,0)</f>
        <v>-2.0025718100138423E-3</v>
      </c>
      <c r="P2364" s="2">
        <f t="shared" ca="1" si="184"/>
        <v>8.0400076099045084</v>
      </c>
      <c r="Q2364" s="3">
        <f ca="1">1-P2364/MAX(P$2:P2364)</f>
        <v>5.2202125544555056E-2</v>
      </c>
    </row>
    <row r="2365" spans="1:17" x14ac:dyDescent="0.15">
      <c r="A2365" s="1">
        <v>41908</v>
      </c>
      <c r="B2365">
        <v>2430.81</v>
      </c>
      <c r="C2365">
        <v>2439.65</v>
      </c>
      <c r="D2365" s="21">
        <v>2420.5</v>
      </c>
      <c r="E2365" s="21">
        <v>2437.1999999999998</v>
      </c>
      <c r="F2365" s="42">
        <v>877.57381631999999</v>
      </c>
      <c r="G2365" s="3">
        <f t="shared" si="180"/>
        <v>9.4379495849450379E-5</v>
      </c>
      <c r="H2365" s="3">
        <f>1-E2365/MAX(E$2:E2365)</f>
        <v>0.58531273395494454</v>
      </c>
      <c r="I2365" s="21">
        <f t="shared" si="181"/>
        <v>0.23000000000001819</v>
      </c>
      <c r="J2365" s="21">
        <f ca="1">IF(ROW()&gt;计算结果!B$18+1,ABS(E2365-OFFSET(E2365,-计算结果!B$18,0,1,1))/SUM(OFFSET(I2365,0,0,-计算结果!B$18,1)),ABS(E2365-OFFSET(E2365,-ROW()+2,0,1,1))/SUM(OFFSET(I2365,0,0,-ROW()+2,1)))</f>
        <v>5.7884231536941555E-3</v>
      </c>
      <c r="K2365" s="21">
        <f ca="1">(计算结果!B$19+计算结果!B$20*'000300'!J2365)^计算结果!B$21</f>
        <v>1.4052095808383247</v>
      </c>
      <c r="L2365" s="21">
        <f t="shared" ca="1" si="182"/>
        <v>2438.5443184303272</v>
      </c>
      <c r="M2365" s="31" t="str">
        <f ca="1">IF(ROW()&gt;计算结果!B$22+1,IF(L2365&gt;OFFSET(L2365,-计算结果!B$22,0,1,1),"买",IF(L2365&lt;OFFSET(L2365,-计算结果!B$22,0,1,1),"卖",M2364)),IF(L2365&gt;OFFSET(L2365,-ROW()+1,0,1,1),"买",IF(L2365&lt;OFFSET(L2365,-ROW()+1,0,1,1),"卖",M2364)))</f>
        <v>买</v>
      </c>
      <c r="N2365" s="4" t="str">
        <f t="shared" ca="1" si="183"/>
        <v/>
      </c>
      <c r="O2365" s="3">
        <f ca="1">IF(M2364="买",E2365/E2364-1,0)-IF(N2365=1,计算结果!B$17,0)</f>
        <v>9.4379495849450379E-5</v>
      </c>
      <c r="P2365" s="2">
        <f t="shared" ca="1" si="184"/>
        <v>8.0407664217693569</v>
      </c>
      <c r="Q2365" s="3">
        <f ca="1">1-P2365/MAX(P$2:P2365)</f>
        <v>5.2112672858996789E-2</v>
      </c>
    </row>
    <row r="2366" spans="1:17" x14ac:dyDescent="0.15">
      <c r="A2366" s="1">
        <v>41911</v>
      </c>
      <c r="B2366">
        <v>2443.91</v>
      </c>
      <c r="C2366">
        <v>2453.67</v>
      </c>
      <c r="D2366" s="21">
        <v>2435.61</v>
      </c>
      <c r="E2366" s="21">
        <v>2447.8000000000002</v>
      </c>
      <c r="F2366" s="42">
        <v>1114.6377625600001</v>
      </c>
      <c r="G2366" s="3">
        <f t="shared" si="180"/>
        <v>4.3492532414246554E-3</v>
      </c>
      <c r="H2366" s="3">
        <f>1-E2366/MAX(E$2:E2366)</f>
        <v>0.58350915401892056</v>
      </c>
      <c r="I2366" s="21">
        <f t="shared" si="181"/>
        <v>10.600000000000364</v>
      </c>
      <c r="J2366" s="21">
        <f ca="1">IF(ROW()&gt;计算结果!B$18+1,ABS(E2366-OFFSET(E2366,-计算结果!B$18,0,1,1))/SUM(OFFSET(I2366,0,0,-计算结果!B$18,1)),ABS(E2366-OFFSET(E2366,-ROW()+2,0,1,1))/SUM(OFFSET(I2366,0,0,-ROW()+2,1)))</f>
        <v>5.0564742887099598E-2</v>
      </c>
      <c r="K2366" s="21">
        <f ca="1">(计算结果!B$19+计算结果!B$20*'000300'!J2366)^计算结果!B$21</f>
        <v>1.4455082685983895</v>
      </c>
      <c r="L2366" s="21">
        <f t="shared" ca="1" si="182"/>
        <v>2451.9234826708034</v>
      </c>
      <c r="M2366" s="31" t="str">
        <f ca="1">IF(ROW()&gt;计算结果!B$22+1,IF(L2366&gt;OFFSET(L2366,-计算结果!B$22,0,1,1),"买",IF(L2366&lt;OFFSET(L2366,-计算结果!B$22,0,1,1),"卖",M2365)),IF(L2366&gt;OFFSET(L2366,-ROW()+1,0,1,1),"买",IF(L2366&lt;OFFSET(L2366,-ROW()+1,0,1,1),"卖",M2365)))</f>
        <v>买</v>
      </c>
      <c r="N2366" s="4" t="str">
        <f t="shared" ca="1" si="183"/>
        <v/>
      </c>
      <c r="O2366" s="3">
        <f ca="1">IF(M2365="买",E2366/E2365-1,0)-IF(N2366=1,计算结果!B$17,0)</f>
        <v>4.3492532414246554E-3</v>
      </c>
      <c r="P2366" s="2">
        <f t="shared" ca="1" si="184"/>
        <v>8.0757377511927757</v>
      </c>
      <c r="Q2366" s="3">
        <f ca="1">1-P2366/MAX(P$2:P2366)</f>
        <v>4.799007082892337E-2</v>
      </c>
    </row>
    <row r="2367" spans="1:17" x14ac:dyDescent="0.15">
      <c r="A2367" s="1">
        <v>41912</v>
      </c>
      <c r="B2367">
        <v>2452.17</v>
      </c>
      <c r="C2367">
        <v>2454.89</v>
      </c>
      <c r="D2367" s="21">
        <v>2444.1999999999998</v>
      </c>
      <c r="E2367" s="21">
        <v>2450.9899999999998</v>
      </c>
      <c r="F2367" s="42">
        <v>1019.0655488</v>
      </c>
      <c r="G2367" s="3">
        <f t="shared" si="180"/>
        <v>1.3032110466539848E-3</v>
      </c>
      <c r="H2367" s="3">
        <f>1-E2367/MAX(E$2:E2367)</f>
        <v>0.5829663785476078</v>
      </c>
      <c r="I2367" s="21">
        <f t="shared" si="181"/>
        <v>3.1899999999995998</v>
      </c>
      <c r="J2367" s="21">
        <f ca="1">IF(ROW()&gt;计算结果!B$18+1,ABS(E2367-OFFSET(E2367,-计算结果!B$18,0,1,1))/SUM(OFFSET(I2367,0,0,-计算结果!B$18,1)),ABS(E2367-OFFSET(E2367,-ROW()+2,0,1,1))/SUM(OFFSET(I2367,0,0,-ROW()+2,1)))</f>
        <v>0.37809101403487155</v>
      </c>
      <c r="K2367" s="21">
        <f ca="1">(计算结果!B$19+计算结果!B$20*'000300'!J2367)^计算结果!B$21</f>
        <v>1.7402819126313842</v>
      </c>
      <c r="L2367" s="21">
        <f t="shared" ca="1" si="182"/>
        <v>2450.2989596630487</v>
      </c>
      <c r="M2367" s="31" t="str">
        <f ca="1">IF(ROW()&gt;计算结果!B$22+1,IF(L2367&gt;OFFSET(L2367,-计算结果!B$22,0,1,1),"买",IF(L2367&lt;OFFSET(L2367,-计算结果!B$22,0,1,1),"卖",M2366)),IF(L2367&gt;OFFSET(L2367,-ROW()+1,0,1,1),"买",IF(L2367&lt;OFFSET(L2367,-ROW()+1,0,1,1),"卖",M2366)))</f>
        <v>买</v>
      </c>
      <c r="N2367" s="4" t="str">
        <f t="shared" ca="1" si="183"/>
        <v/>
      </c>
      <c r="O2367" s="3">
        <f ca="1">IF(M2366="买",E2367/E2366-1,0)-IF(N2367=1,计算结果!B$17,0)</f>
        <v>1.3032110466539848E-3</v>
      </c>
      <c r="P2367" s="2">
        <f t="shared" ca="1" si="184"/>
        <v>8.0862621418400114</v>
      </c>
      <c r="Q2367" s="3">
        <f ca="1">1-P2367/MAX(P$2:P2367)</f>
        <v>4.6749400972703303E-2</v>
      </c>
    </row>
    <row r="2368" spans="1:17" x14ac:dyDescent="0.15">
      <c r="A2368" s="1">
        <v>41920</v>
      </c>
      <c r="B2368">
        <v>2460.87</v>
      </c>
      <c r="C2368">
        <v>2478.38</v>
      </c>
      <c r="D2368" s="21">
        <v>2445.27</v>
      </c>
      <c r="E2368" s="21">
        <v>2478.38</v>
      </c>
      <c r="F2368" s="42">
        <v>1165.0011136000001</v>
      </c>
      <c r="G2368" s="3">
        <f t="shared" si="180"/>
        <v>1.1175076193701505E-2</v>
      </c>
      <c r="H2368" s="3">
        <f>1-E2368/MAX(E$2:E2368)</f>
        <v>0.57830599605254207</v>
      </c>
      <c r="I2368" s="21">
        <f t="shared" si="181"/>
        <v>27.390000000000327</v>
      </c>
      <c r="J2368" s="21">
        <f ca="1">IF(ROW()&gt;计算结果!B$18+1,ABS(E2368-OFFSET(E2368,-计算结果!B$18,0,1,1))/SUM(OFFSET(I2368,0,0,-计算结果!B$18,1)),ABS(E2368-OFFSET(E2368,-ROW()+2,0,1,1))/SUM(OFFSET(I2368,0,0,-ROW()+2,1)))</f>
        <v>0.42946324062203811</v>
      </c>
      <c r="K2368" s="21">
        <f ca="1">(计算结果!B$19+计算结果!B$20*'000300'!J2368)^计算结果!B$21</f>
        <v>1.7865169165598342</v>
      </c>
      <c r="L2368" s="21">
        <f t="shared" ca="1" si="182"/>
        <v>2500.4662132596113</v>
      </c>
      <c r="M2368" s="31" t="str">
        <f ca="1">IF(ROW()&gt;计算结果!B$22+1,IF(L2368&gt;OFFSET(L2368,-计算结果!B$22,0,1,1),"买",IF(L2368&lt;OFFSET(L2368,-计算结果!B$22,0,1,1),"卖",M2367)),IF(L2368&gt;OFFSET(L2368,-ROW()+1,0,1,1),"买",IF(L2368&lt;OFFSET(L2368,-ROW()+1,0,1,1),"卖",M2367)))</f>
        <v>买</v>
      </c>
      <c r="N2368" s="4" t="str">
        <f t="shared" ca="1" si="183"/>
        <v/>
      </c>
      <c r="O2368" s="3">
        <f ca="1">IF(M2367="买",E2368/E2367-1,0)-IF(N2368=1,计算结果!B$17,0)</f>
        <v>1.1175076193701505E-2</v>
      </c>
      <c r="P2368" s="2">
        <f t="shared" ca="1" si="184"/>
        <v>8.1766267373973172</v>
      </c>
      <c r="Q2368" s="3">
        <f ca="1">1-P2368/MAX(P$2:P2368)</f>
        <v>3.6096752896881634E-2</v>
      </c>
    </row>
    <row r="2369" spans="1:17" x14ac:dyDescent="0.15">
      <c r="A2369" s="1">
        <v>41921</v>
      </c>
      <c r="B2369">
        <v>2480.1999999999998</v>
      </c>
      <c r="C2369">
        <v>2488.11</v>
      </c>
      <c r="D2369" s="21">
        <v>2461.11</v>
      </c>
      <c r="E2369" s="21">
        <v>2481.9499999999998</v>
      </c>
      <c r="F2369" s="42">
        <v>1207.52627712</v>
      </c>
      <c r="G2369" s="3">
        <f t="shared" si="180"/>
        <v>1.4404570727650778E-3</v>
      </c>
      <c r="H2369" s="3">
        <f>1-E2369/MAX(E$2:E2369)</f>
        <v>0.57769856394201324</v>
      </c>
      <c r="I2369" s="21">
        <f t="shared" si="181"/>
        <v>3.569999999999709</v>
      </c>
      <c r="J2369" s="21">
        <f ca="1">IF(ROW()&gt;计算结果!B$18+1,ABS(E2369-OFFSET(E2369,-计算结果!B$18,0,1,1))/SUM(OFFSET(I2369,0,0,-计算结果!B$18,1)),ABS(E2369-OFFSET(E2369,-ROW()+2,0,1,1))/SUM(OFFSET(I2369,0,0,-ROW()+2,1)))</f>
        <v>0.41725021349273972</v>
      </c>
      <c r="K2369" s="21">
        <f ca="1">(计算结果!B$19+计算结果!B$20*'000300'!J2369)^计算结果!B$21</f>
        <v>1.7755251921434656</v>
      </c>
      <c r="L2369" s="21">
        <f t="shared" ca="1" si="182"/>
        <v>2467.5902101540696</v>
      </c>
      <c r="M2369" s="31" t="str">
        <f ca="1">IF(ROW()&gt;计算结果!B$22+1,IF(L2369&gt;OFFSET(L2369,-计算结果!B$22,0,1,1),"买",IF(L2369&lt;OFFSET(L2369,-计算结果!B$22,0,1,1),"卖",M2368)),IF(L2369&gt;OFFSET(L2369,-ROW()+1,0,1,1),"买",IF(L2369&lt;OFFSET(L2369,-ROW()+1,0,1,1),"卖",M2368)))</f>
        <v>买</v>
      </c>
      <c r="N2369" s="4" t="str">
        <f t="shared" ca="1" si="183"/>
        <v/>
      </c>
      <c r="O2369" s="3">
        <f ca="1">IF(M2368="买",E2369/E2368-1,0)-IF(N2369=1,计算结果!B$17,0)</f>
        <v>1.4404570727650778E-3</v>
      </c>
      <c r="P2369" s="2">
        <f t="shared" ca="1" si="184"/>
        <v>8.188404817212561</v>
      </c>
      <c r="Q2369" s="3">
        <f ca="1">1-P2369/MAX(P$2:P2369)</f>
        <v>3.470829164713074E-2</v>
      </c>
    </row>
    <row r="2370" spans="1:17" x14ac:dyDescent="0.15">
      <c r="A2370" s="1">
        <v>41922</v>
      </c>
      <c r="B2370">
        <v>2472.1</v>
      </c>
      <c r="C2370">
        <v>2482.14</v>
      </c>
      <c r="D2370" s="21">
        <v>2457.6799999999998</v>
      </c>
      <c r="E2370" s="21">
        <v>2466.79</v>
      </c>
      <c r="F2370" s="42">
        <v>1219.2497664</v>
      </c>
      <c r="G2370" s="3">
        <f t="shared" si="180"/>
        <v>-6.1081004855052523E-3</v>
      </c>
      <c r="H2370" s="3">
        <f>1-E2370/MAX(E$2:E2370)</f>
        <v>0.58027802354862867</v>
      </c>
      <c r="I2370" s="21">
        <f t="shared" si="181"/>
        <v>15.159999999999854</v>
      </c>
      <c r="J2370" s="21">
        <f ca="1">IF(ROW()&gt;计算结果!B$18+1,ABS(E2370-OFFSET(E2370,-计算结果!B$18,0,1,1))/SUM(OFFSET(I2370,0,0,-计算结果!B$18,1)),ABS(E2370-OFFSET(E2370,-ROW()+2,0,1,1))/SUM(OFFSET(I2370,0,0,-ROW()+2,1)))</f>
        <v>0.23860897509468537</v>
      </c>
      <c r="K2370" s="21">
        <f ca="1">(计算结果!B$19+计算结果!B$20*'000300'!J2370)^计算结果!B$21</f>
        <v>1.6147480775852168</v>
      </c>
      <c r="L2370" s="21">
        <f t="shared" ca="1" si="182"/>
        <v>2466.2980723461214</v>
      </c>
      <c r="M2370" s="31" t="str">
        <f ca="1">IF(ROW()&gt;计算结果!B$22+1,IF(L2370&gt;OFFSET(L2370,-计算结果!B$22,0,1,1),"买",IF(L2370&lt;OFFSET(L2370,-计算结果!B$22,0,1,1),"卖",M2369)),IF(L2370&gt;OFFSET(L2370,-ROW()+1,0,1,1),"买",IF(L2370&lt;OFFSET(L2370,-ROW()+1,0,1,1),"卖",M2369)))</f>
        <v>买</v>
      </c>
      <c r="N2370" s="4" t="str">
        <f t="shared" ca="1" si="183"/>
        <v/>
      </c>
      <c r="O2370" s="3">
        <f ca="1">IF(M2369="买",E2370/E2369-1,0)-IF(N2370=1,计算结果!B$17,0)</f>
        <v>-6.1081004855052523E-3</v>
      </c>
      <c r="P2370" s="2">
        <f t="shared" ca="1" si="184"/>
        <v>8.1383892177730317</v>
      </c>
      <c r="Q2370" s="3">
        <f ca="1">1-P2370/MAX(P$2:P2370)</f>
        <v>4.0604390399575085E-2</v>
      </c>
    </row>
    <row r="2371" spans="1:17" x14ac:dyDescent="0.15">
      <c r="A2371" s="1">
        <v>41925</v>
      </c>
      <c r="B2371">
        <v>2457.41</v>
      </c>
      <c r="C2371">
        <v>2460.39</v>
      </c>
      <c r="D2371" s="21">
        <v>2430.5500000000002</v>
      </c>
      <c r="E2371" s="21">
        <v>2454.9499999999998</v>
      </c>
      <c r="F2371" s="42">
        <v>1127.8448230399999</v>
      </c>
      <c r="G2371" s="3">
        <f t="shared" ref="G2371:G2434" si="185">E2371/E2370-1</f>
        <v>-4.7997600119994432E-3</v>
      </c>
      <c r="H2371" s="3">
        <f>1-E2371/MAX(E$2:E2371)</f>
        <v>0.58229258830735731</v>
      </c>
      <c r="I2371" s="21">
        <f t="shared" si="181"/>
        <v>11.840000000000146</v>
      </c>
      <c r="J2371" s="21">
        <f ca="1">IF(ROW()&gt;计算结果!B$18+1,ABS(E2371-OFFSET(E2371,-计算结果!B$18,0,1,1))/SUM(OFFSET(I2371,0,0,-计算结果!B$18,1)),ABS(E2371-OFFSET(E2371,-ROW()+2,0,1,1))/SUM(OFFSET(I2371,0,0,-ROW()+2,1)))</f>
        <v>0.54380945568986139</v>
      </c>
      <c r="K2371" s="21">
        <f ca="1">(计算结果!B$19+计算结果!B$20*'000300'!J2371)^计算结果!B$21</f>
        <v>1.8894285101208752</v>
      </c>
      <c r="L2371" s="21">
        <f t="shared" ca="1" si="182"/>
        <v>2444.8567009204453</v>
      </c>
      <c r="M2371" s="31" t="str">
        <f ca="1">IF(ROW()&gt;计算结果!B$22+1,IF(L2371&gt;OFFSET(L2371,-计算结果!B$22,0,1,1),"买",IF(L2371&lt;OFFSET(L2371,-计算结果!B$22,0,1,1),"卖",M2370)),IF(L2371&gt;OFFSET(L2371,-ROW()+1,0,1,1),"买",IF(L2371&lt;OFFSET(L2371,-ROW()+1,0,1,1),"卖",M2370)))</f>
        <v>卖</v>
      </c>
      <c r="N2371" s="4">
        <f t="shared" ca="1" si="183"/>
        <v>1</v>
      </c>
      <c r="O2371" s="3">
        <f ca="1">IF(M2370="买",E2371/E2370-1,0)-IF(N2371=1,计算结果!B$17,0)</f>
        <v>-4.7997600119994432E-3</v>
      </c>
      <c r="P2371" s="2">
        <f t="shared" ca="1" si="184"/>
        <v>8.0993269026434778</v>
      </c>
      <c r="Q2371" s="3">
        <f ca="1">1-P2371/MAX(P$2:P2371)</f>
        <v>4.5209259082222952E-2</v>
      </c>
    </row>
    <row r="2372" spans="1:17" x14ac:dyDescent="0.15">
      <c r="A2372" s="1">
        <v>41926</v>
      </c>
      <c r="B2372">
        <v>2451.09</v>
      </c>
      <c r="C2372">
        <v>2467.9</v>
      </c>
      <c r="D2372" s="21">
        <v>2436.34</v>
      </c>
      <c r="E2372" s="21">
        <v>2446.56</v>
      </c>
      <c r="F2372" s="42">
        <v>1063.56645888</v>
      </c>
      <c r="G2372" s="3">
        <f t="shared" si="185"/>
        <v>-3.4175848795290342E-3</v>
      </c>
      <c r="H2372" s="3">
        <f>1-E2372/MAX(E$2:E2372)</f>
        <v>0.58372013884162532</v>
      </c>
      <c r="I2372" s="21">
        <f t="shared" ref="I2372:I2435" si="186">ABS(E2372-E2371)</f>
        <v>8.3899999999998727</v>
      </c>
      <c r="J2372" s="21">
        <f ca="1">IF(ROW()&gt;计算结果!B$18+1,ABS(E2372-OFFSET(E2372,-计算结果!B$18,0,1,1))/SUM(OFFSET(I2372,0,0,-计算结果!B$18,1)),ABS(E2372-OFFSET(E2372,-ROW()+2,0,1,1))/SUM(OFFSET(I2372,0,0,-ROW()+2,1)))</f>
        <v>0.3689487701707645</v>
      </c>
      <c r="K2372" s="21">
        <f ca="1">(计算结果!B$19+计算结果!B$20*'000300'!J2372)^计算结果!B$21</f>
        <v>1.732053893153688</v>
      </c>
      <c r="L2372" s="21">
        <f t="shared" ref="L2372:L2435" ca="1" si="187">K2372*E2372+(1-K2372)*L2371</f>
        <v>2447.8069067223928</v>
      </c>
      <c r="M2372" s="31" t="str">
        <f ca="1">IF(ROW()&gt;计算结果!B$22+1,IF(L2372&gt;OFFSET(L2372,-计算结果!B$22,0,1,1),"买",IF(L2372&lt;OFFSET(L2372,-计算结果!B$22,0,1,1),"卖",M2371)),IF(L2372&gt;OFFSET(L2372,-ROW()+1,0,1,1),"买",IF(L2372&lt;OFFSET(L2372,-ROW()+1,0,1,1),"卖",M2371)))</f>
        <v>买</v>
      </c>
      <c r="N2372" s="4">
        <f t="shared" ref="N2372:N2435" ca="1" si="188">IF(M2371&lt;&gt;M2372,1,"")</f>
        <v>1</v>
      </c>
      <c r="O2372" s="3">
        <f ca="1">IF(M2371="买",E2372/E2371-1,0)-IF(N2372=1,计算结果!B$17,0)</f>
        <v>0</v>
      </c>
      <c r="P2372" s="2">
        <f t="shared" ref="P2372:P2435" ca="1" si="189">IFERROR(P2371*(1+O2372),P2371)</f>
        <v>8.0993269026434778</v>
      </c>
      <c r="Q2372" s="3">
        <f ca="1">1-P2372/MAX(P$2:P2372)</f>
        <v>4.5209259082222952E-2</v>
      </c>
    </row>
    <row r="2373" spans="1:17" x14ac:dyDescent="0.15">
      <c r="A2373" s="1">
        <v>41927</v>
      </c>
      <c r="B2373">
        <v>2444.54</v>
      </c>
      <c r="C2373">
        <v>2465.5</v>
      </c>
      <c r="D2373" s="21">
        <v>2431.19</v>
      </c>
      <c r="E2373" s="21">
        <v>2463.87</v>
      </c>
      <c r="F2373" s="42">
        <v>1148.3729100800001</v>
      </c>
      <c r="G2373" s="3">
        <f t="shared" si="185"/>
        <v>7.0752403374534367E-3</v>
      </c>
      <c r="H2373" s="3">
        <f>1-E2373/MAX(E$2:E2373)</f>
        <v>0.58077485877628798</v>
      </c>
      <c r="I2373" s="21">
        <f t="shared" si="186"/>
        <v>17.309999999999945</v>
      </c>
      <c r="J2373" s="21">
        <f ca="1">IF(ROW()&gt;计算结果!B$18+1,ABS(E2373-OFFSET(E2373,-计算结果!B$18,0,1,1))/SUM(OFFSET(I2373,0,0,-计算结果!B$18,1)),ABS(E2373-OFFSET(E2373,-ROW()+2,0,1,1))/SUM(OFFSET(I2373,0,0,-ROW()+2,1)))</f>
        <v>0.21458516135321953</v>
      </c>
      <c r="K2373" s="21">
        <f ca="1">(计算结果!B$19+计算结果!B$20*'000300'!J2373)^计算结果!B$21</f>
        <v>1.5931266452178976</v>
      </c>
      <c r="L2373" s="21">
        <f t="shared" ca="1" si="187"/>
        <v>2473.3974486275692</v>
      </c>
      <c r="M2373" s="31" t="str">
        <f ca="1">IF(ROW()&gt;计算结果!B$22+1,IF(L2373&gt;OFFSET(L2373,-计算结果!B$22,0,1,1),"买",IF(L2373&lt;OFFSET(L2373,-计算结果!B$22,0,1,1),"卖",M2372)),IF(L2373&gt;OFFSET(L2373,-ROW()+1,0,1,1),"买",IF(L2373&lt;OFFSET(L2373,-ROW()+1,0,1,1),"卖",M2372)))</f>
        <v>买</v>
      </c>
      <c r="N2373" s="4" t="str">
        <f t="shared" ca="1" si="188"/>
        <v/>
      </c>
      <c r="O2373" s="3">
        <f ca="1">IF(M2372="买",E2373/E2372-1,0)-IF(N2373=1,计算结果!B$17,0)</f>
        <v>7.0752403374534367E-3</v>
      </c>
      <c r="P2373" s="2">
        <f t="shared" ca="1" si="189"/>
        <v>8.1566315870512831</v>
      </c>
      <c r="Q2373" s="3">
        <f ca="1">1-P2373/MAX(P$2:P2373)</f>
        <v>3.8453885118254427E-2</v>
      </c>
    </row>
    <row r="2374" spans="1:17" x14ac:dyDescent="0.15">
      <c r="A2374" s="1">
        <v>41928</v>
      </c>
      <c r="B2374">
        <v>2448.9699999999998</v>
      </c>
      <c r="C2374">
        <v>2480.3000000000002</v>
      </c>
      <c r="D2374" s="21">
        <v>2441.8200000000002</v>
      </c>
      <c r="E2374" s="21">
        <v>2444.39</v>
      </c>
      <c r="F2374" s="42">
        <v>1283.40525056</v>
      </c>
      <c r="G2374" s="3">
        <f t="shared" si="185"/>
        <v>-7.9062612881360961E-3</v>
      </c>
      <c r="H2374" s="3">
        <f>1-E2374/MAX(E$2:E2374)</f>
        <v>0.58408936228135855</v>
      </c>
      <c r="I2374" s="21">
        <f t="shared" si="186"/>
        <v>19.480000000000018</v>
      </c>
      <c r="J2374" s="21">
        <f ca="1">IF(ROW()&gt;计算结果!B$18+1,ABS(E2374-OFFSET(E2374,-计算结果!B$18,0,1,1))/SUM(OFFSET(I2374,0,0,-计算结果!B$18,1)),ABS(E2374-OFFSET(E2374,-ROW()+2,0,1,1))/SUM(OFFSET(I2374,0,0,-ROW()+2,1)))</f>
        <v>6.3332195288495069E-2</v>
      </c>
      <c r="K2374" s="21">
        <f ca="1">(计算结果!B$19+计算结果!B$20*'000300'!J2374)^计算结果!B$21</f>
        <v>1.4569989757596455</v>
      </c>
      <c r="L2374" s="21">
        <f t="shared" ca="1" si="187"/>
        <v>2431.1336256878003</v>
      </c>
      <c r="M2374" s="31" t="str">
        <f ca="1">IF(ROW()&gt;计算结果!B$22+1,IF(L2374&gt;OFFSET(L2374,-计算结果!B$22,0,1,1),"买",IF(L2374&lt;OFFSET(L2374,-计算结果!B$22,0,1,1),"卖",M2373)),IF(L2374&gt;OFFSET(L2374,-ROW()+1,0,1,1),"买",IF(L2374&lt;OFFSET(L2374,-ROW()+1,0,1,1),"卖",M2373)))</f>
        <v>买</v>
      </c>
      <c r="N2374" s="4" t="str">
        <f t="shared" ca="1" si="188"/>
        <v/>
      </c>
      <c r="O2374" s="3">
        <f ca="1">IF(M2373="买",E2374/E2373-1,0)-IF(N2374=1,计算结果!B$17,0)</f>
        <v>-7.9062612881360961E-3</v>
      </c>
      <c r="P2374" s="2">
        <f t="shared" ca="1" si="189"/>
        <v>8.0921431264929922</v>
      </c>
      <c r="Q2374" s="3">
        <f ca="1">1-P2374/MAX(P$2:P2374)</f>
        <v>4.6056119943101548E-2</v>
      </c>
    </row>
    <row r="2375" spans="1:17" x14ac:dyDescent="0.15">
      <c r="A2375" s="1">
        <v>41929</v>
      </c>
      <c r="B2375">
        <v>2443.2199999999998</v>
      </c>
      <c r="C2375">
        <v>2456.1</v>
      </c>
      <c r="D2375" s="21">
        <v>2410.4</v>
      </c>
      <c r="E2375" s="21">
        <v>2441.73</v>
      </c>
      <c r="F2375" s="42">
        <v>1126.8562944</v>
      </c>
      <c r="G2375" s="3">
        <f t="shared" si="185"/>
        <v>-1.0882060554984196E-3</v>
      </c>
      <c r="H2375" s="3">
        <f>1-E2375/MAX(E$2:E2375)</f>
        <v>0.58454195875587012</v>
      </c>
      <c r="I2375" s="21">
        <f t="shared" si="186"/>
        <v>2.6599999999998545</v>
      </c>
      <c r="J2375" s="21">
        <f ca="1">IF(ROW()&gt;计算结果!B$18+1,ABS(E2375-OFFSET(E2375,-计算结果!B$18,0,1,1))/SUM(OFFSET(I2375,0,0,-计算结果!B$18,1)),ABS(E2375-OFFSET(E2375,-ROW()+2,0,1,1))/SUM(OFFSET(I2375,0,0,-ROW()+2,1)))</f>
        <v>3.7879421356302463E-2</v>
      </c>
      <c r="K2375" s="21">
        <f ca="1">(计算结果!B$19+计算结果!B$20*'000300'!J2375)^计算结果!B$21</f>
        <v>1.434091479220672</v>
      </c>
      <c r="L2375" s="21">
        <f t="shared" ca="1" si="187"/>
        <v>2446.3297957995587</v>
      </c>
      <c r="M2375" s="31" t="str">
        <f ca="1">IF(ROW()&gt;计算结果!B$22+1,IF(L2375&gt;OFFSET(L2375,-计算结果!B$22,0,1,1),"买",IF(L2375&lt;OFFSET(L2375,-计算结果!B$22,0,1,1),"卖",M2374)),IF(L2375&gt;OFFSET(L2375,-ROW()+1,0,1,1),"买",IF(L2375&lt;OFFSET(L2375,-ROW()+1,0,1,1),"卖",M2374)))</f>
        <v>卖</v>
      </c>
      <c r="N2375" s="4">
        <f t="shared" ca="1" si="188"/>
        <v>1</v>
      </c>
      <c r="O2375" s="3">
        <f ca="1">IF(M2374="买",E2375/E2374-1,0)-IF(N2375=1,计算结果!B$17,0)</f>
        <v>-1.0882060554984196E-3</v>
      </c>
      <c r="P2375" s="2">
        <f t="shared" ca="1" si="189"/>
        <v>8.083337207340783</v>
      </c>
      <c r="Q2375" s="3">
        <f ca="1">1-P2375/MAX(P$2:P2375)</f>
        <v>4.7094207449985048E-2</v>
      </c>
    </row>
    <row r="2376" spans="1:17" x14ac:dyDescent="0.15">
      <c r="A2376" s="1">
        <v>41932</v>
      </c>
      <c r="B2376">
        <v>2448.4499999999998</v>
      </c>
      <c r="C2376">
        <v>2456.62</v>
      </c>
      <c r="D2376" s="21">
        <v>2441.9</v>
      </c>
      <c r="E2376" s="21">
        <v>2454.71</v>
      </c>
      <c r="F2376" s="42">
        <v>848.43601920000003</v>
      </c>
      <c r="G2376" s="3">
        <f t="shared" si="185"/>
        <v>5.3159030687259801E-3</v>
      </c>
      <c r="H2376" s="3">
        <f>1-E2376/MAX(E$2:E2376)</f>
        <v>0.58233342407949362</v>
      </c>
      <c r="I2376" s="21">
        <f t="shared" si="186"/>
        <v>12.980000000000018</v>
      </c>
      <c r="J2376" s="21">
        <f ca="1">IF(ROW()&gt;计算结果!B$18+1,ABS(E2376-OFFSET(E2376,-计算结果!B$18,0,1,1))/SUM(OFFSET(I2376,0,0,-计算结果!B$18,1)),ABS(E2376-OFFSET(E2376,-ROW()+2,0,1,1))/SUM(OFFSET(I2376,0,0,-ROW()+2,1)))</f>
        <v>5.665327539558819E-2</v>
      </c>
      <c r="K2376" s="21">
        <f ca="1">(计算结果!B$19+计算结果!B$20*'000300'!J2376)^计算结果!B$21</f>
        <v>1.4509879478560292</v>
      </c>
      <c r="L2376" s="21">
        <f t="shared" ca="1" si="187"/>
        <v>2458.4893710949714</v>
      </c>
      <c r="M2376" s="31" t="str">
        <f ca="1">IF(ROW()&gt;计算结果!B$22+1,IF(L2376&gt;OFFSET(L2376,-计算结果!B$22,0,1,1),"买",IF(L2376&lt;OFFSET(L2376,-计算结果!B$22,0,1,1),"卖",M2375)),IF(L2376&gt;OFFSET(L2376,-ROW()+1,0,1,1),"买",IF(L2376&lt;OFFSET(L2376,-ROW()+1,0,1,1),"卖",M2375)))</f>
        <v>买</v>
      </c>
      <c r="N2376" s="4">
        <f t="shared" ca="1" si="188"/>
        <v>1</v>
      </c>
      <c r="O2376" s="3">
        <f ca="1">IF(M2375="买",E2376/E2375-1,0)-IF(N2376=1,计算结果!B$17,0)</f>
        <v>0</v>
      </c>
      <c r="P2376" s="2">
        <f t="shared" ca="1" si="189"/>
        <v>8.083337207340783</v>
      </c>
      <c r="Q2376" s="3">
        <f ca="1">1-P2376/MAX(P$2:P2376)</f>
        <v>4.7094207449985048E-2</v>
      </c>
    </row>
    <row r="2377" spans="1:17" x14ac:dyDescent="0.15">
      <c r="A2377" s="1">
        <v>41933</v>
      </c>
      <c r="B2377">
        <v>2453.41</v>
      </c>
      <c r="C2377">
        <v>2459.25</v>
      </c>
      <c r="D2377" s="21">
        <v>2432.5500000000002</v>
      </c>
      <c r="E2377" s="21">
        <v>2433.39</v>
      </c>
      <c r="F2377" s="42">
        <v>866.22199808000005</v>
      </c>
      <c r="G2377" s="3">
        <f t="shared" si="185"/>
        <v>-8.6853436862196487E-3</v>
      </c>
      <c r="H2377" s="3">
        <f>1-E2377/MAX(E$2:E2377)</f>
        <v>0.5859610018376098</v>
      </c>
      <c r="I2377" s="21">
        <f t="shared" si="186"/>
        <v>21.320000000000164</v>
      </c>
      <c r="J2377" s="21">
        <f ca="1">IF(ROW()&gt;计算结果!B$18+1,ABS(E2377-OFFSET(E2377,-计算结果!B$18,0,1,1))/SUM(OFFSET(I2377,0,0,-计算结果!B$18,1)),ABS(E2377-OFFSET(E2377,-ROW()+2,0,1,1))/SUM(OFFSET(I2377,0,0,-ROW()+2,1)))</f>
        <v>0.12562455389007796</v>
      </c>
      <c r="K2377" s="21">
        <f ca="1">(计算结果!B$19+计算结果!B$20*'000300'!J2377)^计算结果!B$21</f>
        <v>1.5130620985010701</v>
      </c>
      <c r="L2377" s="21">
        <f t="shared" ca="1" si="187"/>
        <v>2420.5124639949568</v>
      </c>
      <c r="M2377" s="31" t="str">
        <f ca="1">IF(ROW()&gt;计算结果!B$22+1,IF(L2377&gt;OFFSET(L2377,-计算结果!B$22,0,1,1),"买",IF(L2377&lt;OFFSET(L2377,-计算结果!B$22,0,1,1),"卖",M2376)),IF(L2377&gt;OFFSET(L2377,-ROW()+1,0,1,1),"买",IF(L2377&lt;OFFSET(L2377,-ROW()+1,0,1,1),"卖",M2376)))</f>
        <v>买</v>
      </c>
      <c r="N2377" s="4" t="str">
        <f t="shared" ca="1" si="188"/>
        <v/>
      </c>
      <c r="O2377" s="3">
        <f ca="1">IF(M2376="买",E2377/E2376-1,0)-IF(N2377=1,计算结果!B$17,0)</f>
        <v>-8.6853436862196487E-3</v>
      </c>
      <c r="P2377" s="2">
        <f t="shared" ca="1" si="189"/>
        <v>8.0131306455634217</v>
      </c>
      <c r="Q2377" s="3">
        <f ca="1">1-P2377/MAX(P$2:P2377)</f>
        <v>5.5370521758871472E-2</v>
      </c>
    </row>
    <row r="2378" spans="1:17" x14ac:dyDescent="0.15">
      <c r="A2378" s="1">
        <v>41934</v>
      </c>
      <c r="B2378">
        <v>2434.89</v>
      </c>
      <c r="C2378">
        <v>2447.4699999999998</v>
      </c>
      <c r="D2378" s="21">
        <v>2417.56</v>
      </c>
      <c r="E2378" s="21">
        <v>2418.64</v>
      </c>
      <c r="F2378" s="42">
        <v>822.51743232000001</v>
      </c>
      <c r="G2378" s="3">
        <f t="shared" si="185"/>
        <v>-6.0615026773349623E-3</v>
      </c>
      <c r="H2378" s="3">
        <f>1-E2378/MAX(E$2:E2378)</f>
        <v>0.58847070033349214</v>
      </c>
      <c r="I2378" s="21">
        <f t="shared" si="186"/>
        <v>14.75</v>
      </c>
      <c r="J2378" s="21">
        <f ca="1">IF(ROW()&gt;计算结果!B$18+1,ABS(E2378-OFFSET(E2378,-计算结果!B$18,0,1,1))/SUM(OFFSET(I2378,0,0,-计算结果!B$18,1)),ABS(E2378-OFFSET(E2378,-ROW()+2,0,1,1))/SUM(OFFSET(I2378,0,0,-ROW()+2,1)))</f>
        <v>0.46869606150949655</v>
      </c>
      <c r="K2378" s="21">
        <f ca="1">(计算结果!B$19+计算结果!B$20*'000300'!J2378)^计算结果!B$21</f>
        <v>1.8218264553585468</v>
      </c>
      <c r="L2378" s="21">
        <f t="shared" ca="1" si="187"/>
        <v>2417.1011595522377</v>
      </c>
      <c r="M2378" s="31" t="str">
        <f ca="1">IF(ROW()&gt;计算结果!B$22+1,IF(L2378&gt;OFFSET(L2378,-计算结果!B$22,0,1,1),"买",IF(L2378&lt;OFFSET(L2378,-计算结果!B$22,0,1,1),"卖",M2377)),IF(L2378&gt;OFFSET(L2378,-ROW()+1,0,1,1),"买",IF(L2378&lt;OFFSET(L2378,-ROW()+1,0,1,1),"卖",M2377)))</f>
        <v>买</v>
      </c>
      <c r="N2378" s="4" t="str">
        <f t="shared" ca="1" si="188"/>
        <v/>
      </c>
      <c r="O2378" s="3">
        <f ca="1">IF(M2377="买",E2378/E2377-1,0)-IF(N2378=1,计算结果!B$17,0)</f>
        <v>-6.0615026773349623E-3</v>
      </c>
      <c r="P2378" s="2">
        <f t="shared" ca="1" si="189"/>
        <v>7.9645590327015041</v>
      </c>
      <c r="Q2378" s="3">
        <f ca="1">1-P2378/MAX(P$2:P2378)</f>
        <v>6.1096395870319564E-2</v>
      </c>
    </row>
    <row r="2379" spans="1:17" x14ac:dyDescent="0.15">
      <c r="A2379" s="1">
        <v>41935</v>
      </c>
      <c r="B2379">
        <v>2415.44</v>
      </c>
      <c r="C2379">
        <v>2424.66</v>
      </c>
      <c r="D2379" s="21">
        <v>2392.5300000000002</v>
      </c>
      <c r="E2379" s="21">
        <v>2395.94</v>
      </c>
      <c r="F2379" s="42">
        <v>860.45450240000002</v>
      </c>
      <c r="G2379" s="3">
        <f t="shared" si="185"/>
        <v>-9.3854397512650456E-3</v>
      </c>
      <c r="H2379" s="3">
        <f>1-E2379/MAX(E$2:E2379)</f>
        <v>0.59233308378139249</v>
      </c>
      <c r="I2379" s="21">
        <f t="shared" si="186"/>
        <v>22.699999999999818</v>
      </c>
      <c r="J2379" s="21">
        <f ca="1">IF(ROW()&gt;计算结果!B$18+1,ABS(E2379-OFFSET(E2379,-计算结果!B$18,0,1,1))/SUM(OFFSET(I2379,0,0,-计算结果!B$18,1)),ABS(E2379-OFFSET(E2379,-ROW()+2,0,1,1))/SUM(OFFSET(I2379,0,0,-ROW()+2,1)))</f>
        <v>0.58673852240944091</v>
      </c>
      <c r="K2379" s="21">
        <f ca="1">(计算结果!B$19+计算结果!B$20*'000300'!J2379)^计算结果!B$21</f>
        <v>1.9280646701684967</v>
      </c>
      <c r="L2379" s="21">
        <f t="shared" ca="1" si="187"/>
        <v>2376.3010754397696</v>
      </c>
      <c r="M2379" s="31" t="str">
        <f ca="1">IF(ROW()&gt;计算结果!B$22+1,IF(L2379&gt;OFFSET(L2379,-计算结果!B$22,0,1,1),"买",IF(L2379&lt;OFFSET(L2379,-计算结果!B$22,0,1,1),"卖",M2378)),IF(L2379&gt;OFFSET(L2379,-ROW()+1,0,1,1),"买",IF(L2379&lt;OFFSET(L2379,-ROW()+1,0,1,1),"卖",M2378)))</f>
        <v>卖</v>
      </c>
      <c r="N2379" s="4">
        <f t="shared" ca="1" si="188"/>
        <v>1</v>
      </c>
      <c r="O2379" s="3">
        <f ca="1">IF(M2378="买",E2379/E2378-1,0)-IF(N2379=1,计算结果!B$17,0)</f>
        <v>-9.3854397512650456E-3</v>
      </c>
      <c r="P2379" s="2">
        <f t="shared" ca="1" si="189"/>
        <v>7.8898081437546903</v>
      </c>
      <c r="Q2379" s="3">
        <f ca="1">1-P2379/MAX(P$2:P2379)</f>
        <v>6.9908419079124262E-2</v>
      </c>
    </row>
    <row r="2380" spans="1:17" x14ac:dyDescent="0.15">
      <c r="A2380" s="1">
        <v>41936</v>
      </c>
      <c r="B2380">
        <v>2397.85</v>
      </c>
      <c r="C2380">
        <v>2404.9899999999998</v>
      </c>
      <c r="D2380" s="21">
        <v>2385.73</v>
      </c>
      <c r="E2380" s="21">
        <v>2390.71</v>
      </c>
      <c r="F2380" s="42">
        <v>656.01224704000003</v>
      </c>
      <c r="G2380" s="3">
        <f t="shared" si="185"/>
        <v>-2.1828593370452065E-3</v>
      </c>
      <c r="H2380" s="3">
        <f>1-E2380/MAX(E$2:E2380)</f>
        <v>0.59322296331586466</v>
      </c>
      <c r="I2380" s="21">
        <f t="shared" si="186"/>
        <v>5.2300000000000182</v>
      </c>
      <c r="J2380" s="21">
        <f ca="1">IF(ROW()&gt;计算结果!B$18+1,ABS(E2380-OFFSET(E2380,-计算结果!B$18,0,1,1))/SUM(OFFSET(I2380,0,0,-计算结果!B$18,1)),ABS(E2380-OFFSET(E2380,-ROW()+2,0,1,1))/SUM(OFFSET(I2380,0,0,-ROW()+2,1)))</f>
        <v>0.55671008341870343</v>
      </c>
      <c r="K2380" s="21">
        <f ca="1">(计算结果!B$19+计算结果!B$20*'000300'!J2380)^计算结果!B$21</f>
        <v>1.9010390750768331</v>
      </c>
      <c r="L2380" s="21">
        <f t="shared" ca="1" si="187"/>
        <v>2403.6930040586017</v>
      </c>
      <c r="M2380" s="31" t="str">
        <f ca="1">IF(ROW()&gt;计算结果!B$22+1,IF(L2380&gt;OFFSET(L2380,-计算结果!B$22,0,1,1),"买",IF(L2380&lt;OFFSET(L2380,-计算结果!B$22,0,1,1),"卖",M2379)),IF(L2380&gt;OFFSET(L2380,-ROW()+1,0,1,1),"买",IF(L2380&lt;OFFSET(L2380,-ROW()+1,0,1,1),"卖",M2379)))</f>
        <v>卖</v>
      </c>
      <c r="N2380" s="4" t="str">
        <f t="shared" ca="1" si="188"/>
        <v/>
      </c>
      <c r="O2380" s="3">
        <f ca="1">IF(M2379="买",E2380/E2379-1,0)-IF(N2380=1,计算结果!B$17,0)</f>
        <v>0</v>
      </c>
      <c r="P2380" s="2">
        <f t="shared" ca="1" si="189"/>
        <v>7.8898081437546903</v>
      </c>
      <c r="Q2380" s="3">
        <f ca="1">1-P2380/MAX(P$2:P2380)</f>
        <v>6.9908419079124262E-2</v>
      </c>
    </row>
    <row r="2381" spans="1:17" x14ac:dyDescent="0.15">
      <c r="A2381" s="1">
        <v>41939</v>
      </c>
      <c r="B2381">
        <v>2377.54</v>
      </c>
      <c r="C2381">
        <v>2377.54</v>
      </c>
      <c r="D2381" s="21">
        <v>2361.6799999999998</v>
      </c>
      <c r="E2381" s="21">
        <v>2368.83</v>
      </c>
      <c r="F2381" s="42">
        <v>659.56478976000005</v>
      </c>
      <c r="G2381" s="3">
        <f t="shared" si="185"/>
        <v>-9.152092892906305E-3</v>
      </c>
      <c r="H2381" s="3">
        <f>1-E2381/MAX(E$2:E2381)</f>
        <v>0.59694582454229905</v>
      </c>
      <c r="I2381" s="21">
        <f t="shared" si="186"/>
        <v>21.880000000000109</v>
      </c>
      <c r="J2381" s="21">
        <f ca="1">IF(ROW()&gt;计算结果!B$18+1,ABS(E2381-OFFSET(E2381,-计算结果!B$18,0,1,1))/SUM(OFFSET(I2381,0,0,-计算结果!B$18,1)),ABS(E2381-OFFSET(E2381,-ROW()+2,0,1,1))/SUM(OFFSET(I2381,0,0,-ROW()+2,1)))</f>
        <v>0.5870483980913429</v>
      </c>
      <c r="K2381" s="21">
        <f ca="1">(计算结果!B$19+计算结果!B$20*'000300'!J2381)^计算结果!B$21</f>
        <v>1.9283435582822084</v>
      </c>
      <c r="L2381" s="21">
        <f t="shared" ca="1" si="187"/>
        <v>2336.4651547598305</v>
      </c>
      <c r="M2381" s="31" t="str">
        <f ca="1">IF(ROW()&gt;计算结果!B$22+1,IF(L2381&gt;OFFSET(L2381,-计算结果!B$22,0,1,1),"买",IF(L2381&lt;OFFSET(L2381,-计算结果!B$22,0,1,1),"卖",M2380)),IF(L2381&gt;OFFSET(L2381,-ROW()+1,0,1,1),"买",IF(L2381&lt;OFFSET(L2381,-ROW()+1,0,1,1),"卖",M2380)))</f>
        <v>卖</v>
      </c>
      <c r="N2381" s="4" t="str">
        <f t="shared" ca="1" si="188"/>
        <v/>
      </c>
      <c r="O2381" s="3">
        <f ca="1">IF(M2380="买",E2381/E2380-1,0)-IF(N2381=1,计算结果!B$17,0)</f>
        <v>0</v>
      </c>
      <c r="P2381" s="2">
        <f t="shared" ca="1" si="189"/>
        <v>7.8898081437546903</v>
      </c>
      <c r="Q2381" s="3">
        <f ca="1">1-P2381/MAX(P$2:P2381)</f>
        <v>6.9908419079124262E-2</v>
      </c>
    </row>
    <row r="2382" spans="1:17" x14ac:dyDescent="0.15">
      <c r="A2382" s="1">
        <v>41940</v>
      </c>
      <c r="B2382">
        <v>2373.15</v>
      </c>
      <c r="C2382">
        <v>2416.77</v>
      </c>
      <c r="D2382" s="21">
        <v>2373.15</v>
      </c>
      <c r="E2382" s="21">
        <v>2416.65</v>
      </c>
      <c r="F2382" s="42">
        <v>905.29906688000005</v>
      </c>
      <c r="G2382" s="3">
        <f t="shared" si="185"/>
        <v>2.018718101341177E-2</v>
      </c>
      <c r="H2382" s="3">
        <f>1-E2382/MAX(E$2:E2382)</f>
        <v>0.58880929694412298</v>
      </c>
      <c r="I2382" s="21">
        <f t="shared" si="186"/>
        <v>47.820000000000164</v>
      </c>
      <c r="J2382" s="21">
        <f ca="1">IF(ROW()&gt;计算结果!B$18+1,ABS(E2382-OFFSET(E2382,-计算结果!B$18,0,1,1))/SUM(OFFSET(I2382,0,0,-计算结果!B$18,1)),ABS(E2382-OFFSET(E2382,-ROW()+2,0,1,1))/SUM(OFFSET(I2382,0,0,-ROW()+2,1)))</f>
        <v>0.16069413850534486</v>
      </c>
      <c r="K2382" s="21">
        <f ca="1">(计算结果!B$19+计算结果!B$20*'000300'!J2382)^计算结果!B$21</f>
        <v>1.5446247246548104</v>
      </c>
      <c r="L2382" s="21">
        <f t="shared" ca="1" si="187"/>
        <v>2460.3206492604158</v>
      </c>
      <c r="M2382" s="31" t="str">
        <f ca="1">IF(ROW()&gt;计算结果!B$22+1,IF(L2382&gt;OFFSET(L2382,-计算结果!B$22,0,1,1),"买",IF(L2382&lt;OFFSET(L2382,-计算结果!B$22,0,1,1),"卖",M2381)),IF(L2382&gt;OFFSET(L2382,-ROW()+1,0,1,1),"买",IF(L2382&lt;OFFSET(L2382,-ROW()+1,0,1,1),"卖",M2381)))</f>
        <v>买</v>
      </c>
      <c r="N2382" s="4">
        <f t="shared" ca="1" si="188"/>
        <v>1</v>
      </c>
      <c r="O2382" s="3">
        <f ca="1">IF(M2381="买",E2382/E2381-1,0)-IF(N2382=1,计算结果!B$17,0)</f>
        <v>0</v>
      </c>
      <c r="P2382" s="2">
        <f t="shared" ca="1" si="189"/>
        <v>7.8898081437546903</v>
      </c>
      <c r="Q2382" s="3">
        <f ca="1">1-P2382/MAX(P$2:P2382)</f>
        <v>6.9908419079124262E-2</v>
      </c>
    </row>
    <row r="2383" spans="1:17" x14ac:dyDescent="0.15">
      <c r="A2383" s="1">
        <v>41941</v>
      </c>
      <c r="B2383">
        <v>2423.81</v>
      </c>
      <c r="C2383">
        <v>2461.27</v>
      </c>
      <c r="D2383" s="21">
        <v>2415.6999999999998</v>
      </c>
      <c r="E2383" s="21">
        <v>2451.38</v>
      </c>
      <c r="F2383" s="42">
        <v>1345.4172160000001</v>
      </c>
      <c r="G2383" s="3">
        <f t="shared" si="185"/>
        <v>1.4371133594024865E-2</v>
      </c>
      <c r="H2383" s="3">
        <f>1-E2383/MAX(E$2:E2383)</f>
        <v>0.58290002041788602</v>
      </c>
      <c r="I2383" s="21">
        <f t="shared" si="186"/>
        <v>34.730000000000018</v>
      </c>
      <c r="J2383" s="21">
        <f ca="1">IF(ROW()&gt;计算结果!B$18+1,ABS(E2383-OFFSET(E2383,-计算结果!B$18,0,1,1))/SUM(OFFSET(I2383,0,0,-计算结果!B$18,1)),ABS(E2383-OFFSET(E2383,-ROW()+2,0,1,1))/SUM(OFFSET(I2383,0,0,-ROW()+2,1)))</f>
        <v>6.1360845001227071E-2</v>
      </c>
      <c r="K2383" s="21">
        <f ca="1">(计算结果!B$19+计算结果!B$20*'000300'!J2383)^计算结果!B$21</f>
        <v>1.4552247605011042</v>
      </c>
      <c r="L2383" s="21">
        <f t="shared" ca="1" si="187"/>
        <v>2447.3099950817032</v>
      </c>
      <c r="M2383" s="31" t="str">
        <f ca="1">IF(ROW()&gt;计算结果!B$22+1,IF(L2383&gt;OFFSET(L2383,-计算结果!B$22,0,1,1),"买",IF(L2383&lt;OFFSET(L2383,-计算结果!B$22,0,1,1),"卖",M2382)),IF(L2383&gt;OFFSET(L2383,-ROW()+1,0,1,1),"买",IF(L2383&lt;OFFSET(L2383,-ROW()+1,0,1,1),"卖",M2382)))</f>
        <v>买</v>
      </c>
      <c r="N2383" s="4" t="str">
        <f t="shared" ca="1" si="188"/>
        <v/>
      </c>
      <c r="O2383" s="3">
        <f ca="1">IF(M2382="买",E2383/E2382-1,0)-IF(N2383=1,计算结果!B$17,0)</f>
        <v>1.4371133594024865E-2</v>
      </c>
      <c r="P2383" s="2">
        <f t="shared" ca="1" si="189"/>
        <v>8.0031936306198137</v>
      </c>
      <c r="Q2383" s="3">
        <f ca="1">1-P2383/MAX(P$2:P2383)</f>
        <v>5.6541948715032708E-2</v>
      </c>
    </row>
    <row r="2384" spans="1:17" x14ac:dyDescent="0.15">
      <c r="A2384" s="1">
        <v>41942</v>
      </c>
      <c r="B2384">
        <v>2450.36</v>
      </c>
      <c r="C2384">
        <v>2474.38</v>
      </c>
      <c r="D2384" s="21">
        <v>2443.7600000000002</v>
      </c>
      <c r="E2384" s="21">
        <v>2468.9299999999998</v>
      </c>
      <c r="F2384" s="42">
        <v>1391.57356544</v>
      </c>
      <c r="G2384" s="3">
        <f t="shared" si="185"/>
        <v>7.1592327586909033E-3</v>
      </c>
      <c r="H2384" s="3">
        <f>1-E2384/MAX(E$2:E2384)</f>
        <v>0.57991390458041248</v>
      </c>
      <c r="I2384" s="21">
        <f t="shared" si="186"/>
        <v>17.549999999999727</v>
      </c>
      <c r="J2384" s="21">
        <f ca="1">IF(ROW()&gt;计算结果!B$18+1,ABS(E2384-OFFSET(E2384,-计算结果!B$18,0,1,1))/SUM(OFFSET(I2384,0,0,-计算结果!B$18,1)),ABS(E2384-OFFSET(E2384,-ROW()+2,0,1,1))/SUM(OFFSET(I2384,0,0,-ROW()+2,1)))</f>
        <v>0.12171411566312855</v>
      </c>
      <c r="K2384" s="21">
        <f ca="1">(计算结果!B$19+计算结果!B$20*'000300'!J2384)^计算结果!B$21</f>
        <v>1.5095427040968157</v>
      </c>
      <c r="L2384" s="21">
        <f t="shared" ca="1" si="187"/>
        <v>2479.946315768655</v>
      </c>
      <c r="M2384" s="31" t="str">
        <f ca="1">IF(ROW()&gt;计算结果!B$22+1,IF(L2384&gt;OFFSET(L2384,-计算结果!B$22,0,1,1),"买",IF(L2384&lt;OFFSET(L2384,-计算结果!B$22,0,1,1),"卖",M2383)),IF(L2384&gt;OFFSET(L2384,-ROW()+1,0,1,1),"买",IF(L2384&lt;OFFSET(L2384,-ROW()+1,0,1,1),"卖",M2383)))</f>
        <v>买</v>
      </c>
      <c r="N2384" s="4" t="str">
        <f t="shared" ca="1" si="188"/>
        <v/>
      </c>
      <c r="O2384" s="3">
        <f ca="1">IF(M2383="买",E2384/E2383-1,0)-IF(N2384=1,计算结果!B$17,0)</f>
        <v>7.1592327586909033E-3</v>
      </c>
      <c r="P2384" s="2">
        <f t="shared" ca="1" si="189"/>
        <v>8.0604903566342934</v>
      </c>
      <c r="Q2384" s="3">
        <f ca="1">1-P2384/MAX(P$2:P2384)</f>
        <v>4.9787512927822686E-2</v>
      </c>
    </row>
    <row r="2385" spans="1:17" x14ac:dyDescent="0.15">
      <c r="A2385" s="1">
        <v>41943</v>
      </c>
      <c r="B2385">
        <v>2473.5</v>
      </c>
      <c r="C2385">
        <v>2512.19</v>
      </c>
      <c r="D2385" s="21">
        <v>2466.5</v>
      </c>
      <c r="E2385" s="21">
        <v>2508.33</v>
      </c>
      <c r="F2385" s="42">
        <v>1816.0461414399999</v>
      </c>
      <c r="G2385" s="3">
        <f t="shared" si="185"/>
        <v>1.5958330126816023E-2</v>
      </c>
      <c r="H2385" s="3">
        <f>1-E2385/MAX(E$2:E2385)</f>
        <v>0.57321003198802156</v>
      </c>
      <c r="I2385" s="21">
        <f t="shared" si="186"/>
        <v>39.400000000000091</v>
      </c>
      <c r="J2385" s="21">
        <f ca="1">IF(ROW()&gt;计算结果!B$18+1,ABS(E2385-OFFSET(E2385,-计算结果!B$18,0,1,1))/SUM(OFFSET(I2385,0,0,-计算结果!B$18,1)),ABS(E2385-OFFSET(E2385,-ROW()+2,0,1,1))/SUM(OFFSET(I2385,0,0,-ROW()+2,1)))</f>
        <v>0.27940929686188903</v>
      </c>
      <c r="K2385" s="21">
        <f ca="1">(计算结果!B$19+计算结果!B$20*'000300'!J2385)^计算结果!B$21</f>
        <v>1.6514683671757</v>
      </c>
      <c r="L2385" s="21">
        <f t="shared" ca="1" si="187"/>
        <v>2526.8210724206251</v>
      </c>
      <c r="M2385" s="31" t="str">
        <f ca="1">IF(ROW()&gt;计算结果!B$22+1,IF(L2385&gt;OFFSET(L2385,-计算结果!B$22,0,1,1),"买",IF(L2385&lt;OFFSET(L2385,-计算结果!B$22,0,1,1),"卖",M2384)),IF(L2385&gt;OFFSET(L2385,-ROW()+1,0,1,1),"买",IF(L2385&lt;OFFSET(L2385,-ROW()+1,0,1,1),"卖",M2384)))</f>
        <v>买</v>
      </c>
      <c r="N2385" s="4" t="str">
        <f t="shared" ca="1" si="188"/>
        <v/>
      </c>
      <c r="O2385" s="3">
        <f ca="1">IF(M2384="买",E2385/E2384-1,0)-IF(N2385=1,计算结果!B$17,0)</f>
        <v>1.5958330126816023E-2</v>
      </c>
      <c r="P2385" s="2">
        <f t="shared" ca="1" si="189"/>
        <v>8.1891223227294798</v>
      </c>
      <c r="Q2385" s="3">
        <f ca="1">1-P2385/MAX(P$2:P2385)</f>
        <v>3.4623708368502037E-2</v>
      </c>
    </row>
    <row r="2386" spans="1:17" x14ac:dyDescent="0.15">
      <c r="A2386" s="1">
        <v>41946</v>
      </c>
      <c r="B2386">
        <v>2515.8200000000002</v>
      </c>
      <c r="C2386">
        <v>2524.17</v>
      </c>
      <c r="D2386" s="21">
        <v>2502.06</v>
      </c>
      <c r="E2386" s="21">
        <v>2512.5500000000002</v>
      </c>
      <c r="F2386" s="42">
        <v>1514.0683776000001</v>
      </c>
      <c r="G2386" s="3">
        <f t="shared" si="185"/>
        <v>1.6823942623180876E-3</v>
      </c>
      <c r="H2386" s="3">
        <f>1-E2386/MAX(E$2:E2386)</f>
        <v>0.57249200299462322</v>
      </c>
      <c r="I2386" s="21">
        <f t="shared" si="186"/>
        <v>4.2200000000002547</v>
      </c>
      <c r="J2386" s="21">
        <f ca="1">IF(ROW()&gt;计算结果!B$18+1,ABS(E2386-OFFSET(E2386,-计算结果!B$18,0,1,1))/SUM(OFFSET(I2386,0,0,-计算结果!B$18,1)),ABS(E2386-OFFSET(E2386,-ROW()+2,0,1,1))/SUM(OFFSET(I2386,0,0,-ROW()+2,1)))</f>
        <v>0.25191637630662045</v>
      </c>
      <c r="K2386" s="21">
        <f ca="1">(计算结果!B$19+计算结果!B$20*'000300'!J2386)^计算结果!B$21</f>
        <v>1.6267247386759582</v>
      </c>
      <c r="L2386" s="21">
        <f t="shared" ca="1" si="187"/>
        <v>2503.6059658665586</v>
      </c>
      <c r="M2386" s="31" t="str">
        <f ca="1">IF(ROW()&gt;计算结果!B$22+1,IF(L2386&gt;OFFSET(L2386,-计算结果!B$22,0,1,1),"买",IF(L2386&lt;OFFSET(L2386,-计算结果!B$22,0,1,1),"卖",M2385)),IF(L2386&gt;OFFSET(L2386,-ROW()+1,0,1,1),"买",IF(L2386&lt;OFFSET(L2386,-ROW()+1,0,1,1),"卖",M2385)))</f>
        <v>买</v>
      </c>
      <c r="N2386" s="4" t="str">
        <f t="shared" ca="1" si="188"/>
        <v/>
      </c>
      <c r="O2386" s="3">
        <f ca="1">IF(M2385="买",E2386/E2385-1,0)-IF(N2386=1,计算结果!B$17,0)</f>
        <v>1.6823942623180876E-3</v>
      </c>
      <c r="P2386" s="2">
        <f t="shared" ca="1" si="189"/>
        <v>8.2028996551386602</v>
      </c>
      <c r="Q2386" s="3">
        <f ca="1">1-P2386/MAX(P$2:P2386)</f>
        <v>3.2999564834483408E-2</v>
      </c>
    </row>
    <row r="2387" spans="1:17" x14ac:dyDescent="0.15">
      <c r="A2387" s="1">
        <v>41947</v>
      </c>
      <c r="B2387">
        <v>2511.04</v>
      </c>
      <c r="C2387">
        <v>2517.46</v>
      </c>
      <c r="D2387" s="21">
        <v>2498.61</v>
      </c>
      <c r="E2387" s="21">
        <v>2513.17</v>
      </c>
      <c r="F2387" s="42">
        <v>1552.91877376</v>
      </c>
      <c r="G2387" s="3">
        <f t="shared" si="185"/>
        <v>2.467612584824419E-4</v>
      </c>
      <c r="H2387" s="3">
        <f>1-E2387/MAX(E$2:E2387)</f>
        <v>0.57238651058327095</v>
      </c>
      <c r="I2387" s="21">
        <f t="shared" si="186"/>
        <v>0.61999999999989086</v>
      </c>
      <c r="J2387" s="21">
        <f ca="1">IF(ROW()&gt;计算结果!B$18+1,ABS(E2387-OFFSET(E2387,-计算结果!B$18,0,1,1))/SUM(OFFSET(I2387,0,0,-计算结果!B$18,1)),ABS(E2387-OFFSET(E2387,-ROW()+2,0,1,1))/SUM(OFFSET(I2387,0,0,-ROW()+2,1)))</f>
        <v>0.3819052178075642</v>
      </c>
      <c r="K2387" s="21">
        <f ca="1">(计算结果!B$19+计算结果!B$20*'000300'!J2387)^计算结果!B$21</f>
        <v>1.7437146960268077</v>
      </c>
      <c r="L2387" s="21">
        <f t="shared" ca="1" si="187"/>
        <v>2520.2829127383429</v>
      </c>
      <c r="M2387" s="31" t="str">
        <f ca="1">IF(ROW()&gt;计算结果!B$22+1,IF(L2387&gt;OFFSET(L2387,-计算结果!B$22,0,1,1),"买",IF(L2387&lt;OFFSET(L2387,-计算结果!B$22,0,1,1),"卖",M2386)),IF(L2387&gt;OFFSET(L2387,-ROW()+1,0,1,1),"买",IF(L2387&lt;OFFSET(L2387,-ROW()+1,0,1,1),"卖",M2386)))</f>
        <v>买</v>
      </c>
      <c r="N2387" s="4" t="str">
        <f t="shared" ca="1" si="188"/>
        <v/>
      </c>
      <c r="O2387" s="3">
        <f ca="1">IF(M2386="买",E2387/E2386-1,0)-IF(N2387=1,计算结果!B$17,0)</f>
        <v>2.467612584824419E-4</v>
      </c>
      <c r="P2387" s="2">
        <f t="shared" ca="1" si="189"/>
        <v>8.204923812980768</v>
      </c>
      <c r="Q2387" s="3">
        <f ca="1">1-P2387/MAX(P$2:P2387)</f>
        <v>3.2760946590148832E-2</v>
      </c>
    </row>
    <row r="2388" spans="1:17" x14ac:dyDescent="0.15">
      <c r="A2388" s="1">
        <v>41948</v>
      </c>
      <c r="B2388">
        <v>2516.87</v>
      </c>
      <c r="C2388">
        <v>2519.4</v>
      </c>
      <c r="D2388" s="21">
        <v>2499.23</v>
      </c>
      <c r="E2388" s="21">
        <v>2503.4499999999998</v>
      </c>
      <c r="F2388" s="42">
        <v>1461.30894848</v>
      </c>
      <c r="G2388" s="3">
        <f t="shared" si="185"/>
        <v>-3.8676253496581214E-3</v>
      </c>
      <c r="H2388" s="3">
        <f>1-E2388/MAX(E$2:E2388)</f>
        <v>0.5740403593547948</v>
      </c>
      <c r="I2388" s="21">
        <f t="shared" si="186"/>
        <v>9.7200000000002547</v>
      </c>
      <c r="J2388" s="21">
        <f ca="1">IF(ROW()&gt;计算结果!B$18+1,ABS(E2388-OFFSET(E2388,-计算结果!B$18,0,1,1))/SUM(OFFSET(I2388,0,0,-计算结果!B$18,1)),ABS(E2388-OFFSET(E2388,-ROW()+2,0,1,1))/SUM(OFFSET(I2388,0,0,-ROW()+2,1)))</f>
        <v>0.41600039240692499</v>
      </c>
      <c r="K2388" s="21">
        <f ca="1">(计算结果!B$19+计算结果!B$20*'000300'!J2388)^计算结果!B$21</f>
        <v>1.7744003531662325</v>
      </c>
      <c r="L2388" s="21">
        <f t="shared" ca="1" si="187"/>
        <v>2490.4145864306106</v>
      </c>
      <c r="M2388" s="31" t="str">
        <f ca="1">IF(ROW()&gt;计算结果!B$22+1,IF(L2388&gt;OFFSET(L2388,-计算结果!B$22,0,1,1),"买",IF(L2388&lt;OFFSET(L2388,-计算结果!B$22,0,1,1),"卖",M2387)),IF(L2388&gt;OFFSET(L2388,-ROW()+1,0,1,1),"买",IF(L2388&lt;OFFSET(L2388,-ROW()+1,0,1,1),"卖",M2387)))</f>
        <v>卖</v>
      </c>
      <c r="N2388" s="4">
        <f t="shared" ca="1" si="188"/>
        <v>1</v>
      </c>
      <c r="O2388" s="3">
        <f ca="1">IF(M2387="买",E2388/E2387-1,0)-IF(N2388=1,计算结果!B$17,0)</f>
        <v>-3.8676253496581214E-3</v>
      </c>
      <c r="P2388" s="2">
        <f t="shared" ca="1" si="189"/>
        <v>8.1731902416496709</v>
      </c>
      <c r="Q2388" s="3">
        <f ca="1">1-P2388/MAX(P$2:P2388)</f>
        <v>3.6501864872296008E-2</v>
      </c>
    </row>
    <row r="2389" spans="1:17" x14ac:dyDescent="0.15">
      <c r="A2389" s="1">
        <v>41949</v>
      </c>
      <c r="B2389">
        <v>2505.17</v>
      </c>
      <c r="C2389">
        <v>2510.98</v>
      </c>
      <c r="D2389" s="21">
        <v>2482.98</v>
      </c>
      <c r="E2389" s="21">
        <v>2506.0700000000002</v>
      </c>
      <c r="F2389" s="42">
        <v>1188.3920588799999</v>
      </c>
      <c r="G2389" s="3">
        <f t="shared" si="185"/>
        <v>1.046555753061007E-3</v>
      </c>
      <c r="H2389" s="3">
        <f>1-E2389/MAX(E$2:E2389)</f>
        <v>0.57359456884230586</v>
      </c>
      <c r="I2389" s="21">
        <f t="shared" si="186"/>
        <v>2.6200000000003456</v>
      </c>
      <c r="J2389" s="21">
        <f ca="1">IF(ROW()&gt;计算结果!B$18+1,ABS(E2389-OFFSET(E2389,-计算结果!B$18,0,1,1))/SUM(OFFSET(I2389,0,0,-计算结果!B$18,1)),ABS(E2389-OFFSET(E2389,-ROW()+2,0,1,1))/SUM(OFFSET(I2389,0,0,-ROW()+2,1)))</f>
        <v>0.59921649708906677</v>
      </c>
      <c r="K2389" s="21">
        <f ca="1">(计算结果!B$19+计算结果!B$20*'000300'!J2389)^计算结果!B$21</f>
        <v>1.9392948473801601</v>
      </c>
      <c r="L2389" s="21">
        <f t="shared" ca="1" si="187"/>
        <v>2520.7750492993337</v>
      </c>
      <c r="M2389" s="31" t="str">
        <f ca="1">IF(ROW()&gt;计算结果!B$22+1,IF(L2389&gt;OFFSET(L2389,-计算结果!B$22,0,1,1),"买",IF(L2389&lt;OFFSET(L2389,-计算结果!B$22,0,1,1),"卖",M2388)),IF(L2389&gt;OFFSET(L2389,-ROW()+1,0,1,1),"买",IF(L2389&lt;OFFSET(L2389,-ROW()+1,0,1,1),"卖",M2388)))</f>
        <v>买</v>
      </c>
      <c r="N2389" s="4">
        <f t="shared" ca="1" si="188"/>
        <v>1</v>
      </c>
      <c r="O2389" s="3">
        <f ca="1">IF(M2388="买",E2389/E2388-1,0)-IF(N2389=1,计算结果!B$17,0)</f>
        <v>0</v>
      </c>
      <c r="P2389" s="2">
        <f t="shared" ca="1" si="189"/>
        <v>8.1731902416496709</v>
      </c>
      <c r="Q2389" s="3">
        <f ca="1">1-P2389/MAX(P$2:P2389)</f>
        <v>3.6501864872296008E-2</v>
      </c>
    </row>
    <row r="2390" spans="1:17" x14ac:dyDescent="0.15">
      <c r="A2390" s="1">
        <v>41950</v>
      </c>
      <c r="B2390">
        <v>2508.77</v>
      </c>
      <c r="C2390">
        <v>2541.5500000000002</v>
      </c>
      <c r="D2390" s="21">
        <v>2489.42</v>
      </c>
      <c r="E2390" s="21">
        <v>2502.15</v>
      </c>
      <c r="F2390" s="42">
        <v>1768.68671488</v>
      </c>
      <c r="G2390" s="3">
        <f t="shared" si="185"/>
        <v>-1.5642021172592724E-3</v>
      </c>
      <c r="H2390" s="3">
        <f>1-E2390/MAX(E$2:E2390)</f>
        <v>0.57426155312053351</v>
      </c>
      <c r="I2390" s="21">
        <f t="shared" si="186"/>
        <v>3.9200000000000728</v>
      </c>
      <c r="J2390" s="21">
        <f ca="1">IF(ROW()&gt;计算结果!B$18+1,ABS(E2390-OFFSET(E2390,-计算结果!B$18,0,1,1))/SUM(OFFSET(I2390,0,0,-计算结果!B$18,1)),ABS(E2390-OFFSET(E2390,-ROW()+2,0,1,1))/SUM(OFFSET(I2390,0,0,-ROW()+2,1)))</f>
        <v>0.61069706269179902</v>
      </c>
      <c r="K2390" s="21">
        <f ca="1">(计算结果!B$19+计算结果!B$20*'000300'!J2390)^计算结果!B$21</f>
        <v>1.949627356422619</v>
      </c>
      <c r="L2390" s="21">
        <f t="shared" ca="1" si="187"/>
        <v>2484.4631436706327</v>
      </c>
      <c r="M2390" s="31" t="str">
        <f ca="1">IF(ROW()&gt;计算结果!B$22+1,IF(L2390&gt;OFFSET(L2390,-计算结果!B$22,0,1,1),"买",IF(L2390&lt;OFFSET(L2390,-计算结果!B$22,0,1,1),"卖",M2389)),IF(L2390&gt;OFFSET(L2390,-ROW()+1,0,1,1),"买",IF(L2390&lt;OFFSET(L2390,-ROW()+1,0,1,1),"卖",M2389)))</f>
        <v>买</v>
      </c>
      <c r="N2390" s="4" t="str">
        <f t="shared" ca="1" si="188"/>
        <v/>
      </c>
      <c r="O2390" s="3">
        <f ca="1">IF(M2389="买",E2390/E2389-1,0)-IF(N2390=1,计算结果!B$17,0)</f>
        <v>-1.5642021172592724E-3</v>
      </c>
      <c r="P2390" s="2">
        <f t="shared" ca="1" si="189"/>
        <v>8.1604057201689191</v>
      </c>
      <c r="Q2390" s="3">
        <f ca="1">1-P2390/MAX(P$2:P2390)</f>
        <v>3.800897069523812E-2</v>
      </c>
    </row>
    <row r="2391" spans="1:17" x14ac:dyDescent="0.15">
      <c r="A2391" s="1">
        <v>41953</v>
      </c>
      <c r="B2391">
        <v>2529.83</v>
      </c>
      <c r="C2391">
        <v>2565.73</v>
      </c>
      <c r="D2391" s="21">
        <v>2514.71</v>
      </c>
      <c r="E2391" s="21">
        <v>2565.73</v>
      </c>
      <c r="F2391" s="42">
        <v>1876.1256140800001</v>
      </c>
      <c r="G2391" s="3">
        <f t="shared" si="185"/>
        <v>2.5410147273344785E-2</v>
      </c>
      <c r="H2391" s="3">
        <f>1-E2391/MAX(E$2:E2391)</f>
        <v>0.56344347648540127</v>
      </c>
      <c r="I2391" s="21">
        <f t="shared" si="186"/>
        <v>63.579999999999927</v>
      </c>
      <c r="J2391" s="21">
        <f ca="1">IF(ROW()&gt;计算结果!B$18+1,ABS(E2391-OFFSET(E2391,-计算结果!B$18,0,1,1))/SUM(OFFSET(I2391,0,0,-计算结果!B$18,1)),ABS(E2391-OFFSET(E2391,-ROW()+2,0,1,1))/SUM(OFFSET(I2391,0,0,-ROW()+2,1)))</f>
        <v>0.87831207065750483</v>
      </c>
      <c r="K2391" s="21">
        <f ca="1">(计算结果!B$19+计算结果!B$20*'000300'!J2391)^计算结果!B$21</f>
        <v>2.1904808635917545</v>
      </c>
      <c r="L2391" s="21">
        <f t="shared" ca="1" si="187"/>
        <v>2662.4766373043717</v>
      </c>
      <c r="M2391" s="31" t="str">
        <f ca="1">IF(ROW()&gt;计算结果!B$22+1,IF(L2391&gt;OFFSET(L2391,-计算结果!B$22,0,1,1),"买",IF(L2391&lt;OFFSET(L2391,-计算结果!B$22,0,1,1),"卖",M2390)),IF(L2391&gt;OFFSET(L2391,-ROW()+1,0,1,1),"买",IF(L2391&lt;OFFSET(L2391,-ROW()+1,0,1,1),"卖",M2390)))</f>
        <v>买</v>
      </c>
      <c r="N2391" s="4" t="str">
        <f t="shared" ca="1" si="188"/>
        <v/>
      </c>
      <c r="O2391" s="3">
        <f ca="1">IF(M2390="买",E2391/E2390-1,0)-IF(N2391=1,计算结果!B$17,0)</f>
        <v>2.5410147273344785E-2</v>
      </c>
      <c r="P2391" s="2">
        <f t="shared" ca="1" si="189"/>
        <v>8.3677628313286565</v>
      </c>
      <c r="Q2391" s="3">
        <f ca="1">1-P2391/MAX(P$2:P2391)</f>
        <v>1.3564636964967569E-2</v>
      </c>
    </row>
    <row r="2392" spans="1:17" x14ac:dyDescent="0.15">
      <c r="A2392" s="1">
        <v>41954</v>
      </c>
      <c r="B2392">
        <v>2578.44</v>
      </c>
      <c r="C2392">
        <v>2602.37</v>
      </c>
      <c r="D2392" s="21">
        <v>2532.5700000000002</v>
      </c>
      <c r="E2392" s="21">
        <v>2558.61</v>
      </c>
      <c r="F2392" s="42">
        <v>2658.4050892800001</v>
      </c>
      <c r="G2392" s="3">
        <f t="shared" si="185"/>
        <v>-2.7750386829479279E-3</v>
      </c>
      <c r="H2392" s="3">
        <f>1-E2392/MAX(E$2:E2392)</f>
        <v>0.5646549377254475</v>
      </c>
      <c r="I2392" s="21">
        <f t="shared" si="186"/>
        <v>7.1199999999998909</v>
      </c>
      <c r="J2392" s="21">
        <f ca="1">IF(ROW()&gt;计算结果!B$18+1,ABS(E2392-OFFSET(E2392,-计算结果!B$18,0,1,1))/SUM(OFFSET(I2392,0,0,-计算结果!B$18,1)),ABS(E2392-OFFSET(E2392,-ROW()+2,0,1,1))/SUM(OFFSET(I2392,0,0,-ROW()+2,1)))</f>
        <v>0.77370830608240504</v>
      </c>
      <c r="K2392" s="21">
        <f ca="1">(计算结果!B$19+计算结果!B$20*'000300'!J2392)^计算结果!B$21</f>
        <v>2.0963374754741646</v>
      </c>
      <c r="L2392" s="21">
        <f t="shared" ca="1" si="187"/>
        <v>2444.7371130717343</v>
      </c>
      <c r="M2392" s="31" t="str">
        <f ca="1">IF(ROW()&gt;计算结果!B$22+1,IF(L2392&gt;OFFSET(L2392,-计算结果!B$22,0,1,1),"买",IF(L2392&lt;OFFSET(L2392,-计算结果!B$22,0,1,1),"卖",M2391)),IF(L2392&gt;OFFSET(L2392,-ROW()+1,0,1,1),"买",IF(L2392&lt;OFFSET(L2392,-ROW()+1,0,1,1),"卖",M2391)))</f>
        <v>卖</v>
      </c>
      <c r="N2392" s="4">
        <f t="shared" ca="1" si="188"/>
        <v>1</v>
      </c>
      <c r="O2392" s="3">
        <f ca="1">IF(M2391="买",E2392/E2391-1,0)-IF(N2392=1,计算结果!B$17,0)</f>
        <v>-2.7750386829479279E-3</v>
      </c>
      <c r="P2392" s="2">
        <f t="shared" ca="1" si="189"/>
        <v>8.3445419657819855</v>
      </c>
      <c r="Q2392" s="3">
        <f ca="1">1-P2392/MAX(P$2:P2392)</f>
        <v>1.6302033255617632E-2</v>
      </c>
    </row>
    <row r="2393" spans="1:17" x14ac:dyDescent="0.15">
      <c r="A2393" s="1">
        <v>41955</v>
      </c>
      <c r="B2393">
        <v>2545.4</v>
      </c>
      <c r="C2393">
        <v>2594.3200000000002</v>
      </c>
      <c r="D2393" s="21">
        <v>2539.6</v>
      </c>
      <c r="E2393" s="21">
        <v>2594.3200000000002</v>
      </c>
      <c r="F2393" s="42">
        <v>1578.4738815999999</v>
      </c>
      <c r="G2393" s="3">
        <f t="shared" si="185"/>
        <v>1.3956796854542208E-2</v>
      </c>
      <c r="H2393" s="3">
        <f>1-E2393/MAX(E$2:E2393)</f>
        <v>0.55857891512965352</v>
      </c>
      <c r="I2393" s="21">
        <f t="shared" si="186"/>
        <v>35.710000000000036</v>
      </c>
      <c r="J2393" s="21">
        <f ca="1">IF(ROW()&gt;计算结果!B$18+1,ABS(E2393-OFFSET(E2393,-计算结果!B$18,0,1,1))/SUM(OFFSET(I2393,0,0,-计算结果!B$18,1)),ABS(E2393-OFFSET(E2393,-ROW()+2,0,1,1))/SUM(OFFSET(I2393,0,0,-ROW()+2,1)))</f>
        <v>0.77491054971267304</v>
      </c>
      <c r="K2393" s="21">
        <f ca="1">(计算结果!B$19+计算结果!B$20*'000300'!J2393)^计算结果!B$21</f>
        <v>2.0974194947414055</v>
      </c>
      <c r="L2393" s="21">
        <f t="shared" ca="1" si="187"/>
        <v>2758.4751761947787</v>
      </c>
      <c r="M2393" s="31" t="str">
        <f ca="1">IF(ROW()&gt;计算结果!B$22+1,IF(L2393&gt;OFFSET(L2393,-计算结果!B$22,0,1,1),"买",IF(L2393&lt;OFFSET(L2393,-计算结果!B$22,0,1,1),"卖",M2392)),IF(L2393&gt;OFFSET(L2393,-ROW()+1,0,1,1),"买",IF(L2393&lt;OFFSET(L2393,-ROW()+1,0,1,1),"卖",M2392)))</f>
        <v>买</v>
      </c>
      <c r="N2393" s="4">
        <f t="shared" ca="1" si="188"/>
        <v>1</v>
      </c>
      <c r="O2393" s="3">
        <f ca="1">IF(M2392="买",E2393/E2392-1,0)-IF(N2393=1,计算结果!B$17,0)</f>
        <v>0</v>
      </c>
      <c r="P2393" s="2">
        <f t="shared" ca="1" si="189"/>
        <v>8.3445419657819855</v>
      </c>
      <c r="Q2393" s="3">
        <f ca="1">1-P2393/MAX(P$2:P2393)</f>
        <v>1.6302033255617632E-2</v>
      </c>
    </row>
    <row r="2394" spans="1:17" x14ac:dyDescent="0.15">
      <c r="A2394" s="1">
        <v>41956</v>
      </c>
      <c r="B2394">
        <v>2597.39</v>
      </c>
      <c r="C2394">
        <v>2607.52</v>
      </c>
      <c r="D2394" s="21">
        <v>2567.46</v>
      </c>
      <c r="E2394" s="21">
        <v>2579.75</v>
      </c>
      <c r="F2394" s="42">
        <v>1929.8544844800001</v>
      </c>
      <c r="G2394" s="3">
        <f t="shared" si="185"/>
        <v>-5.6161152055259622E-3</v>
      </c>
      <c r="H2394" s="3">
        <f>1-E2394/MAX(E$2:E2394)</f>
        <v>0.56105798679643359</v>
      </c>
      <c r="I2394" s="21">
        <f t="shared" si="186"/>
        <v>14.570000000000164</v>
      </c>
      <c r="J2394" s="21">
        <f ca="1">IF(ROW()&gt;计算结果!B$18+1,ABS(E2394-OFFSET(E2394,-计算结果!B$18,0,1,1))/SUM(OFFSET(I2394,0,0,-计算结果!B$18,1)),ABS(E2394-OFFSET(E2394,-ROW()+2,0,1,1))/SUM(OFFSET(I2394,0,0,-ROW()+2,1)))</f>
        <v>0.61064580119021161</v>
      </c>
      <c r="K2394" s="21">
        <f ca="1">(计算结果!B$19+计算结果!B$20*'000300'!J2394)^计算结果!B$21</f>
        <v>1.9495812210711905</v>
      </c>
      <c r="L2394" s="21">
        <f t="shared" ca="1" si="187"/>
        <v>2410.0359289527983</v>
      </c>
      <c r="M2394" s="31" t="str">
        <f ca="1">IF(ROW()&gt;计算结果!B$22+1,IF(L2394&gt;OFFSET(L2394,-计算结果!B$22,0,1,1),"买",IF(L2394&lt;OFFSET(L2394,-计算结果!B$22,0,1,1),"卖",M2393)),IF(L2394&gt;OFFSET(L2394,-ROW()+1,0,1,1),"买",IF(L2394&lt;OFFSET(L2394,-ROW()+1,0,1,1),"卖",M2393)))</f>
        <v>卖</v>
      </c>
      <c r="N2394" s="4">
        <f t="shared" ca="1" si="188"/>
        <v>1</v>
      </c>
      <c r="O2394" s="3">
        <f ca="1">IF(M2393="买",E2394/E2393-1,0)-IF(N2394=1,计算结果!B$17,0)</f>
        <v>-5.6161152055259622E-3</v>
      </c>
      <c r="P2394" s="2">
        <f t="shared" ca="1" si="189"/>
        <v>8.2976780567648074</v>
      </c>
      <c r="Q2394" s="3">
        <f ca="1">1-P2394/MAX(P$2:P2394)</f>
        <v>2.1826594364295793E-2</v>
      </c>
    </row>
    <row r="2395" spans="1:17" x14ac:dyDescent="0.15">
      <c r="A2395" s="1">
        <v>41957</v>
      </c>
      <c r="B2395">
        <v>2569.21</v>
      </c>
      <c r="C2395">
        <v>2581.9299999999998</v>
      </c>
      <c r="D2395" s="21">
        <v>2557.67</v>
      </c>
      <c r="E2395" s="21">
        <v>2581.09</v>
      </c>
      <c r="F2395" s="42">
        <v>1454.09933312</v>
      </c>
      <c r="G2395" s="3">
        <f t="shared" si="185"/>
        <v>5.1943017734279451E-4</v>
      </c>
      <c r="H2395" s="3">
        <f>1-E2395/MAX(E$2:E2395)</f>
        <v>0.56082998706867215</v>
      </c>
      <c r="I2395" s="21">
        <f t="shared" si="186"/>
        <v>1.3400000000001455</v>
      </c>
      <c r="J2395" s="21">
        <f ca="1">IF(ROW()&gt;计算结果!B$18+1,ABS(E2395-OFFSET(E2395,-计算结果!B$18,0,1,1))/SUM(OFFSET(I2395,0,0,-计算结果!B$18,1)),ABS(E2395-OFFSET(E2395,-ROW()+2,0,1,1))/SUM(OFFSET(I2395,0,0,-ROW()+2,1)))</f>
        <v>0.5073211546506744</v>
      </c>
      <c r="K2395" s="21">
        <f ca="1">(计算结果!B$19+计算结果!B$20*'000300'!J2395)^计算结果!B$21</f>
        <v>1.8565890391856068</v>
      </c>
      <c r="L2395" s="21">
        <f t="shared" ca="1" si="187"/>
        <v>2727.6130423671098</v>
      </c>
      <c r="M2395" s="31" t="str">
        <f ca="1">IF(ROW()&gt;计算结果!B$22+1,IF(L2395&gt;OFFSET(L2395,-计算结果!B$22,0,1,1),"买",IF(L2395&lt;OFFSET(L2395,-计算结果!B$22,0,1,1),"卖",M2394)),IF(L2395&gt;OFFSET(L2395,-ROW()+1,0,1,1),"买",IF(L2395&lt;OFFSET(L2395,-ROW()+1,0,1,1),"卖",M2394)))</f>
        <v>买</v>
      </c>
      <c r="N2395" s="4">
        <f t="shared" ca="1" si="188"/>
        <v>1</v>
      </c>
      <c r="O2395" s="3">
        <f ca="1">IF(M2394="买",E2395/E2394-1,0)-IF(N2395=1,计算结果!B$17,0)</f>
        <v>0</v>
      </c>
      <c r="P2395" s="2">
        <f t="shared" ca="1" si="189"/>
        <v>8.2976780567648074</v>
      </c>
      <c r="Q2395" s="3">
        <f ca="1">1-P2395/MAX(P$2:P2395)</f>
        <v>2.1826594364295793E-2</v>
      </c>
    </row>
    <row r="2396" spans="1:17" x14ac:dyDescent="0.15">
      <c r="A2396" s="1">
        <v>41960</v>
      </c>
      <c r="B2396">
        <v>2613.5100000000002</v>
      </c>
      <c r="C2396">
        <v>2614.09</v>
      </c>
      <c r="D2396" s="21">
        <v>2565.94</v>
      </c>
      <c r="E2396" s="21">
        <v>2567.1</v>
      </c>
      <c r="F2396" s="42">
        <v>1477.2464844799999</v>
      </c>
      <c r="G2396" s="3">
        <f t="shared" si="185"/>
        <v>-5.4201906946290679E-3</v>
      </c>
      <c r="H2396" s="3">
        <f>1-E2396/MAX(E$2:E2396)</f>
        <v>0.56321037228612258</v>
      </c>
      <c r="I2396" s="21">
        <f t="shared" si="186"/>
        <v>13.990000000000236</v>
      </c>
      <c r="J2396" s="21">
        <f ca="1">IF(ROW()&gt;计算结果!B$18+1,ABS(E2396-OFFSET(E2396,-计算结果!B$18,0,1,1))/SUM(OFFSET(I2396,0,0,-计算结果!B$18,1)),ABS(E2396-OFFSET(E2396,-ROW()+2,0,1,1))/SUM(OFFSET(I2396,0,0,-ROW()+2,1)))</f>
        <v>0.35609373980024406</v>
      </c>
      <c r="K2396" s="21">
        <f ca="1">(计算结果!B$19+计算结果!B$20*'000300'!J2396)^计算结果!B$21</f>
        <v>1.7204843658202196</v>
      </c>
      <c r="L2396" s="21">
        <f t="shared" ca="1" si="187"/>
        <v>2451.4528624642589</v>
      </c>
      <c r="M2396" s="31" t="str">
        <f ca="1">IF(ROW()&gt;计算结果!B$22+1,IF(L2396&gt;OFFSET(L2396,-计算结果!B$22,0,1,1),"买",IF(L2396&lt;OFFSET(L2396,-计算结果!B$22,0,1,1),"卖",M2395)),IF(L2396&gt;OFFSET(L2396,-ROW()+1,0,1,1),"买",IF(L2396&lt;OFFSET(L2396,-ROW()+1,0,1,1),"卖",M2395)))</f>
        <v>卖</v>
      </c>
      <c r="N2396" s="4">
        <f t="shared" ca="1" si="188"/>
        <v>1</v>
      </c>
      <c r="O2396" s="3">
        <f ca="1">IF(M2395="买",E2396/E2395-1,0)-IF(N2396=1,计算结果!B$17,0)</f>
        <v>-5.4201906946290679E-3</v>
      </c>
      <c r="P2396" s="2">
        <f t="shared" ca="1" si="189"/>
        <v>8.2527030593745039</v>
      </c>
      <c r="Q2396" s="3">
        <f ca="1">1-P2396/MAX(P$2:P2396)</f>
        <v>2.7128480755255868E-2</v>
      </c>
    </row>
    <row r="2397" spans="1:17" x14ac:dyDescent="0.15">
      <c r="A2397" s="1">
        <v>41961</v>
      </c>
      <c r="B2397">
        <v>2565.27</v>
      </c>
      <c r="C2397">
        <v>2570.21</v>
      </c>
      <c r="D2397" s="21">
        <v>2534.9299999999998</v>
      </c>
      <c r="E2397" s="21">
        <v>2541.42</v>
      </c>
      <c r="F2397" s="42">
        <v>1242.46646784</v>
      </c>
      <c r="G2397" s="3">
        <f t="shared" si="185"/>
        <v>-1.0003505901600929E-2</v>
      </c>
      <c r="H2397" s="3">
        <f>1-E2397/MAX(E$2:E2397)</f>
        <v>0.56757979990471652</v>
      </c>
      <c r="I2397" s="21">
        <f t="shared" si="186"/>
        <v>25.679999999999836</v>
      </c>
      <c r="J2397" s="21">
        <f ca="1">IF(ROW()&gt;计算结果!B$18+1,ABS(E2397-OFFSET(E2397,-计算结果!B$18,0,1,1))/SUM(OFFSET(I2397,0,0,-计算结果!B$18,1)),ABS(E2397-OFFSET(E2397,-ROW()+2,0,1,1))/SUM(OFFSET(I2397,0,0,-ROW()+2,1)))</f>
        <v>0.15848527349228531</v>
      </c>
      <c r="K2397" s="21">
        <f ca="1">(计算结果!B$19+计算结果!B$20*'000300'!J2397)^计算结果!B$21</f>
        <v>1.5426367461430566</v>
      </c>
      <c r="L2397" s="21">
        <f t="shared" ca="1" si="187"/>
        <v>2590.2394747721996</v>
      </c>
      <c r="M2397" s="31" t="str">
        <f ca="1">IF(ROW()&gt;计算结果!B$22+1,IF(L2397&gt;OFFSET(L2397,-计算结果!B$22,0,1,1),"买",IF(L2397&lt;OFFSET(L2397,-计算结果!B$22,0,1,1),"卖",M2396)),IF(L2397&gt;OFFSET(L2397,-ROW()+1,0,1,1),"买",IF(L2397&lt;OFFSET(L2397,-ROW()+1,0,1,1),"卖",M2396)))</f>
        <v>买</v>
      </c>
      <c r="N2397" s="4">
        <f t="shared" ca="1" si="188"/>
        <v>1</v>
      </c>
      <c r="O2397" s="3">
        <f ca="1">IF(M2396="买",E2397/E2396-1,0)-IF(N2397=1,计算结果!B$17,0)</f>
        <v>0</v>
      </c>
      <c r="P2397" s="2">
        <f t="shared" ca="1" si="189"/>
        <v>8.2527030593745039</v>
      </c>
      <c r="Q2397" s="3">
        <f ca="1">1-P2397/MAX(P$2:P2397)</f>
        <v>2.7128480755255868E-2</v>
      </c>
    </row>
    <row r="2398" spans="1:17" x14ac:dyDescent="0.15">
      <c r="A2398" s="1">
        <v>41962</v>
      </c>
      <c r="B2398">
        <v>2538.23</v>
      </c>
      <c r="C2398">
        <v>2550.5</v>
      </c>
      <c r="D2398" s="21">
        <v>2531.3200000000002</v>
      </c>
      <c r="E2398" s="21">
        <v>2537.2199999999998</v>
      </c>
      <c r="F2398" s="42">
        <v>1130.31725056</v>
      </c>
      <c r="G2398" s="3">
        <f t="shared" si="185"/>
        <v>-1.6526194017518758E-3</v>
      </c>
      <c r="H2398" s="3">
        <f>1-E2398/MAX(E$2:E2398)</f>
        <v>0.56829442591710344</v>
      </c>
      <c r="I2398" s="21">
        <f t="shared" si="186"/>
        <v>4.2000000000002728</v>
      </c>
      <c r="J2398" s="21">
        <f ca="1">IF(ROW()&gt;计算结果!B$18+1,ABS(E2398-OFFSET(E2398,-计算结果!B$18,0,1,1))/SUM(OFFSET(I2398,0,0,-计算结果!B$18,1)),ABS(E2398-OFFSET(E2398,-ROW()+2,0,1,1))/SUM(OFFSET(I2398,0,0,-ROW()+2,1)))</f>
        <v>0.19550743935621953</v>
      </c>
      <c r="K2398" s="21">
        <f ca="1">(计算结果!B$19+计算结果!B$20*'000300'!J2398)^计算结果!B$21</f>
        <v>1.5759566954205975</v>
      </c>
      <c r="L2398" s="21">
        <f t="shared" ca="1" si="187"/>
        <v>2506.6830785172679</v>
      </c>
      <c r="M2398" s="31" t="str">
        <f ca="1">IF(ROW()&gt;计算结果!B$22+1,IF(L2398&gt;OFFSET(L2398,-计算结果!B$22,0,1,1),"买",IF(L2398&lt;OFFSET(L2398,-计算结果!B$22,0,1,1),"卖",M2397)),IF(L2398&gt;OFFSET(L2398,-ROW()+1,0,1,1),"买",IF(L2398&lt;OFFSET(L2398,-ROW()+1,0,1,1),"卖",M2397)))</f>
        <v>买</v>
      </c>
      <c r="N2398" s="4" t="str">
        <f t="shared" ca="1" si="188"/>
        <v/>
      </c>
      <c r="O2398" s="3">
        <f ca="1">IF(M2397="买",E2398/E2397-1,0)-IF(N2398=1,计算结果!B$17,0)</f>
        <v>-1.6526194017518758E-3</v>
      </c>
      <c r="P2398" s="2">
        <f t="shared" ca="1" si="189"/>
        <v>8.2390644821816839</v>
      </c>
      <c r="Q2398" s="3">
        <f ca="1">1-P2398/MAX(P$2:P2398)</f>
        <v>2.8736267103371738E-2</v>
      </c>
    </row>
    <row r="2399" spans="1:17" x14ac:dyDescent="0.15">
      <c r="A2399" s="1">
        <v>41963</v>
      </c>
      <c r="B2399">
        <v>2528.7800000000002</v>
      </c>
      <c r="C2399">
        <v>2545.4699999999998</v>
      </c>
      <c r="D2399" s="21">
        <v>2522.84</v>
      </c>
      <c r="E2399" s="21">
        <v>2537.1</v>
      </c>
      <c r="F2399" s="42">
        <v>981.45542144000001</v>
      </c>
      <c r="G2399" s="3">
        <f t="shared" si="185"/>
        <v>-4.729585924745372E-5</v>
      </c>
      <c r="H2399" s="3">
        <f>1-E2399/MAX(E$2:E2399)</f>
        <v>0.56831484380317154</v>
      </c>
      <c r="I2399" s="21">
        <f t="shared" si="186"/>
        <v>0.11999999999989086</v>
      </c>
      <c r="J2399" s="21">
        <f ca="1">IF(ROW()&gt;计算结果!B$18+1,ABS(E2399-OFFSET(E2399,-计算结果!B$18,0,1,1))/SUM(OFFSET(I2399,0,0,-计算结果!B$18,1)),ABS(E2399-OFFSET(E2399,-ROW()+2,0,1,1))/SUM(OFFSET(I2399,0,0,-ROW()+2,1)))</f>
        <v>0.18228279386711896</v>
      </c>
      <c r="K2399" s="21">
        <f ca="1">(计算结果!B$19+计算结果!B$20*'000300'!J2399)^计算结果!B$21</f>
        <v>1.564054514480407</v>
      </c>
      <c r="L2399" s="21">
        <f t="shared" ca="1" si="187"/>
        <v>2554.2568018789307</v>
      </c>
      <c r="M2399" s="31" t="str">
        <f ca="1">IF(ROW()&gt;计算结果!B$22+1,IF(L2399&gt;OFFSET(L2399,-计算结果!B$22,0,1,1),"买",IF(L2399&lt;OFFSET(L2399,-计算结果!B$22,0,1,1),"卖",M2398)),IF(L2399&gt;OFFSET(L2399,-ROW()+1,0,1,1),"买",IF(L2399&lt;OFFSET(L2399,-ROW()+1,0,1,1),"卖",M2398)))</f>
        <v>买</v>
      </c>
      <c r="N2399" s="4" t="str">
        <f t="shared" ca="1" si="188"/>
        <v/>
      </c>
      <c r="O2399" s="3">
        <f ca="1">IF(M2398="买",E2399/E2398-1,0)-IF(N2399=1,计算结果!B$17,0)</f>
        <v>-4.729585924745372E-5</v>
      </c>
      <c r="P2399" s="2">
        <f t="shared" ca="1" si="189"/>
        <v>8.2386748085476036</v>
      </c>
      <c r="Q2399" s="3">
        <f ca="1">1-P2399/MAX(P$2:P2399)</f>
        <v>2.8782203856174915E-2</v>
      </c>
    </row>
    <row r="2400" spans="1:17" x14ac:dyDescent="0.15">
      <c r="A2400" s="1">
        <v>41964</v>
      </c>
      <c r="B2400">
        <v>2537.54</v>
      </c>
      <c r="C2400">
        <v>2585.36</v>
      </c>
      <c r="D2400" s="21">
        <v>2530.0300000000002</v>
      </c>
      <c r="E2400" s="21">
        <v>2583.46</v>
      </c>
      <c r="F2400" s="42">
        <v>1437.5080755199999</v>
      </c>
      <c r="G2400" s="3">
        <f t="shared" si="185"/>
        <v>1.8272831185211613E-2</v>
      </c>
      <c r="H2400" s="3">
        <f>1-E2400/MAX(E$2:E2400)</f>
        <v>0.56042673381882535</v>
      </c>
      <c r="I2400" s="21">
        <f t="shared" si="186"/>
        <v>46.360000000000127</v>
      </c>
      <c r="J2400" s="21">
        <f ca="1">IF(ROW()&gt;计算结果!B$18+1,ABS(E2400-OFFSET(E2400,-计算结果!B$18,0,1,1))/SUM(OFFSET(I2400,0,0,-计算结果!B$18,1)),ABS(E2400-OFFSET(E2400,-ROW()+2,0,1,1))/SUM(OFFSET(I2400,0,0,-ROW()+2,1)))</f>
        <v>0.3823294305731873</v>
      </c>
      <c r="K2400" s="21">
        <f ca="1">(计算结果!B$19+计算结果!B$20*'000300'!J2400)^计算结果!B$21</f>
        <v>1.7440964875158684</v>
      </c>
      <c r="L2400" s="21">
        <f t="shared" ca="1" si="187"/>
        <v>2605.189997146118</v>
      </c>
      <c r="M2400" s="31" t="str">
        <f ca="1">IF(ROW()&gt;计算结果!B$22+1,IF(L2400&gt;OFFSET(L2400,-计算结果!B$22,0,1,1),"买",IF(L2400&lt;OFFSET(L2400,-计算结果!B$22,0,1,1),"卖",M2399)),IF(L2400&gt;OFFSET(L2400,-ROW()+1,0,1,1),"买",IF(L2400&lt;OFFSET(L2400,-ROW()+1,0,1,1),"卖",M2399)))</f>
        <v>买</v>
      </c>
      <c r="N2400" s="4" t="str">
        <f t="shared" ca="1" si="188"/>
        <v/>
      </c>
      <c r="O2400" s="3">
        <f ca="1">IF(M2399="买",E2400/E2399-1,0)-IF(N2400=1,计算结果!B$17,0)</f>
        <v>1.8272831185211613E-2</v>
      </c>
      <c r="P2400" s="2">
        <f t="shared" ca="1" si="189"/>
        <v>8.38921872251405</v>
      </c>
      <c r="Q2400" s="3">
        <f ca="1">1-P2400/MAX(P$2:P2400)</f>
        <v>1.103530502316552E-2</v>
      </c>
    </row>
    <row r="2401" spans="1:17" x14ac:dyDescent="0.15">
      <c r="A2401" s="1">
        <v>41967</v>
      </c>
      <c r="B2401">
        <v>2614.16</v>
      </c>
      <c r="C2401">
        <v>2667.67</v>
      </c>
      <c r="D2401" s="21">
        <v>2602.94</v>
      </c>
      <c r="E2401" s="21">
        <v>2649.26</v>
      </c>
      <c r="F2401" s="42">
        <v>2649.7490944000001</v>
      </c>
      <c r="G2401" s="3">
        <f t="shared" si="185"/>
        <v>2.5469718904105321E-2</v>
      </c>
      <c r="H2401" s="3">
        <f>1-E2401/MAX(E$2:E2401)</f>
        <v>0.54923092629143122</v>
      </c>
      <c r="I2401" s="21">
        <f t="shared" si="186"/>
        <v>65.800000000000182</v>
      </c>
      <c r="J2401" s="21">
        <f ca="1">IF(ROW()&gt;计算结果!B$18+1,ABS(E2401-OFFSET(E2401,-计算结果!B$18,0,1,1))/SUM(OFFSET(I2401,0,0,-计算结果!B$18,1)),ABS(E2401-OFFSET(E2401,-ROW()+2,0,1,1))/SUM(OFFSET(I2401,0,0,-ROW()+2,1)))</f>
        <v>0.38871050304807064</v>
      </c>
      <c r="K2401" s="21">
        <f ca="1">(计算结果!B$19+计算结果!B$20*'000300'!J2401)^计算结果!B$21</f>
        <v>1.7498394527432635</v>
      </c>
      <c r="L2401" s="21">
        <f t="shared" ca="1" si="187"/>
        <v>2682.3054268223495</v>
      </c>
      <c r="M2401" s="31" t="str">
        <f ca="1">IF(ROW()&gt;计算结果!B$22+1,IF(L2401&gt;OFFSET(L2401,-计算结果!B$22,0,1,1),"买",IF(L2401&lt;OFFSET(L2401,-计算结果!B$22,0,1,1),"卖",M2400)),IF(L2401&gt;OFFSET(L2401,-ROW()+1,0,1,1),"买",IF(L2401&lt;OFFSET(L2401,-ROW()+1,0,1,1),"卖",M2400)))</f>
        <v>买</v>
      </c>
      <c r="N2401" s="4" t="str">
        <f t="shared" ca="1" si="188"/>
        <v/>
      </c>
      <c r="O2401" s="3">
        <f ca="1">IF(M2400="买",E2401/E2400-1,0)-IF(N2401=1,计算结果!B$17,0)</f>
        <v>2.5469718904105321E-2</v>
      </c>
      <c r="P2401" s="2">
        <f t="shared" ca="1" si="189"/>
        <v>8.6028897652015406</v>
      </c>
      <c r="Q2401" s="3">
        <f ca="1">1-P2401/MAX(P$2:P2401)</f>
        <v>0</v>
      </c>
    </row>
    <row r="2402" spans="1:17" x14ac:dyDescent="0.15">
      <c r="A2402" s="1">
        <v>41968</v>
      </c>
      <c r="B2402">
        <v>2650.08</v>
      </c>
      <c r="C2402">
        <v>2686.06</v>
      </c>
      <c r="D2402" s="21">
        <v>2643.84</v>
      </c>
      <c r="E2402" s="21">
        <v>2685.56</v>
      </c>
      <c r="F2402" s="42">
        <v>2068.7921151999999</v>
      </c>
      <c r="G2402" s="3">
        <f t="shared" si="185"/>
        <v>1.3701939409495267E-2</v>
      </c>
      <c r="H2402" s="3">
        <f>1-E2402/MAX(E$2:E2402)</f>
        <v>0.5430545157558021</v>
      </c>
      <c r="I2402" s="21">
        <f t="shared" si="186"/>
        <v>36.299999999999727</v>
      </c>
      <c r="J2402" s="21">
        <f ca="1">IF(ROW()&gt;计算结果!B$18+1,ABS(E2402-OFFSET(E2402,-计算结果!B$18,0,1,1))/SUM(OFFSET(I2402,0,0,-计算结果!B$18,1)),ABS(E2402-OFFSET(E2402,-ROW()+2,0,1,1))/SUM(OFFSET(I2402,0,0,-ROW()+2,1)))</f>
        <v>0.52013766542385176</v>
      </c>
      <c r="K2402" s="21">
        <f ca="1">(计算结果!B$19+计算结果!B$20*'000300'!J2402)^计算结果!B$21</f>
        <v>1.8681238988814666</v>
      </c>
      <c r="L2402" s="21">
        <f t="shared" ca="1" si="187"/>
        <v>2688.3853727561768</v>
      </c>
      <c r="M2402" s="31" t="str">
        <f ca="1">IF(ROW()&gt;计算结果!B$22+1,IF(L2402&gt;OFFSET(L2402,-计算结果!B$22,0,1,1),"买",IF(L2402&lt;OFFSET(L2402,-计算结果!B$22,0,1,1),"卖",M2401)),IF(L2402&gt;OFFSET(L2402,-ROW()+1,0,1,1),"买",IF(L2402&lt;OFFSET(L2402,-ROW()+1,0,1,1),"卖",M2401)))</f>
        <v>买</v>
      </c>
      <c r="N2402" s="4" t="str">
        <f t="shared" ca="1" si="188"/>
        <v/>
      </c>
      <c r="O2402" s="3">
        <f ca="1">IF(M2401="买",E2402/E2401-1,0)-IF(N2402=1,计算结果!B$17,0)</f>
        <v>1.3701939409495267E-2</v>
      </c>
      <c r="P2402" s="2">
        <f t="shared" ca="1" si="189"/>
        <v>8.7207660395108988</v>
      </c>
      <c r="Q2402" s="3">
        <f ca="1">1-P2402/MAX(P$2:P2402)</f>
        <v>0</v>
      </c>
    </row>
    <row r="2403" spans="1:17" x14ac:dyDescent="0.15">
      <c r="A2403" s="1">
        <v>41969</v>
      </c>
      <c r="B2403">
        <v>2695.26</v>
      </c>
      <c r="C2403">
        <v>2723.36</v>
      </c>
      <c r="D2403" s="21">
        <v>2690.31</v>
      </c>
      <c r="E2403" s="21">
        <v>2723.02</v>
      </c>
      <c r="F2403" s="42">
        <v>2393.33900288</v>
      </c>
      <c r="G2403" s="3">
        <f t="shared" si="185"/>
        <v>1.3948673647209642E-2</v>
      </c>
      <c r="H2403" s="3">
        <f>1-E2403/MAX(E$2:E2403)</f>
        <v>0.5366807323215137</v>
      </c>
      <c r="I2403" s="21">
        <f t="shared" si="186"/>
        <v>37.460000000000036</v>
      </c>
      <c r="J2403" s="21">
        <f ca="1">IF(ROW()&gt;计算结果!B$18+1,ABS(E2403-OFFSET(E2403,-计算结果!B$18,0,1,1))/SUM(OFFSET(I2403,0,0,-计算结果!B$18,1)),ABS(E2403-OFFSET(E2403,-ROW()+2,0,1,1))/SUM(OFFSET(I2403,0,0,-ROW()+2,1)))</f>
        <v>0.52355381986819416</v>
      </c>
      <c r="K2403" s="21">
        <f ca="1">(计算结果!B$19+计算结果!B$20*'000300'!J2403)^计算结果!B$21</f>
        <v>1.8711984378813746</v>
      </c>
      <c r="L2403" s="21">
        <f t="shared" ca="1" si="187"/>
        <v>2753.193633151423</v>
      </c>
      <c r="M2403" s="31" t="str">
        <f ca="1">IF(ROW()&gt;计算结果!B$22+1,IF(L2403&gt;OFFSET(L2403,-计算结果!B$22,0,1,1),"买",IF(L2403&lt;OFFSET(L2403,-计算结果!B$22,0,1,1),"卖",M2402)),IF(L2403&gt;OFFSET(L2403,-ROW()+1,0,1,1),"买",IF(L2403&lt;OFFSET(L2403,-ROW()+1,0,1,1),"卖",M2402)))</f>
        <v>买</v>
      </c>
      <c r="N2403" s="4" t="str">
        <f t="shared" ca="1" si="188"/>
        <v/>
      </c>
      <c r="O2403" s="3">
        <f ca="1">IF(M2402="买",E2403/E2402-1,0)-IF(N2403=1,计算结果!B$17,0)</f>
        <v>1.3948673647209642E-2</v>
      </c>
      <c r="P2403" s="2">
        <f t="shared" ca="1" si="189"/>
        <v>8.8424091589497049</v>
      </c>
      <c r="Q2403" s="3">
        <f ca="1">1-P2403/MAX(P$2:P2403)</f>
        <v>0</v>
      </c>
    </row>
    <row r="2404" spans="1:17" x14ac:dyDescent="0.15">
      <c r="A2404" s="1">
        <v>41970</v>
      </c>
      <c r="B2404">
        <v>2737.03</v>
      </c>
      <c r="C2404">
        <v>2754.49</v>
      </c>
      <c r="D2404" s="21">
        <v>2718.7</v>
      </c>
      <c r="E2404" s="21">
        <v>2754.49</v>
      </c>
      <c r="F2404" s="42">
        <v>2611.6487577600001</v>
      </c>
      <c r="G2404" s="3">
        <f t="shared" si="185"/>
        <v>1.1557021248466803E-2</v>
      </c>
      <c r="H2404" s="3">
        <f>1-E2404/MAX(E$2:E2404)</f>
        <v>0.53132614170012937</v>
      </c>
      <c r="I2404" s="21">
        <f t="shared" si="186"/>
        <v>31.4699999999998</v>
      </c>
      <c r="J2404" s="21">
        <f ca="1">IF(ROW()&gt;计算结果!B$18+1,ABS(E2404-OFFSET(E2404,-计算结果!B$18,0,1,1))/SUM(OFFSET(I2404,0,0,-计算结果!B$18,1)),ABS(E2404-OFFSET(E2404,-ROW()+2,0,1,1))/SUM(OFFSET(I2404,0,0,-ROW()+2,1)))</f>
        <v>0.66511875761266603</v>
      </c>
      <c r="K2404" s="21">
        <f ca="1">(计算结果!B$19+计算结果!B$20*'000300'!J2404)^计算结果!B$21</f>
        <v>1.9986068818513993</v>
      </c>
      <c r="L2404" s="21">
        <f t="shared" ca="1" si="187"/>
        <v>2755.7845608563925</v>
      </c>
      <c r="M2404" s="31" t="str">
        <f ca="1">IF(ROW()&gt;计算结果!B$22+1,IF(L2404&gt;OFFSET(L2404,-计算结果!B$22,0,1,1),"买",IF(L2404&lt;OFFSET(L2404,-计算结果!B$22,0,1,1),"卖",M2403)),IF(L2404&gt;OFFSET(L2404,-ROW()+1,0,1,1),"买",IF(L2404&lt;OFFSET(L2404,-ROW()+1,0,1,1),"卖",M2403)))</f>
        <v>买</v>
      </c>
      <c r="N2404" s="4" t="str">
        <f t="shared" ca="1" si="188"/>
        <v/>
      </c>
      <c r="O2404" s="3">
        <f ca="1">IF(M2403="买",E2404/E2403-1,0)-IF(N2404=1,计算结果!B$17,0)</f>
        <v>1.1557021248466803E-2</v>
      </c>
      <c r="P2404" s="2">
        <f t="shared" ca="1" si="189"/>
        <v>8.9446010694873248</v>
      </c>
      <c r="Q2404" s="3">
        <f ca="1">1-P2404/MAX(P$2:P2404)</f>
        <v>0</v>
      </c>
    </row>
    <row r="2405" spans="1:17" x14ac:dyDescent="0.15">
      <c r="A2405" s="1">
        <v>41971</v>
      </c>
      <c r="B2405">
        <v>2753.92</v>
      </c>
      <c r="C2405">
        <v>2809.54</v>
      </c>
      <c r="D2405" s="21">
        <v>2740.37</v>
      </c>
      <c r="E2405" s="21">
        <v>2808.82</v>
      </c>
      <c r="F2405" s="42">
        <v>3302.5602355199999</v>
      </c>
      <c r="G2405" s="3">
        <f t="shared" si="185"/>
        <v>1.9724159463276436E-2</v>
      </c>
      <c r="H2405" s="3">
        <f>1-E2405/MAX(E$2:E2405)</f>
        <v>0.52208194378275363</v>
      </c>
      <c r="I2405" s="21">
        <f t="shared" si="186"/>
        <v>54.330000000000382</v>
      </c>
      <c r="J2405" s="21">
        <f ca="1">IF(ROW()&gt;计算结果!B$18+1,ABS(E2405-OFFSET(E2405,-计算结果!B$18,0,1,1))/SUM(OFFSET(I2405,0,0,-计算结果!B$18,1)),ABS(E2405-OFFSET(E2405,-ROW()+2,0,1,1))/SUM(OFFSET(I2405,0,0,-ROW()+2,1)))</f>
        <v>0.72132653384434975</v>
      </c>
      <c r="K2405" s="21">
        <f ca="1">(计算结果!B$19+计算结果!B$20*'000300'!J2405)^计算结果!B$21</f>
        <v>2.0491938804599146</v>
      </c>
      <c r="L2405" s="21">
        <f t="shared" ca="1" si="187"/>
        <v>2864.4644581969769</v>
      </c>
      <c r="M2405" s="31" t="str">
        <f ca="1">IF(ROW()&gt;计算结果!B$22+1,IF(L2405&gt;OFFSET(L2405,-计算结果!B$22,0,1,1),"买",IF(L2405&lt;OFFSET(L2405,-计算结果!B$22,0,1,1),"卖",M2404)),IF(L2405&gt;OFFSET(L2405,-ROW()+1,0,1,1),"买",IF(L2405&lt;OFFSET(L2405,-ROW()+1,0,1,1),"卖",M2404)))</f>
        <v>买</v>
      </c>
      <c r="N2405" s="4" t="str">
        <f t="shared" ca="1" si="188"/>
        <v/>
      </c>
      <c r="O2405" s="3">
        <f ca="1">IF(M2404="买",E2405/E2404-1,0)-IF(N2405=1,计算结果!B$17,0)</f>
        <v>1.9724159463276436E-2</v>
      </c>
      <c r="P2405" s="2">
        <f t="shared" ca="1" si="189"/>
        <v>9.1210258073172863</v>
      </c>
      <c r="Q2405" s="3">
        <f ca="1">1-P2405/MAX(P$2:P2405)</f>
        <v>0</v>
      </c>
    </row>
    <row r="2406" spans="1:17" x14ac:dyDescent="0.15">
      <c r="A2406" s="1">
        <v>41974</v>
      </c>
      <c r="B2406">
        <v>2825.61</v>
      </c>
      <c r="C2406">
        <v>2855.33</v>
      </c>
      <c r="D2406" s="21">
        <v>2808.65</v>
      </c>
      <c r="E2406" s="21">
        <v>2819.81</v>
      </c>
      <c r="F2406" s="42">
        <v>3388.3308032</v>
      </c>
      <c r="G2406" s="3">
        <f t="shared" si="185"/>
        <v>3.9126750735183347E-3</v>
      </c>
      <c r="H2406" s="3">
        <f>1-E2406/MAX(E$2:E2406)</f>
        <v>0.5202120057170081</v>
      </c>
      <c r="I2406" s="21">
        <f t="shared" si="186"/>
        <v>10.989999999999782</v>
      </c>
      <c r="J2406" s="21">
        <f ca="1">IF(ROW()&gt;计算结果!B$18+1,ABS(E2406-OFFSET(E2406,-计算结果!B$18,0,1,1))/SUM(OFFSET(I2406,0,0,-计算结果!B$18,1)),ABS(E2406-OFFSET(E2406,-ROW()+2,0,1,1))/SUM(OFFSET(I2406,0,0,-ROW()+2,1)))</f>
        <v>0.80812893735409808</v>
      </c>
      <c r="K2406" s="21">
        <f ca="1">(计算结果!B$19+计算结果!B$20*'000300'!J2406)^计算结果!B$21</f>
        <v>2.1273160436186882</v>
      </c>
      <c r="L2406" s="21">
        <f t="shared" ca="1" si="187"/>
        <v>2769.4703128554474</v>
      </c>
      <c r="M2406" s="31" t="str">
        <f ca="1">IF(ROW()&gt;计算结果!B$22+1,IF(L2406&gt;OFFSET(L2406,-计算结果!B$22,0,1,1),"买",IF(L2406&lt;OFFSET(L2406,-计算结果!B$22,0,1,1),"卖",M2405)),IF(L2406&gt;OFFSET(L2406,-ROW()+1,0,1,1),"买",IF(L2406&lt;OFFSET(L2406,-ROW()+1,0,1,1),"卖",M2405)))</f>
        <v>买</v>
      </c>
      <c r="N2406" s="4" t="str">
        <f t="shared" ca="1" si="188"/>
        <v/>
      </c>
      <c r="O2406" s="3">
        <f ca="1">IF(M2405="买",E2406/E2405-1,0)-IF(N2406=1,计算结果!B$17,0)</f>
        <v>3.9126750735183347E-3</v>
      </c>
      <c r="P2406" s="2">
        <f t="shared" ca="1" si="189"/>
        <v>9.1567134176384943</v>
      </c>
      <c r="Q2406" s="3">
        <f ca="1">1-P2406/MAX(P$2:P2406)</f>
        <v>0</v>
      </c>
    </row>
    <row r="2407" spans="1:17" x14ac:dyDescent="0.15">
      <c r="A2407" s="1">
        <v>41975</v>
      </c>
      <c r="B2407">
        <v>2807.34</v>
      </c>
      <c r="C2407">
        <v>2944.51</v>
      </c>
      <c r="D2407" s="21">
        <v>2804.29</v>
      </c>
      <c r="E2407" s="21">
        <v>2923.94</v>
      </c>
      <c r="F2407" s="42">
        <v>3411.85200128</v>
      </c>
      <c r="G2407" s="3">
        <f t="shared" si="185"/>
        <v>3.69280199729769E-2</v>
      </c>
      <c r="H2407" s="3">
        <f>1-E2407/MAX(E$2:E2407)</f>
        <v>0.50249438508133126</v>
      </c>
      <c r="I2407" s="21">
        <f t="shared" si="186"/>
        <v>104.13000000000011</v>
      </c>
      <c r="J2407" s="21">
        <f ca="1">IF(ROW()&gt;计算结果!B$18+1,ABS(E2407-OFFSET(E2407,-计算结果!B$18,0,1,1))/SUM(OFFSET(I2407,0,0,-计算结果!B$18,1)),ABS(E2407-OFFSET(E2407,-ROW()+2,0,1,1))/SUM(OFFSET(I2407,0,0,-ROW()+2,1)))</f>
        <v>0.97791185192759911</v>
      </c>
      <c r="K2407" s="21">
        <f ca="1">(计算结果!B$19+计算结果!B$20*'000300'!J2407)^计算结果!B$21</f>
        <v>2.280120666734839</v>
      </c>
      <c r="L2407" s="21">
        <f t="shared" ca="1" si="187"/>
        <v>3121.6798388978068</v>
      </c>
      <c r="M2407" s="31" t="str">
        <f ca="1">IF(ROW()&gt;计算结果!B$22+1,IF(L2407&gt;OFFSET(L2407,-计算结果!B$22,0,1,1),"买",IF(L2407&lt;OFFSET(L2407,-计算结果!B$22,0,1,1),"卖",M2406)),IF(L2407&gt;OFFSET(L2407,-ROW()+1,0,1,1),"买",IF(L2407&lt;OFFSET(L2407,-ROW()+1,0,1,1),"卖",M2406)))</f>
        <v>买</v>
      </c>
      <c r="N2407" s="4" t="str">
        <f t="shared" ca="1" si="188"/>
        <v/>
      </c>
      <c r="O2407" s="3">
        <f ca="1">IF(M2406="买",E2407/E2406-1,0)-IF(N2407=1,计算结果!B$17,0)</f>
        <v>3.69280199729769E-2</v>
      </c>
      <c r="P2407" s="2">
        <f t="shared" ca="1" si="189"/>
        <v>9.4948527136118734</v>
      </c>
      <c r="Q2407" s="3">
        <f ca="1">1-P2407/MAX(P$2:P2407)</f>
        <v>0</v>
      </c>
    </row>
    <row r="2408" spans="1:17" x14ac:dyDescent="0.15">
      <c r="A2408" s="1">
        <v>41976</v>
      </c>
      <c r="B2408">
        <v>2936.12</v>
      </c>
      <c r="C2408">
        <v>3028.22</v>
      </c>
      <c r="D2408" s="21">
        <v>2912.25</v>
      </c>
      <c r="E2408" s="21">
        <v>2967.55</v>
      </c>
      <c r="F2408" s="42">
        <v>4648.5749759999999</v>
      </c>
      <c r="G2408" s="3">
        <f t="shared" si="185"/>
        <v>1.4914806733380415E-2</v>
      </c>
      <c r="H2408" s="3">
        <f>1-E2408/MAX(E$2:E2408)</f>
        <v>0.49507418498604772</v>
      </c>
      <c r="I2408" s="21">
        <f t="shared" si="186"/>
        <v>43.610000000000127</v>
      </c>
      <c r="J2408" s="21">
        <f ca="1">IF(ROW()&gt;计算结果!B$18+1,ABS(E2408-OFFSET(E2408,-计算结果!B$18,0,1,1))/SUM(OFFSET(I2408,0,0,-计算结果!B$18,1)),ABS(E2408-OFFSET(E2408,-ROW()+2,0,1,1))/SUM(OFFSET(I2408,0,0,-ROW()+2,1)))</f>
        <v>0.99944259934505475</v>
      </c>
      <c r="K2408" s="21">
        <f ca="1">(计算结果!B$19+计算结果!B$20*'000300'!J2408)^计算结果!B$21</f>
        <v>2.2994983394105493</v>
      </c>
      <c r="L2408" s="21">
        <f t="shared" ca="1" si="187"/>
        <v>2767.2585302986849</v>
      </c>
      <c r="M2408" s="31" t="str">
        <f ca="1">IF(ROW()&gt;计算结果!B$22+1,IF(L2408&gt;OFFSET(L2408,-计算结果!B$22,0,1,1),"买",IF(L2408&lt;OFFSET(L2408,-计算结果!B$22,0,1,1),"卖",M2407)),IF(L2408&gt;OFFSET(L2408,-ROW()+1,0,1,1),"买",IF(L2408&lt;OFFSET(L2408,-ROW()+1,0,1,1),"卖",M2407)))</f>
        <v>买</v>
      </c>
      <c r="N2408" s="4" t="str">
        <f t="shared" ca="1" si="188"/>
        <v/>
      </c>
      <c r="O2408" s="3">
        <f ca="1">IF(M2407="买",E2408/E2407-1,0)-IF(N2408=1,计算结果!B$17,0)</f>
        <v>1.4914806733380415E-2</v>
      </c>
      <c r="P2408" s="2">
        <f t="shared" ca="1" si="189"/>
        <v>9.6364666067973079</v>
      </c>
      <c r="Q2408" s="3">
        <f ca="1">1-P2408/MAX(P$2:P2408)</f>
        <v>0</v>
      </c>
    </row>
    <row r="2409" spans="1:17" x14ac:dyDescent="0.15">
      <c r="A2409" s="1">
        <v>41977</v>
      </c>
      <c r="B2409">
        <v>2975.4</v>
      </c>
      <c r="C2409">
        <v>3104.89</v>
      </c>
      <c r="D2409" s="21">
        <v>2968.88</v>
      </c>
      <c r="E2409" s="21">
        <v>3104.35</v>
      </c>
      <c r="F2409" s="42">
        <v>4338.75550208</v>
      </c>
      <c r="G2409" s="3">
        <f t="shared" si="185"/>
        <v>4.6098633552930757E-2</v>
      </c>
      <c r="H2409" s="3">
        <f>1-E2409/MAX(E$2:E2409)</f>
        <v>0.47179779486830464</v>
      </c>
      <c r="I2409" s="21">
        <f t="shared" si="186"/>
        <v>136.79999999999973</v>
      </c>
      <c r="J2409" s="21">
        <f ca="1">IF(ROW()&gt;计算结果!B$18+1,ABS(E2409-OFFSET(E2409,-计算结果!B$18,0,1,1))/SUM(OFFSET(I2409,0,0,-计算结果!B$18,1)),ABS(E2409-OFFSET(E2409,-ROW()+2,0,1,1))/SUM(OFFSET(I2409,0,0,-ROW()+2,1)))</f>
        <v>1</v>
      </c>
      <c r="K2409" s="21">
        <f ca="1">(计算结果!B$19+计算结果!B$20*'000300'!J2409)^计算结果!B$21</f>
        <v>2.2999999999999998</v>
      </c>
      <c r="L2409" s="21">
        <f t="shared" ca="1" si="187"/>
        <v>3542.5689106117093</v>
      </c>
      <c r="M2409" s="31" t="str">
        <f ca="1">IF(ROW()&gt;计算结果!B$22+1,IF(L2409&gt;OFFSET(L2409,-计算结果!B$22,0,1,1),"买",IF(L2409&lt;OFFSET(L2409,-计算结果!B$22,0,1,1),"卖",M2408)),IF(L2409&gt;OFFSET(L2409,-ROW()+1,0,1,1),"买",IF(L2409&lt;OFFSET(L2409,-ROW()+1,0,1,1),"卖",M2408)))</f>
        <v>买</v>
      </c>
      <c r="N2409" s="4" t="str">
        <f t="shared" ca="1" si="188"/>
        <v/>
      </c>
      <c r="O2409" s="3">
        <f ca="1">IF(M2408="买",E2409/E2408-1,0)-IF(N2409=1,计算结果!B$17,0)</f>
        <v>4.6098633552930757E-2</v>
      </c>
      <c r="P2409" s="2">
        <f t="shared" ca="1" si="189"/>
        <v>10.080694549649111</v>
      </c>
      <c r="Q2409" s="3">
        <f ca="1">1-P2409/MAX(P$2:P2409)</f>
        <v>0</v>
      </c>
    </row>
    <row r="2410" spans="1:17" x14ac:dyDescent="0.15">
      <c r="A2410" s="1">
        <v>41978</v>
      </c>
      <c r="B2410">
        <v>3143.97</v>
      </c>
      <c r="C2410">
        <v>3195.8</v>
      </c>
      <c r="D2410" s="21">
        <v>3011.94</v>
      </c>
      <c r="E2410" s="21">
        <v>3124.88</v>
      </c>
      <c r="F2410" s="42">
        <v>5543.6292915200002</v>
      </c>
      <c r="G2410" s="3">
        <f t="shared" si="185"/>
        <v>6.6133006909658842E-3</v>
      </c>
      <c r="H2410" s="3">
        <f>1-E2410/MAX(E$2:E2410)</f>
        <v>0.4683046348601374</v>
      </c>
      <c r="I2410" s="21">
        <f t="shared" si="186"/>
        <v>20.5300000000002</v>
      </c>
      <c r="J2410" s="21">
        <f ca="1">IF(ROW()&gt;计算结果!B$18+1,ABS(E2410-OFFSET(E2410,-计算结果!B$18,0,1,1))/SUM(OFFSET(I2410,0,0,-计算结果!B$18,1)),ABS(E2410-OFFSET(E2410,-ROW()+2,0,1,1))/SUM(OFFSET(I2410,0,0,-ROW()+2,1)))</f>
        <v>1</v>
      </c>
      <c r="K2410" s="21">
        <f ca="1">(计算结果!B$19+计算结果!B$20*'000300'!J2410)^计算结果!B$21</f>
        <v>2.2999999999999998</v>
      </c>
      <c r="L2410" s="21">
        <f t="shared" ca="1" si="187"/>
        <v>2581.8844162047781</v>
      </c>
      <c r="M2410" s="31" t="str">
        <f ca="1">IF(ROW()&gt;计算结果!B$22+1,IF(L2410&gt;OFFSET(L2410,-计算结果!B$22,0,1,1),"买",IF(L2410&lt;OFFSET(L2410,-计算结果!B$22,0,1,1),"卖",M2409)),IF(L2410&gt;OFFSET(L2410,-ROW()+1,0,1,1),"买",IF(L2410&lt;OFFSET(L2410,-ROW()+1,0,1,1),"卖",M2409)))</f>
        <v>买</v>
      </c>
      <c r="N2410" s="4" t="str">
        <f t="shared" ca="1" si="188"/>
        <v/>
      </c>
      <c r="O2410" s="3">
        <f ca="1">IF(M2409="买",E2410/E2409-1,0)-IF(N2410=1,计算结果!B$17,0)</f>
        <v>6.6133006909658842E-3</v>
      </c>
      <c r="P2410" s="2">
        <f t="shared" ca="1" si="189"/>
        <v>10.147361213879721</v>
      </c>
      <c r="Q2410" s="3">
        <f ca="1">1-P2410/MAX(P$2:P2410)</f>
        <v>0</v>
      </c>
    </row>
    <row r="2411" spans="1:17" x14ac:dyDescent="0.15">
      <c r="A2411" s="1">
        <v>41981</v>
      </c>
      <c r="B2411">
        <v>3108.27</v>
      </c>
      <c r="C2411">
        <v>3270.88</v>
      </c>
      <c r="D2411" s="21">
        <v>3075.7</v>
      </c>
      <c r="E2411" s="21">
        <v>3252.88</v>
      </c>
      <c r="F2411" s="42">
        <v>5157.7369395200003</v>
      </c>
      <c r="G2411" s="3">
        <f t="shared" si="185"/>
        <v>4.0961572924400391E-2</v>
      </c>
      <c r="H2411" s="3">
        <f>1-E2411/MAX(E$2:E2411)</f>
        <v>0.44652555638739533</v>
      </c>
      <c r="I2411" s="21">
        <f t="shared" si="186"/>
        <v>128</v>
      </c>
      <c r="J2411" s="21">
        <f ca="1">IF(ROW()&gt;计算结果!B$18+1,ABS(E2411-OFFSET(E2411,-计算结果!B$18,0,1,1))/SUM(OFFSET(I2411,0,0,-计算结果!B$18,1)),ABS(E2411-OFFSET(E2411,-ROW()+2,0,1,1))/SUM(OFFSET(I2411,0,0,-ROW()+2,1)))</f>
        <v>1</v>
      </c>
      <c r="K2411" s="21">
        <f ca="1">(计算结果!B$19+计算结果!B$20*'000300'!J2411)^计算结果!B$21</f>
        <v>2.2999999999999998</v>
      </c>
      <c r="L2411" s="21">
        <f t="shared" ca="1" si="187"/>
        <v>4125.1742589337882</v>
      </c>
      <c r="M2411" s="31" t="str">
        <f ca="1">IF(ROW()&gt;计算结果!B$22+1,IF(L2411&gt;OFFSET(L2411,-计算结果!B$22,0,1,1),"买",IF(L2411&lt;OFFSET(L2411,-计算结果!B$22,0,1,1),"卖",M2410)),IF(L2411&gt;OFFSET(L2411,-ROW()+1,0,1,1),"买",IF(L2411&lt;OFFSET(L2411,-ROW()+1,0,1,1),"卖",M2410)))</f>
        <v>买</v>
      </c>
      <c r="N2411" s="4" t="str">
        <f t="shared" ca="1" si="188"/>
        <v/>
      </c>
      <c r="O2411" s="3">
        <f ca="1">IF(M2410="买",E2411/E2410-1,0)-IF(N2411=1,计算结果!B$17,0)</f>
        <v>4.0961572924400391E-2</v>
      </c>
      <c r="P2411" s="2">
        <f t="shared" ca="1" si="189"/>
        <v>10.563013090232287</v>
      </c>
      <c r="Q2411" s="3">
        <f ca="1">1-P2411/MAX(P$2:P2411)</f>
        <v>0</v>
      </c>
    </row>
    <row r="2412" spans="1:17" x14ac:dyDescent="0.15">
      <c r="A2412" s="1">
        <v>41982</v>
      </c>
      <c r="B2412">
        <v>3233.1</v>
      </c>
      <c r="C2412">
        <v>3387.83</v>
      </c>
      <c r="D2412" s="21">
        <v>3074.52</v>
      </c>
      <c r="E2412" s="21">
        <v>3106.91</v>
      </c>
      <c r="F2412" s="42">
        <v>7021.5008256000001</v>
      </c>
      <c r="G2412" s="3">
        <f t="shared" si="185"/>
        <v>-4.4874080814539807E-2</v>
      </c>
      <c r="H2412" s="3">
        <f>1-E2412/MAX(E$2:E2412)</f>
        <v>0.47136221329884975</v>
      </c>
      <c r="I2412" s="21">
        <f t="shared" si="186"/>
        <v>145.97000000000025</v>
      </c>
      <c r="J2412" s="21">
        <f ca="1">IF(ROW()&gt;计算结果!B$18+1,ABS(E2412-OFFSET(E2412,-计算结果!B$18,0,1,1))/SUM(OFFSET(I2412,0,0,-计算结果!B$18,1)),ABS(E2412-OFFSET(E2412,-ROW()+2,0,1,1))/SUM(OFFSET(I2412,0,0,-ROW()+2,1)))</f>
        <v>0.59071345455565005</v>
      </c>
      <c r="K2412" s="21">
        <f ca="1">(计算结果!B$19+计算结果!B$20*'000300'!J2412)^计算结果!B$21</f>
        <v>1.931642109100085</v>
      </c>
      <c r="L2412" s="21">
        <f t="shared" ca="1" si="187"/>
        <v>2158.2521381856905</v>
      </c>
      <c r="M2412" s="31" t="str">
        <f ca="1">IF(ROW()&gt;计算结果!B$22+1,IF(L2412&gt;OFFSET(L2412,-计算结果!B$22,0,1,1),"买",IF(L2412&lt;OFFSET(L2412,-计算结果!B$22,0,1,1),"卖",M2411)),IF(L2412&gt;OFFSET(L2412,-ROW()+1,0,1,1),"买",IF(L2412&lt;OFFSET(L2412,-ROW()+1,0,1,1),"卖",M2411)))</f>
        <v>卖</v>
      </c>
      <c r="N2412" s="4">
        <f t="shared" ca="1" si="188"/>
        <v>1</v>
      </c>
      <c r="O2412" s="3">
        <f ca="1">IF(M2411="买",E2412/E2411-1,0)-IF(N2412=1,计算结果!B$17,0)</f>
        <v>-4.4874080814539807E-2</v>
      </c>
      <c r="P2412" s="2">
        <f t="shared" ca="1" si="189"/>
        <v>10.089007587176162</v>
      </c>
      <c r="Q2412" s="3">
        <f ca="1">1-P2412/MAX(P$2:P2412)</f>
        <v>4.4874080814539696E-2</v>
      </c>
    </row>
    <row r="2413" spans="1:17" x14ac:dyDescent="0.15">
      <c r="A2413" s="1">
        <v>41983</v>
      </c>
      <c r="B2413">
        <v>3120.21</v>
      </c>
      <c r="C2413">
        <v>3229.05</v>
      </c>
      <c r="D2413" s="21">
        <v>3058.19</v>
      </c>
      <c r="E2413" s="21">
        <v>3221.55</v>
      </c>
      <c r="F2413" s="42">
        <v>4773.0009702400002</v>
      </c>
      <c r="G2413" s="3">
        <f t="shared" si="185"/>
        <v>3.6898397443118736E-2</v>
      </c>
      <c r="H2413" s="3">
        <f>1-E2413/MAX(E$2:E2413)</f>
        <v>0.45185632614170013</v>
      </c>
      <c r="I2413" s="21">
        <f t="shared" si="186"/>
        <v>114.64000000000033</v>
      </c>
      <c r="J2413" s="21">
        <f ca="1">IF(ROW()&gt;计算结果!B$18+1,ABS(E2413-OFFSET(E2413,-计算结果!B$18,0,1,1))/SUM(OFFSET(I2413,0,0,-计算结果!B$18,1)),ABS(E2413-OFFSET(E2413,-ROW()+2,0,1,1))/SUM(OFFSET(I2413,0,0,-ROW()+2,1)))</f>
        <v>0.6306754209520915</v>
      </c>
      <c r="K2413" s="21">
        <f ca="1">(计算结果!B$19+计算结果!B$20*'000300'!J2413)^计算结果!B$21</f>
        <v>1.9676078788568823</v>
      </c>
      <c r="L2413" s="21">
        <f t="shared" ca="1" si="187"/>
        <v>4250.4053886632028</v>
      </c>
      <c r="M2413" s="31" t="str">
        <f ca="1">IF(ROW()&gt;计算结果!B$22+1,IF(L2413&gt;OFFSET(L2413,-计算结果!B$22,0,1,1),"买",IF(L2413&lt;OFFSET(L2413,-计算结果!B$22,0,1,1),"卖",M2412)),IF(L2413&gt;OFFSET(L2413,-ROW()+1,0,1,1),"买",IF(L2413&lt;OFFSET(L2413,-ROW()+1,0,1,1),"卖",M2412)))</f>
        <v>买</v>
      </c>
      <c r="N2413" s="4">
        <f t="shared" ca="1" si="188"/>
        <v>1</v>
      </c>
      <c r="O2413" s="3">
        <f ca="1">IF(M2412="买",E2413/E2412-1,0)-IF(N2413=1,计算结果!B$17,0)</f>
        <v>0</v>
      </c>
      <c r="P2413" s="2">
        <f t="shared" ca="1" si="189"/>
        <v>10.089007587176162</v>
      </c>
      <c r="Q2413" s="3">
        <f ca="1">1-P2413/MAX(P$2:P2413)</f>
        <v>4.4874080814539696E-2</v>
      </c>
    </row>
    <row r="2414" spans="1:17" x14ac:dyDescent="0.15">
      <c r="A2414" s="1">
        <v>41984</v>
      </c>
      <c r="B2414">
        <v>3185.16</v>
      </c>
      <c r="C2414">
        <v>3254.42</v>
      </c>
      <c r="D2414" s="21">
        <v>3158.44</v>
      </c>
      <c r="E2414" s="21">
        <v>3183.01</v>
      </c>
      <c r="F2414" s="42">
        <v>3929.4484480000001</v>
      </c>
      <c r="G2414" s="3">
        <f t="shared" si="185"/>
        <v>-1.1963185423165879E-2</v>
      </c>
      <c r="H2414" s="3">
        <f>1-E2414/MAX(E$2:E2414)</f>
        <v>0.45841387055060223</v>
      </c>
      <c r="I2414" s="21">
        <f t="shared" si="186"/>
        <v>38.539999999999964</v>
      </c>
      <c r="J2414" s="21">
        <f ca="1">IF(ROW()&gt;计算结果!B$18+1,ABS(E2414-OFFSET(E2414,-计算结果!B$18,0,1,1))/SUM(OFFSET(I2414,0,0,-计算结果!B$18,1)),ABS(E2414-OFFSET(E2414,-ROW()+2,0,1,1))/SUM(OFFSET(I2414,0,0,-ROW()+2,1)))</f>
        <v>0.53730220427815534</v>
      </c>
      <c r="K2414" s="21">
        <f ca="1">(计算结果!B$19+计算结果!B$20*'000300'!J2414)^计算结果!B$21</f>
        <v>1.8835719838503397</v>
      </c>
      <c r="L2414" s="21">
        <f t="shared" ca="1" si="187"/>
        <v>2239.8893388861497</v>
      </c>
      <c r="M2414" s="31" t="str">
        <f ca="1">IF(ROW()&gt;计算结果!B$22+1,IF(L2414&gt;OFFSET(L2414,-计算结果!B$22,0,1,1),"买",IF(L2414&lt;OFFSET(L2414,-计算结果!B$22,0,1,1),"卖",M2413)),IF(L2414&gt;OFFSET(L2414,-ROW()+1,0,1,1),"买",IF(L2414&lt;OFFSET(L2414,-ROW()+1,0,1,1),"卖",M2413)))</f>
        <v>卖</v>
      </c>
      <c r="N2414" s="4">
        <f t="shared" ca="1" si="188"/>
        <v>1</v>
      </c>
      <c r="O2414" s="3">
        <f ca="1">IF(M2413="买",E2414/E2413-1,0)-IF(N2414=1,计算结果!B$17,0)</f>
        <v>-1.1963185423165879E-2</v>
      </c>
      <c r="P2414" s="2">
        <f t="shared" ca="1" si="189"/>
        <v>9.968310918675046</v>
      </c>
      <c r="Q2414" s="3">
        <f ca="1">1-P2414/MAX(P$2:P2414)</f>
        <v>5.6300429288227205E-2</v>
      </c>
    </row>
    <row r="2415" spans="1:17" x14ac:dyDescent="0.15">
      <c r="A2415" s="1">
        <v>41985</v>
      </c>
      <c r="B2415">
        <v>3182.92</v>
      </c>
      <c r="C2415">
        <v>3239.45</v>
      </c>
      <c r="D2415" s="21">
        <v>3167.93</v>
      </c>
      <c r="E2415" s="21">
        <v>3193.23</v>
      </c>
      <c r="F2415" s="42">
        <v>3378.1743615999999</v>
      </c>
      <c r="G2415" s="3">
        <f t="shared" si="185"/>
        <v>3.2107973270583123E-3</v>
      </c>
      <c r="H2415" s="3">
        <f>1-E2415/MAX(E$2:E2415)</f>
        <v>0.45667494725379432</v>
      </c>
      <c r="I2415" s="21">
        <f t="shared" si="186"/>
        <v>10.2199999999998</v>
      </c>
      <c r="J2415" s="21">
        <f ca="1">IF(ROW()&gt;计算结果!B$18+1,ABS(E2415-OFFSET(E2415,-计算结果!B$18,0,1,1))/SUM(OFFSET(I2415,0,0,-计算结果!B$18,1)),ABS(E2415-OFFSET(E2415,-ROW()+2,0,1,1))/SUM(OFFSET(I2415,0,0,-ROW()+2,1)))</f>
        <v>0.51021329121484371</v>
      </c>
      <c r="K2415" s="21">
        <f ca="1">(计算结果!B$19+计算结果!B$20*'000300'!J2415)^计算结果!B$21</f>
        <v>1.8591919620933592</v>
      </c>
      <c r="L2415" s="21">
        <f t="shared" ca="1" si="187"/>
        <v>4012.332633165789</v>
      </c>
      <c r="M2415" s="31" t="str">
        <f ca="1">IF(ROW()&gt;计算结果!B$22+1,IF(L2415&gt;OFFSET(L2415,-计算结果!B$22,0,1,1),"买",IF(L2415&lt;OFFSET(L2415,-计算结果!B$22,0,1,1),"卖",M2414)),IF(L2415&gt;OFFSET(L2415,-ROW()+1,0,1,1),"买",IF(L2415&lt;OFFSET(L2415,-ROW()+1,0,1,1),"卖",M2414)))</f>
        <v>买</v>
      </c>
      <c r="N2415" s="4">
        <f t="shared" ca="1" si="188"/>
        <v>1</v>
      </c>
      <c r="O2415" s="3">
        <f ca="1">IF(M2414="买",E2415/E2414-1,0)-IF(N2415=1,计算结果!B$17,0)</f>
        <v>0</v>
      </c>
      <c r="P2415" s="2">
        <f t="shared" ca="1" si="189"/>
        <v>9.968310918675046</v>
      </c>
      <c r="Q2415" s="3">
        <f ca="1">1-P2415/MAX(P$2:P2415)</f>
        <v>5.6300429288227205E-2</v>
      </c>
    </row>
    <row r="2416" spans="1:17" x14ac:dyDescent="0.15">
      <c r="A2416" s="1">
        <v>41988</v>
      </c>
      <c r="B2416">
        <v>3176.83</v>
      </c>
      <c r="C2416">
        <v>3226.22</v>
      </c>
      <c r="D2416" s="21">
        <v>3143.3</v>
      </c>
      <c r="E2416" s="21">
        <v>3217.23</v>
      </c>
      <c r="F2416" s="42">
        <v>3266.6802585599999</v>
      </c>
      <c r="G2416" s="3">
        <f t="shared" si="185"/>
        <v>7.5159008276886041E-3</v>
      </c>
      <c r="H2416" s="3">
        <f>1-E2416/MAX(E$2:E2416)</f>
        <v>0.45259137004015515</v>
      </c>
      <c r="I2416" s="21">
        <f t="shared" si="186"/>
        <v>24</v>
      </c>
      <c r="J2416" s="21">
        <f ca="1">IF(ROW()&gt;计算结果!B$18+1,ABS(E2416-OFFSET(E2416,-计算结果!B$18,0,1,1))/SUM(OFFSET(I2416,0,0,-计算结果!B$18,1)),ABS(E2416-OFFSET(E2416,-ROW()+2,0,1,1))/SUM(OFFSET(I2416,0,0,-ROW()+2,1)))</f>
        <v>0.51852721674234092</v>
      </c>
      <c r="K2416" s="21">
        <f ca="1">(计算结果!B$19+计算结果!B$20*'000300'!J2416)^计算结果!B$21</f>
        <v>1.8666744950681067</v>
      </c>
      <c r="L2416" s="21">
        <f t="shared" ca="1" si="187"/>
        <v>2528.1348268737179</v>
      </c>
      <c r="M2416" s="31" t="str">
        <f ca="1">IF(ROW()&gt;计算结果!B$22+1,IF(L2416&gt;OFFSET(L2416,-计算结果!B$22,0,1,1),"买",IF(L2416&lt;OFFSET(L2416,-计算结果!B$22,0,1,1),"卖",M2415)),IF(L2416&gt;OFFSET(L2416,-ROW()+1,0,1,1),"买",IF(L2416&lt;OFFSET(L2416,-ROW()+1,0,1,1),"卖",M2415)))</f>
        <v>买</v>
      </c>
      <c r="N2416" s="4" t="str">
        <f t="shared" ca="1" si="188"/>
        <v/>
      </c>
      <c r="O2416" s="3">
        <f ca="1">IF(M2415="买",E2416/E2415-1,0)-IF(N2416=1,计算结果!B$17,0)</f>
        <v>7.5159008276886041E-3</v>
      </c>
      <c r="P2416" s="2">
        <f t="shared" ca="1" si="189"/>
        <v>10.043231754959374</v>
      </c>
      <c r="Q2416" s="3">
        <f ca="1">1-P2416/MAX(P$2:P2416)</f>
        <v>4.9207676903625153E-2</v>
      </c>
    </row>
    <row r="2417" spans="1:17" x14ac:dyDescent="0.15">
      <c r="A2417" s="1">
        <v>41989</v>
      </c>
      <c r="B2417">
        <v>3221.36</v>
      </c>
      <c r="C2417">
        <v>3303.4</v>
      </c>
      <c r="D2417" s="21">
        <v>3207.69</v>
      </c>
      <c r="E2417" s="21">
        <v>3303.4</v>
      </c>
      <c r="F2417" s="42">
        <v>4256.6572441600001</v>
      </c>
      <c r="G2417" s="3">
        <f t="shared" si="185"/>
        <v>2.6783910382534026E-2</v>
      </c>
      <c r="H2417" s="3">
        <f>1-E2417/MAX(E$2:E2417)</f>
        <v>0.43792962635268495</v>
      </c>
      <c r="I2417" s="21">
        <f t="shared" si="186"/>
        <v>86.170000000000073</v>
      </c>
      <c r="J2417" s="21">
        <f ca="1">IF(ROW()&gt;计算结果!B$18+1,ABS(E2417-OFFSET(E2417,-计算结果!B$18,0,1,1))/SUM(OFFSET(I2417,0,0,-计算结果!B$18,1)),ABS(E2417-OFFSET(E2417,-ROW()+2,0,1,1))/SUM(OFFSET(I2417,0,0,-ROW()+2,1)))</f>
        <v>0.50697413424540372</v>
      </c>
      <c r="K2417" s="21">
        <f ca="1">(计算结果!B$19+计算结果!B$20*'000300'!J2417)^计算结果!B$21</f>
        <v>1.8562767208208633</v>
      </c>
      <c r="L2417" s="21">
        <f t="shared" ca="1" si="187"/>
        <v>3967.241520211192</v>
      </c>
      <c r="M2417" s="31" t="str">
        <f ca="1">IF(ROW()&gt;计算结果!B$22+1,IF(L2417&gt;OFFSET(L2417,-计算结果!B$22,0,1,1),"买",IF(L2417&lt;OFFSET(L2417,-计算结果!B$22,0,1,1),"卖",M2416)),IF(L2417&gt;OFFSET(L2417,-ROW()+1,0,1,1),"买",IF(L2417&lt;OFFSET(L2417,-ROW()+1,0,1,1),"卖",M2416)))</f>
        <v>买</v>
      </c>
      <c r="N2417" s="4" t="str">
        <f t="shared" ca="1" si="188"/>
        <v/>
      </c>
      <c r="O2417" s="3">
        <f ca="1">IF(M2416="买",E2417/E2416-1,0)-IF(N2417=1,计算结果!B$17,0)</f>
        <v>2.6783910382534026E-2</v>
      </c>
      <c r="P2417" s="2">
        <f t="shared" ca="1" si="189"/>
        <v>10.312228774235226</v>
      </c>
      <c r="Q2417" s="3">
        <f ca="1">1-P2417/MAX(P$2:P2417)</f>
        <v>2.3741740529410471E-2</v>
      </c>
    </row>
    <row r="2418" spans="1:17" x14ac:dyDescent="0.15">
      <c r="A2418" s="1">
        <v>41990</v>
      </c>
      <c r="B2418">
        <v>3325.82</v>
      </c>
      <c r="C2418">
        <v>3368.19</v>
      </c>
      <c r="D2418" s="21">
        <v>3275.74</v>
      </c>
      <c r="E2418" s="21">
        <v>3360.6</v>
      </c>
      <c r="F2418" s="42">
        <v>5277.4892339199996</v>
      </c>
      <c r="G2418" s="3">
        <f t="shared" si="185"/>
        <v>1.7315493128291948E-2</v>
      </c>
      <c r="H2418" s="3">
        <f>1-E2418/MAX(E$2:E2418)</f>
        <v>0.42819710066017835</v>
      </c>
      <c r="I2418" s="21">
        <f t="shared" si="186"/>
        <v>57.199999999999818</v>
      </c>
      <c r="J2418" s="21">
        <f ca="1">IF(ROW()&gt;计算结果!B$18+1,ABS(E2418-OFFSET(E2418,-计算结果!B$18,0,1,1))/SUM(OFFSET(I2418,0,0,-计算结果!B$18,1)),ABS(E2418-OFFSET(E2418,-ROW()+2,0,1,1))/SUM(OFFSET(I2418,0,0,-ROW()+2,1)))</f>
        <v>0.51576626819058569</v>
      </c>
      <c r="K2418" s="21">
        <f ca="1">(计算结果!B$19+计算结果!B$20*'000300'!J2418)^计算结果!B$21</f>
        <v>1.8641896413715271</v>
      </c>
      <c r="L2418" s="21">
        <f t="shared" ca="1" si="187"/>
        <v>2836.3466822076116</v>
      </c>
      <c r="M2418" s="31" t="str">
        <f ca="1">IF(ROW()&gt;计算结果!B$22+1,IF(L2418&gt;OFFSET(L2418,-计算结果!B$22,0,1,1),"买",IF(L2418&lt;OFFSET(L2418,-计算结果!B$22,0,1,1),"卖",M2417)),IF(L2418&gt;OFFSET(L2418,-ROW()+1,0,1,1),"买",IF(L2418&lt;OFFSET(L2418,-ROW()+1,0,1,1),"卖",M2417)))</f>
        <v>买</v>
      </c>
      <c r="N2418" s="4" t="str">
        <f t="shared" ca="1" si="188"/>
        <v/>
      </c>
      <c r="O2418" s="3">
        <f ca="1">IF(M2417="买",E2418/E2417-1,0)-IF(N2418=1,计算结果!B$17,0)</f>
        <v>1.7315493128291948E-2</v>
      </c>
      <c r="P2418" s="2">
        <f t="shared" ca="1" si="189"/>
        <v>10.490790100712871</v>
      </c>
      <c r="Q2418" s="3">
        <f ca="1">1-P2418/MAX(P$2:P2418)</f>
        <v>6.8373473461090795E-3</v>
      </c>
    </row>
    <row r="2419" spans="1:17" x14ac:dyDescent="0.15">
      <c r="A2419" s="1">
        <v>41991</v>
      </c>
      <c r="B2419">
        <v>3359.09</v>
      </c>
      <c r="C2419">
        <v>3393.71</v>
      </c>
      <c r="D2419" s="21">
        <v>3322.23</v>
      </c>
      <c r="E2419" s="21">
        <v>3345.93</v>
      </c>
      <c r="F2419" s="42">
        <v>4162.6045644799997</v>
      </c>
      <c r="G2419" s="3">
        <f t="shared" si="185"/>
        <v>-4.3652919121586198E-3</v>
      </c>
      <c r="H2419" s="3">
        <f>1-E2419/MAX(E$2:E2419)</f>
        <v>0.43069318723201522</v>
      </c>
      <c r="I2419" s="21">
        <f t="shared" si="186"/>
        <v>14.670000000000073</v>
      </c>
      <c r="J2419" s="21">
        <f ca="1">IF(ROW()&gt;计算结果!B$18+1,ABS(E2419-OFFSET(E2419,-计算结果!B$18,0,1,1))/SUM(OFFSET(I2419,0,0,-计算结果!B$18,1)),ABS(E2419-OFFSET(E2419,-ROW()+2,0,1,1))/SUM(OFFSET(I2419,0,0,-ROW()+2,1)))</f>
        <v>0.37750414101321955</v>
      </c>
      <c r="K2419" s="21">
        <f ca="1">(计算结果!B$19+计算结果!B$20*'000300'!J2419)^计算结果!B$21</f>
        <v>1.7397537269118974</v>
      </c>
      <c r="L2419" s="21">
        <f t="shared" ca="1" si="187"/>
        <v>3722.8961585090487</v>
      </c>
      <c r="M2419" s="31" t="str">
        <f ca="1">IF(ROW()&gt;计算结果!B$22+1,IF(L2419&gt;OFFSET(L2419,-计算结果!B$22,0,1,1),"买",IF(L2419&lt;OFFSET(L2419,-计算结果!B$22,0,1,1),"卖",M2418)),IF(L2419&gt;OFFSET(L2419,-ROW()+1,0,1,1),"买",IF(L2419&lt;OFFSET(L2419,-ROW()+1,0,1,1),"卖",M2418)))</f>
        <v>买</v>
      </c>
      <c r="N2419" s="4" t="str">
        <f t="shared" ca="1" si="188"/>
        <v/>
      </c>
      <c r="O2419" s="3">
        <f ca="1">IF(M2418="买",E2419/E2418-1,0)-IF(N2419=1,计算结果!B$17,0)</f>
        <v>-4.3652919121586198E-3</v>
      </c>
      <c r="P2419" s="2">
        <f t="shared" ca="1" si="189"/>
        <v>10.444994739534076</v>
      </c>
      <c r="Q2419" s="3">
        <f ca="1">1-P2419/MAX(P$2:P2419)</f>
        <v>1.117279224119716E-2</v>
      </c>
    </row>
    <row r="2420" spans="1:17" x14ac:dyDescent="0.15">
      <c r="A2420" s="1">
        <v>41992</v>
      </c>
      <c r="B2420">
        <v>3345.63</v>
      </c>
      <c r="C2420">
        <v>3397.18</v>
      </c>
      <c r="D2420" s="21">
        <v>3280.92</v>
      </c>
      <c r="E2420" s="21">
        <v>3383.17</v>
      </c>
      <c r="F2420" s="42">
        <v>4355.1686656000002</v>
      </c>
      <c r="G2420" s="3">
        <f t="shared" si="185"/>
        <v>1.1129939956902923E-2</v>
      </c>
      <c r="H2420" s="3">
        <f>1-E2420/MAX(E$2:E2420)</f>
        <v>0.42435683658885182</v>
      </c>
      <c r="I2420" s="21">
        <f t="shared" si="186"/>
        <v>37.240000000000236</v>
      </c>
      <c r="J2420" s="21">
        <f ca="1">IF(ROW()&gt;计算结果!B$18+1,ABS(E2420-OFFSET(E2420,-计算结果!B$18,0,1,1))/SUM(OFFSET(I2420,0,0,-计算结果!B$18,1)),ABS(E2420-OFFSET(E2420,-ROW()+2,0,1,1))/SUM(OFFSET(I2420,0,0,-ROW()+2,1)))</f>
        <v>0.39334500875656703</v>
      </c>
      <c r="K2420" s="21">
        <f ca="1">(计算结果!B$19+计算结果!B$20*'000300'!J2420)^计算结果!B$21</f>
        <v>1.7540105078809103</v>
      </c>
      <c r="L2420" s="21">
        <f t="shared" ca="1" si="187"/>
        <v>3127.0129066821614</v>
      </c>
      <c r="M2420" s="31" t="str">
        <f ca="1">IF(ROW()&gt;计算结果!B$22+1,IF(L2420&gt;OFFSET(L2420,-计算结果!B$22,0,1,1),"买",IF(L2420&lt;OFFSET(L2420,-计算结果!B$22,0,1,1),"卖",M2419)),IF(L2420&gt;OFFSET(L2420,-ROW()+1,0,1,1),"买",IF(L2420&lt;OFFSET(L2420,-ROW()+1,0,1,1),"卖",M2419)))</f>
        <v>买</v>
      </c>
      <c r="N2420" s="4" t="str">
        <f t="shared" ca="1" si="188"/>
        <v/>
      </c>
      <c r="O2420" s="3">
        <f ca="1">IF(M2419="买",E2420/E2419-1,0)-IF(N2420=1,计算结果!B$17,0)</f>
        <v>1.1129939956902923E-2</v>
      </c>
      <c r="P2420" s="2">
        <f t="shared" ca="1" si="189"/>
        <v>10.561246903835258</v>
      </c>
      <c r="Q2420" s="3">
        <f ca="1">1-P2420/MAX(P$2:P2420)</f>
        <v>1.6720479108967012E-4</v>
      </c>
    </row>
    <row r="2421" spans="1:17" x14ac:dyDescent="0.15">
      <c r="A2421" s="1">
        <v>41995</v>
      </c>
      <c r="B2421">
        <v>3396.25</v>
      </c>
      <c r="C2421">
        <v>3455.21</v>
      </c>
      <c r="D2421" s="21">
        <v>3357.66</v>
      </c>
      <c r="E2421" s="21">
        <v>3394.48</v>
      </c>
      <c r="F2421" s="42">
        <v>5370.2108774400003</v>
      </c>
      <c r="G2421" s="3">
        <f t="shared" si="185"/>
        <v>3.3430185299585524E-3</v>
      </c>
      <c r="H2421" s="3">
        <f>1-E2421/MAX(E$2:E2421)</f>
        <v>0.42243245082692438</v>
      </c>
      <c r="I2421" s="21">
        <f t="shared" si="186"/>
        <v>11.309999999999945</v>
      </c>
      <c r="J2421" s="21">
        <f ca="1">IF(ROW()&gt;计算结果!B$18+1,ABS(E2421-OFFSET(E2421,-计算结果!B$18,0,1,1))/SUM(OFFSET(I2421,0,0,-计算结果!B$18,1)),ABS(E2421-OFFSET(E2421,-ROW()+2,0,1,1))/SUM(OFFSET(I2421,0,0,-ROW()+2,1)))</f>
        <v>0.26224164752944623</v>
      </c>
      <c r="K2421" s="21">
        <f ca="1">(计算结果!B$19+计算结果!B$20*'000300'!J2421)^计算结果!B$21</f>
        <v>1.6360174827765015</v>
      </c>
      <c r="L2421" s="21">
        <f t="shared" ca="1" si="187"/>
        <v>3564.5937474175594</v>
      </c>
      <c r="M2421" s="31" t="str">
        <f ca="1">IF(ROW()&gt;计算结果!B$22+1,IF(L2421&gt;OFFSET(L2421,-计算结果!B$22,0,1,1),"买",IF(L2421&lt;OFFSET(L2421,-计算结果!B$22,0,1,1),"卖",M2420)),IF(L2421&gt;OFFSET(L2421,-ROW()+1,0,1,1),"买",IF(L2421&lt;OFFSET(L2421,-ROW()+1,0,1,1),"卖",M2420)))</f>
        <v>买</v>
      </c>
      <c r="N2421" s="4" t="str">
        <f t="shared" ca="1" si="188"/>
        <v/>
      </c>
      <c r="O2421" s="3">
        <f ca="1">IF(M2420="买",E2421/E2420-1,0)-IF(N2421=1,计算结果!B$17,0)</f>
        <v>3.3430185299585524E-3</v>
      </c>
      <c r="P2421" s="2">
        <f t="shared" ca="1" si="189"/>
        <v>10.596553347934247</v>
      </c>
      <c r="Q2421" s="3">
        <f ca="1">1-P2421/MAX(P$2:P2421)</f>
        <v>0</v>
      </c>
    </row>
    <row r="2422" spans="1:17" x14ac:dyDescent="0.15">
      <c r="A2422" s="1">
        <v>41996</v>
      </c>
      <c r="B2422">
        <v>3358.8</v>
      </c>
      <c r="C2422">
        <v>3431.78</v>
      </c>
      <c r="D2422" s="21">
        <v>3316.91</v>
      </c>
      <c r="E2422" s="21">
        <v>3324.92</v>
      </c>
      <c r="F2422" s="42">
        <v>3772.2777190400002</v>
      </c>
      <c r="G2422" s="3">
        <f t="shared" si="185"/>
        <v>-2.0492093045179183E-2</v>
      </c>
      <c r="H2422" s="3">
        <f>1-E2422/MAX(E$2:E2422)</f>
        <v>0.4342680187844552</v>
      </c>
      <c r="I2422" s="21">
        <f t="shared" si="186"/>
        <v>69.559999999999945</v>
      </c>
      <c r="J2422" s="21">
        <f ca="1">IF(ROW()&gt;计算结果!B$18+1,ABS(E2422-OFFSET(E2422,-计算结果!B$18,0,1,1))/SUM(OFFSET(I2422,0,0,-计算结果!B$18,1)),ABS(E2422-OFFSET(E2422,-ROW()+2,0,1,1))/SUM(OFFSET(I2422,0,0,-ROW()+2,1)))</f>
        <v>0.47030525293927328</v>
      </c>
      <c r="K2422" s="21">
        <f ca="1">(计算结果!B$19+计算结果!B$20*'000300'!J2422)^计算结果!B$21</f>
        <v>1.8232747276453458</v>
      </c>
      <c r="L2422" s="21">
        <f t="shared" ca="1" si="187"/>
        <v>3127.602660871069</v>
      </c>
      <c r="M2422" s="31" t="str">
        <f ca="1">IF(ROW()&gt;计算结果!B$22+1,IF(L2422&gt;OFFSET(L2422,-计算结果!B$22,0,1,1),"买",IF(L2422&lt;OFFSET(L2422,-计算结果!B$22,0,1,1),"卖",M2421)),IF(L2422&gt;OFFSET(L2422,-ROW()+1,0,1,1),"买",IF(L2422&lt;OFFSET(L2422,-ROW()+1,0,1,1),"卖",M2421)))</f>
        <v>买</v>
      </c>
      <c r="N2422" s="4" t="str">
        <f t="shared" ca="1" si="188"/>
        <v/>
      </c>
      <c r="O2422" s="3">
        <f ca="1">IF(M2421="买",E2422/E2421-1,0)-IF(N2422=1,计算结果!B$17,0)</f>
        <v>-2.0492093045179183E-2</v>
      </c>
      <c r="P2422" s="2">
        <f t="shared" ca="1" si="189"/>
        <v>10.379407790770173</v>
      </c>
      <c r="Q2422" s="3">
        <f ca="1">1-P2422/MAX(P$2:P2422)</f>
        <v>2.0492093045179183E-2</v>
      </c>
    </row>
    <row r="2423" spans="1:17" x14ac:dyDescent="0.15">
      <c r="A2423" s="1">
        <v>41997</v>
      </c>
      <c r="B2423">
        <v>3332.15</v>
      </c>
      <c r="C2423">
        <v>3340.36</v>
      </c>
      <c r="D2423" s="21">
        <v>3188.49</v>
      </c>
      <c r="E2423" s="21">
        <v>3230.39</v>
      </c>
      <c r="F2423" s="42">
        <v>3394.7579187199999</v>
      </c>
      <c r="G2423" s="3">
        <f t="shared" si="185"/>
        <v>-2.8430759236312553E-2</v>
      </c>
      <c r="H2423" s="3">
        <f>1-E2423/MAX(E$2:E2423)</f>
        <v>0.45035220853467639</v>
      </c>
      <c r="I2423" s="21">
        <f t="shared" si="186"/>
        <v>94.5300000000002</v>
      </c>
      <c r="J2423" s="21">
        <f ca="1">IF(ROW()&gt;计算结果!B$18+1,ABS(E2423-OFFSET(E2423,-计算结果!B$18,0,1,1))/SUM(OFFSET(I2423,0,0,-计算结果!B$18,1)),ABS(E2423-OFFSET(E2423,-ROW()+2,0,1,1))/SUM(OFFSET(I2423,0,0,-ROW()+2,1)))</f>
        <v>1.9935053220277128E-2</v>
      </c>
      <c r="K2423" s="21">
        <f ca="1">(计算结果!B$19+计算结果!B$20*'000300'!J2423)^计算结果!B$21</f>
        <v>1.4179415478982493</v>
      </c>
      <c r="L2423" s="21">
        <f t="shared" ca="1" si="187"/>
        <v>3273.3490996198871</v>
      </c>
      <c r="M2423" s="31" t="str">
        <f ca="1">IF(ROW()&gt;计算结果!B$22+1,IF(L2423&gt;OFFSET(L2423,-计算结果!B$22,0,1,1),"买",IF(L2423&lt;OFFSET(L2423,-计算结果!B$22,0,1,1),"卖",M2422)),IF(L2423&gt;OFFSET(L2423,-ROW()+1,0,1,1),"买",IF(L2423&lt;OFFSET(L2423,-ROW()+1,0,1,1),"卖",M2422)))</f>
        <v>买</v>
      </c>
      <c r="N2423" s="4" t="str">
        <f t="shared" ca="1" si="188"/>
        <v/>
      </c>
      <c r="O2423" s="3">
        <f ca="1">IF(M2422="买",E2423/E2422-1,0)-IF(N2423=1,计算结果!B$17,0)</f>
        <v>-2.8430759236312553E-2</v>
      </c>
      <c r="P2423" s="2">
        <f t="shared" ca="1" si="189"/>
        <v>10.08431334685528</v>
      </c>
      <c r="Q2423" s="3">
        <f ca="1">1-P2423/MAX(P$2:P2423)</f>
        <v>4.8340246517876051E-2</v>
      </c>
    </row>
    <row r="2424" spans="1:17" x14ac:dyDescent="0.15">
      <c r="A2424" s="1">
        <v>41998</v>
      </c>
      <c r="B2424">
        <v>3254.48</v>
      </c>
      <c r="C2424">
        <v>3335.78</v>
      </c>
      <c r="D2424" s="21">
        <v>3226.32</v>
      </c>
      <c r="E2424" s="21">
        <v>3335.42</v>
      </c>
      <c r="F2424" s="42">
        <v>3301.2894924799998</v>
      </c>
      <c r="G2424" s="3">
        <f t="shared" si="185"/>
        <v>3.2513102133179039E-2</v>
      </c>
      <c r="H2424" s="3">
        <f>1-E2424/MAX(E$2:E2424)</f>
        <v>0.43248145375348801</v>
      </c>
      <c r="I2424" s="21">
        <f t="shared" si="186"/>
        <v>105.0300000000002</v>
      </c>
      <c r="J2424" s="21">
        <f ca="1">IF(ROW()&gt;计算结果!B$18+1,ABS(E2424-OFFSET(E2424,-计算结果!B$18,0,1,1))/SUM(OFFSET(I2424,0,0,-计算结果!B$18,1)),ABS(E2424-OFFSET(E2424,-ROW()+2,0,1,1))/SUM(OFFSET(I2424,0,0,-ROW()+2,1)))</f>
        <v>0.29888416057105832</v>
      </c>
      <c r="K2424" s="21">
        <f ca="1">(计算结果!B$19+计算结果!B$20*'000300'!J2424)^计算结果!B$21</f>
        <v>1.6689957445139525</v>
      </c>
      <c r="L2424" s="21">
        <f t="shared" ca="1" si="187"/>
        <v>3376.9451682124454</v>
      </c>
      <c r="M2424" s="31" t="str">
        <f ca="1">IF(ROW()&gt;计算结果!B$22+1,IF(L2424&gt;OFFSET(L2424,-计算结果!B$22,0,1,1),"买",IF(L2424&lt;OFFSET(L2424,-计算结果!B$22,0,1,1),"卖",M2423)),IF(L2424&gt;OFFSET(L2424,-ROW()+1,0,1,1),"买",IF(L2424&lt;OFFSET(L2424,-ROW()+1,0,1,1),"卖",M2423)))</f>
        <v>买</v>
      </c>
      <c r="N2424" s="4" t="str">
        <f t="shared" ca="1" si="188"/>
        <v/>
      </c>
      <c r="O2424" s="3">
        <f ca="1">IF(M2423="买",E2424/E2423-1,0)-IF(N2424=1,计算结果!B$17,0)</f>
        <v>3.2513102133179039E-2</v>
      </c>
      <c r="P2424" s="2">
        <f t="shared" ca="1" si="189"/>
        <v>10.412185656644567</v>
      </c>
      <c r="Q2424" s="3">
        <f ca="1">1-P2424/MAX(P$2:P2424)</f>
        <v>1.739883575687573E-2</v>
      </c>
    </row>
    <row r="2425" spans="1:17" x14ac:dyDescent="0.15">
      <c r="A2425" s="1">
        <v>41999</v>
      </c>
      <c r="B2425">
        <v>3343.64</v>
      </c>
      <c r="C2425">
        <v>3453.34</v>
      </c>
      <c r="D2425" s="21">
        <v>3335.01</v>
      </c>
      <c r="E2425" s="21">
        <v>3445.84</v>
      </c>
      <c r="F2425" s="42">
        <v>4388.3842764800002</v>
      </c>
      <c r="G2425" s="3">
        <f t="shared" si="185"/>
        <v>3.3105276097163294E-2</v>
      </c>
      <c r="H2425" s="3">
        <f>1-E2425/MAX(E$2:E2425)</f>
        <v>0.41369359558973662</v>
      </c>
      <c r="I2425" s="21">
        <f t="shared" si="186"/>
        <v>110.42000000000007</v>
      </c>
      <c r="J2425" s="21">
        <f ca="1">IF(ROW()&gt;计算结果!B$18+1,ABS(E2425-OFFSET(E2425,-计算结果!B$18,0,1,1))/SUM(OFFSET(I2425,0,0,-计算结果!B$18,1)),ABS(E2425-OFFSET(E2425,-ROW()+2,0,1,1))/SUM(OFFSET(I2425,0,0,-ROW()+2,1)))</f>
        <v>0.41402651893858666</v>
      </c>
      <c r="K2425" s="21">
        <f ca="1">(计算结果!B$19+计算结果!B$20*'000300'!J2425)^计算结果!B$21</f>
        <v>1.7726238670447279</v>
      </c>
      <c r="L2425" s="21">
        <f t="shared" ca="1" si="187"/>
        <v>3499.0697913550966</v>
      </c>
      <c r="M2425" s="31" t="str">
        <f ca="1">IF(ROW()&gt;计算结果!B$22+1,IF(L2425&gt;OFFSET(L2425,-计算结果!B$22,0,1,1),"买",IF(L2425&lt;OFFSET(L2425,-计算结果!B$22,0,1,1),"卖",M2424)),IF(L2425&gt;OFFSET(L2425,-ROW()+1,0,1,1),"买",IF(L2425&lt;OFFSET(L2425,-ROW()+1,0,1,1),"卖",M2424)))</f>
        <v>买</v>
      </c>
      <c r="N2425" s="4" t="str">
        <f t="shared" ca="1" si="188"/>
        <v/>
      </c>
      <c r="O2425" s="3">
        <f ca="1">IF(M2424="买",E2425/E2424-1,0)-IF(N2425=1,计算结果!B$17,0)</f>
        <v>3.3105276097163294E-2</v>
      </c>
      <c r="P2425" s="2">
        <f t="shared" ca="1" si="189"/>
        <v>10.756883937582709</v>
      </c>
      <c r="Q2425" s="3">
        <f ca="1">1-P2425/MAX(P$2:P2425)</f>
        <v>0</v>
      </c>
    </row>
    <row r="2426" spans="1:17" x14ac:dyDescent="0.15">
      <c r="A2426" s="1">
        <v>42002</v>
      </c>
      <c r="B2426">
        <v>3502.18</v>
      </c>
      <c r="C2426">
        <v>3524.28</v>
      </c>
      <c r="D2426" s="21">
        <v>3405.84</v>
      </c>
      <c r="E2426" s="21">
        <v>3455.46</v>
      </c>
      <c r="F2426" s="42">
        <v>5050.0452352000002</v>
      </c>
      <c r="G2426" s="3">
        <f t="shared" si="185"/>
        <v>2.7917721078170032E-3</v>
      </c>
      <c r="H2426" s="3">
        <f>1-E2426/MAX(E$2:E2426)</f>
        <v>0.41205676172326955</v>
      </c>
      <c r="I2426" s="21">
        <f t="shared" si="186"/>
        <v>9.6199999999998909</v>
      </c>
      <c r="J2426" s="21">
        <f ca="1">IF(ROW()&gt;计算结果!B$18+1,ABS(E2426-OFFSET(E2426,-计算结果!B$18,0,1,1))/SUM(OFFSET(I2426,0,0,-计算结果!B$18,1)),ABS(E2426-OFFSET(E2426,-ROW()+2,0,1,1))/SUM(OFFSET(I2426,0,0,-ROW()+2,1)))</f>
        <v>0.39988250104909751</v>
      </c>
      <c r="K2426" s="21">
        <f ca="1">(计算结果!B$19+计算结果!B$20*'000300'!J2426)^计算结果!B$21</f>
        <v>1.7598942509441877</v>
      </c>
      <c r="L2426" s="21">
        <f t="shared" ca="1" si="187"/>
        <v>3422.3211702643866</v>
      </c>
      <c r="M2426" s="31" t="str">
        <f ca="1">IF(ROW()&gt;计算结果!B$22+1,IF(L2426&gt;OFFSET(L2426,-计算结果!B$22,0,1,1),"买",IF(L2426&lt;OFFSET(L2426,-计算结果!B$22,0,1,1),"卖",M2425)),IF(L2426&gt;OFFSET(L2426,-ROW()+1,0,1,1),"买",IF(L2426&lt;OFFSET(L2426,-ROW()+1,0,1,1),"卖",M2425)))</f>
        <v>买</v>
      </c>
      <c r="N2426" s="4" t="str">
        <f t="shared" ca="1" si="188"/>
        <v/>
      </c>
      <c r="O2426" s="3">
        <f ca="1">IF(M2425="买",E2426/E2425-1,0)-IF(N2426=1,计算结果!B$17,0)</f>
        <v>2.7917721078170032E-3</v>
      </c>
      <c r="P2426" s="2">
        <f t="shared" ca="1" si="189"/>
        <v>10.786914706126677</v>
      </c>
      <c r="Q2426" s="3">
        <f ca="1">1-P2426/MAX(P$2:P2426)</f>
        <v>0</v>
      </c>
    </row>
    <row r="2427" spans="1:17" x14ac:dyDescent="0.15">
      <c r="A2427" s="1">
        <v>42003</v>
      </c>
      <c r="B2427">
        <v>3450.81</v>
      </c>
      <c r="C2427">
        <v>3491.83</v>
      </c>
      <c r="D2427" s="21">
        <v>3422.17</v>
      </c>
      <c r="E2427" s="21">
        <v>3457.55</v>
      </c>
      <c r="F2427" s="42">
        <v>3946.0778803200001</v>
      </c>
      <c r="G2427" s="3">
        <f t="shared" si="185"/>
        <v>6.048398766012042E-4</v>
      </c>
      <c r="H2427" s="3">
        <f>1-E2427/MAX(E$2:E2427)</f>
        <v>0.4117011502075818</v>
      </c>
      <c r="I2427" s="21">
        <f t="shared" si="186"/>
        <v>2.0900000000001455</v>
      </c>
      <c r="J2427" s="21">
        <f ca="1">IF(ROW()&gt;计算结果!B$18+1,ABS(E2427-OFFSET(E2427,-计算结果!B$18,0,1,1))/SUM(OFFSET(I2427,0,0,-计算结果!B$18,1)),ABS(E2427-OFFSET(E2427,-ROW()+2,0,1,1))/SUM(OFFSET(I2427,0,0,-ROW()+2,1)))</f>
        <v>0.30126839564563085</v>
      </c>
      <c r="K2427" s="21">
        <f ca="1">(计算结果!B$19+计算结果!B$20*'000300'!J2427)^计算结果!B$21</f>
        <v>1.6711415560810676</v>
      </c>
      <c r="L2427" s="21">
        <f t="shared" ca="1" si="187"/>
        <v>3481.1935316076747</v>
      </c>
      <c r="M2427" s="31" t="str">
        <f ca="1">IF(ROW()&gt;计算结果!B$22+1,IF(L2427&gt;OFFSET(L2427,-计算结果!B$22,0,1,1),"买",IF(L2427&lt;OFFSET(L2427,-计算结果!B$22,0,1,1),"卖",M2426)),IF(L2427&gt;OFFSET(L2427,-ROW()+1,0,1,1),"买",IF(L2427&lt;OFFSET(L2427,-ROW()+1,0,1,1),"卖",M2426)))</f>
        <v>买</v>
      </c>
      <c r="N2427" s="4" t="str">
        <f t="shared" ca="1" si="188"/>
        <v/>
      </c>
      <c r="O2427" s="3">
        <f ca="1">IF(M2426="买",E2427/E2426-1,0)-IF(N2427=1,计算结果!B$17,0)</f>
        <v>6.048398766012042E-4</v>
      </c>
      <c r="P2427" s="2">
        <f t="shared" ca="1" si="189"/>
        <v>10.793439062286438</v>
      </c>
      <c r="Q2427" s="3">
        <f ca="1">1-P2427/MAX(P$2:P2427)</f>
        <v>0</v>
      </c>
    </row>
    <row r="2428" spans="1:17" x14ac:dyDescent="0.15">
      <c r="A2428" s="1">
        <v>42004</v>
      </c>
      <c r="B2428">
        <v>3462.39</v>
      </c>
      <c r="C2428">
        <v>3542.34</v>
      </c>
      <c r="D2428" s="21">
        <v>3452.5</v>
      </c>
      <c r="E2428" s="21">
        <v>3533.71</v>
      </c>
      <c r="F2428" s="42">
        <v>4037.1090227200002</v>
      </c>
      <c r="G2428" s="3">
        <f t="shared" si="185"/>
        <v>2.2027157958670163E-2</v>
      </c>
      <c r="H2428" s="3">
        <f>1-E2428/MAX(E$2:E2428)</f>
        <v>0.39874259851630023</v>
      </c>
      <c r="I2428" s="21">
        <f t="shared" si="186"/>
        <v>76.159999999999854</v>
      </c>
      <c r="J2428" s="21">
        <f ca="1">IF(ROW()&gt;计算结果!B$18+1,ABS(E2428-OFFSET(E2428,-计算结果!B$18,0,1,1))/SUM(OFFSET(I2428,0,0,-计算结果!B$18,1)),ABS(E2428-OFFSET(E2428,-ROW()+2,0,1,1))/SUM(OFFSET(I2428,0,0,-ROW()+2,1)))</f>
        <v>0.32623485291069093</v>
      </c>
      <c r="K2428" s="21">
        <f ca="1">(计算结果!B$19+计算结果!B$20*'000300'!J2428)^计算结果!B$21</f>
        <v>1.6936113676196218</v>
      </c>
      <c r="L2428" s="21">
        <f t="shared" ca="1" si="187"/>
        <v>3570.1360194641534</v>
      </c>
      <c r="M2428" s="31" t="str">
        <f ca="1">IF(ROW()&gt;计算结果!B$22+1,IF(L2428&gt;OFFSET(L2428,-计算结果!B$22,0,1,1),"买",IF(L2428&lt;OFFSET(L2428,-计算结果!B$22,0,1,1),"卖",M2427)),IF(L2428&gt;OFFSET(L2428,-ROW()+1,0,1,1),"买",IF(L2428&lt;OFFSET(L2428,-ROW()+1,0,1,1),"卖",M2427)))</f>
        <v>买</v>
      </c>
      <c r="N2428" s="4" t="str">
        <f t="shared" ca="1" si="188"/>
        <v/>
      </c>
      <c r="O2428" s="3">
        <f ca="1">IF(M2427="买",E2428/E2427-1,0)-IF(N2428=1,计算结果!B$17,0)</f>
        <v>2.2027157958670163E-2</v>
      </c>
      <c r="P2428" s="2">
        <f t="shared" ca="1" si="189"/>
        <v>11.031187849428703</v>
      </c>
      <c r="Q2428" s="3">
        <f ca="1">1-P2428/MAX(P$2:P2428)</f>
        <v>0</v>
      </c>
    </row>
    <row r="2429" spans="1:17" x14ac:dyDescent="0.15">
      <c r="A2429" s="1">
        <v>42009</v>
      </c>
      <c r="B2429">
        <v>3566.09</v>
      </c>
      <c r="C2429">
        <v>3669.04</v>
      </c>
      <c r="D2429" s="21">
        <v>3551.51</v>
      </c>
      <c r="E2429" s="21">
        <v>3641.54</v>
      </c>
      <c r="F2429" s="42">
        <v>5198.4980377600004</v>
      </c>
      <c r="G2429" s="3">
        <f t="shared" si="185"/>
        <v>3.0514671549165095E-2</v>
      </c>
      <c r="H2429" s="3">
        <f>1-E2429/MAX(E$2:E2429)</f>
        <v>0.38039542639352075</v>
      </c>
      <c r="I2429" s="21">
        <f t="shared" si="186"/>
        <v>107.82999999999993</v>
      </c>
      <c r="J2429" s="21">
        <f ca="1">IF(ROW()&gt;计算结果!B$18+1,ABS(E2429-OFFSET(E2429,-计算结果!B$18,0,1,1))/SUM(OFFSET(I2429,0,0,-计算结果!B$18,1)),ABS(E2429-OFFSET(E2429,-ROW()+2,0,1,1))/SUM(OFFSET(I2429,0,0,-ROW()+2,1)))</f>
        <v>0.47389345773417324</v>
      </c>
      <c r="K2429" s="21">
        <f ca="1">(计算结果!B$19+计算结果!B$20*'000300'!J2429)^计算结果!B$21</f>
        <v>1.8265041119607559</v>
      </c>
      <c r="L2429" s="21">
        <f t="shared" ca="1" si="187"/>
        <v>3700.5556835232433</v>
      </c>
      <c r="M2429" s="31" t="str">
        <f ca="1">IF(ROW()&gt;计算结果!B$22+1,IF(L2429&gt;OFFSET(L2429,-计算结果!B$22,0,1,1),"买",IF(L2429&lt;OFFSET(L2429,-计算结果!B$22,0,1,1),"卖",M2428)),IF(L2429&gt;OFFSET(L2429,-ROW()+1,0,1,1),"买",IF(L2429&lt;OFFSET(L2429,-ROW()+1,0,1,1),"卖",M2428)))</f>
        <v>买</v>
      </c>
      <c r="N2429" s="4" t="str">
        <f t="shared" ca="1" si="188"/>
        <v/>
      </c>
      <c r="O2429" s="3">
        <f ca="1">IF(M2428="买",E2429/E2428-1,0)-IF(N2429=1,计算结果!B$17,0)</f>
        <v>3.0514671549165095E-2</v>
      </c>
      <c r="P2429" s="2">
        <f t="shared" ca="1" si="189"/>
        <v>11.36780092345116</v>
      </c>
      <c r="Q2429" s="3">
        <f ca="1">1-P2429/MAX(P$2:P2429)</f>
        <v>0</v>
      </c>
    </row>
    <row r="2430" spans="1:17" x14ac:dyDescent="0.15">
      <c r="A2430" s="1">
        <v>42010</v>
      </c>
      <c r="B2430">
        <v>3608.43</v>
      </c>
      <c r="C2430">
        <v>3683.23</v>
      </c>
      <c r="D2430" s="21">
        <v>3587.23</v>
      </c>
      <c r="E2430" s="21">
        <v>3641.06</v>
      </c>
      <c r="F2430" s="42">
        <v>4985.2959948799999</v>
      </c>
      <c r="G2430" s="3">
        <f t="shared" si="185"/>
        <v>-1.3181236509829386E-4</v>
      </c>
      <c r="H2430" s="3">
        <f>1-E2430/MAX(E$2:E2430)</f>
        <v>0.3804770979377935</v>
      </c>
      <c r="I2430" s="21">
        <f t="shared" si="186"/>
        <v>0.48000000000001819</v>
      </c>
      <c r="J2430" s="21">
        <f ca="1">IF(ROW()&gt;计算结果!B$18+1,ABS(E2430-OFFSET(E2430,-计算结果!B$18,0,1,1))/SUM(OFFSET(I2430,0,0,-计算结果!B$18,1)),ABS(E2430-OFFSET(E2430,-ROW()+2,0,1,1))/SUM(OFFSET(I2430,0,0,-ROW()+2,1)))</f>
        <v>0.43931315264977905</v>
      </c>
      <c r="K2430" s="21">
        <f ca="1">(计算结果!B$19+计算结果!B$20*'000300'!J2430)^计算结果!B$21</f>
        <v>1.7953818373848009</v>
      </c>
      <c r="L2430" s="21">
        <f t="shared" ca="1" si="187"/>
        <v>3593.738213922818</v>
      </c>
      <c r="M2430" s="31" t="str">
        <f ca="1">IF(ROW()&gt;计算结果!B$22+1,IF(L2430&gt;OFFSET(L2430,-计算结果!B$22,0,1,1),"买",IF(L2430&lt;OFFSET(L2430,-计算结果!B$22,0,1,1),"卖",M2429)),IF(L2430&gt;OFFSET(L2430,-ROW()+1,0,1,1),"买",IF(L2430&lt;OFFSET(L2430,-ROW()+1,0,1,1),"卖",M2429)))</f>
        <v>买</v>
      </c>
      <c r="N2430" s="4" t="str">
        <f t="shared" ca="1" si="188"/>
        <v/>
      </c>
      <c r="O2430" s="3">
        <f ca="1">IF(M2429="买",E2430/E2429-1,0)-IF(N2430=1,计算结果!B$17,0)</f>
        <v>-1.3181236509829386E-4</v>
      </c>
      <c r="P2430" s="2">
        <f t="shared" ca="1" si="189"/>
        <v>11.366302506725473</v>
      </c>
      <c r="Q2430" s="3">
        <f ca="1">1-P2430/MAX(P$2:P2430)</f>
        <v>1.3181236509829386E-4</v>
      </c>
    </row>
    <row r="2431" spans="1:17" x14ac:dyDescent="0.15">
      <c r="A2431" s="1">
        <v>42011</v>
      </c>
      <c r="B2431">
        <v>3620.92</v>
      </c>
      <c r="C2431">
        <v>3671.19</v>
      </c>
      <c r="D2431" s="21">
        <v>3601.7</v>
      </c>
      <c r="E2431" s="21">
        <v>3643.79</v>
      </c>
      <c r="F2431" s="42">
        <v>3987.31706368</v>
      </c>
      <c r="G2431" s="3">
        <f t="shared" si="185"/>
        <v>7.4978165698991184E-4</v>
      </c>
      <c r="H2431" s="3">
        <f>1-E2431/MAX(E$2:E2431)</f>
        <v>0.38001259102974205</v>
      </c>
      <c r="I2431" s="21">
        <f t="shared" si="186"/>
        <v>2.7300000000000182</v>
      </c>
      <c r="J2431" s="21">
        <f ca="1">IF(ROW()&gt;计算结果!B$18+1,ABS(E2431-OFFSET(E2431,-计算结果!B$18,0,1,1))/SUM(OFFSET(I2431,0,0,-计算结果!B$18,1)),ABS(E2431-OFFSET(E2431,-ROW()+2,0,1,1))/SUM(OFFSET(I2431,0,0,-ROW()+2,1)))</f>
        <v>0.43099662892211915</v>
      </c>
      <c r="K2431" s="21">
        <f ca="1">(计算结果!B$19+计算结果!B$20*'000300'!J2431)^计算结果!B$21</f>
        <v>1.7878969660299071</v>
      </c>
      <c r="L2431" s="21">
        <f t="shared" ca="1" si="187"/>
        <v>3683.2256503945891</v>
      </c>
      <c r="M2431" s="31" t="str">
        <f ca="1">IF(ROW()&gt;计算结果!B$22+1,IF(L2431&gt;OFFSET(L2431,-计算结果!B$22,0,1,1),"买",IF(L2431&lt;OFFSET(L2431,-计算结果!B$22,0,1,1),"卖",M2430)),IF(L2431&gt;OFFSET(L2431,-ROW()+1,0,1,1),"买",IF(L2431&lt;OFFSET(L2431,-ROW()+1,0,1,1),"卖",M2430)))</f>
        <v>卖</v>
      </c>
      <c r="N2431" s="4">
        <f t="shared" ca="1" si="188"/>
        <v>1</v>
      </c>
      <c r="O2431" s="3">
        <f ca="1">IF(M2430="买",E2431/E2430-1,0)-IF(N2431=1,计算结果!B$17,0)</f>
        <v>7.4978165698991184E-4</v>
      </c>
      <c r="P2431" s="2">
        <f t="shared" ca="1" si="189"/>
        <v>11.374824751852815</v>
      </c>
      <c r="Q2431" s="3">
        <f ca="1">1-P2431/MAX(P$2:P2431)</f>
        <v>0</v>
      </c>
    </row>
    <row r="2432" spans="1:17" x14ac:dyDescent="0.15">
      <c r="A2432" s="1">
        <v>42012</v>
      </c>
      <c r="B2432">
        <v>3650.07</v>
      </c>
      <c r="C2432">
        <v>3659.94</v>
      </c>
      <c r="D2432" s="21">
        <v>3552.1</v>
      </c>
      <c r="E2432" s="21">
        <v>3559.26</v>
      </c>
      <c r="F2432" s="42">
        <v>3558.3197184000001</v>
      </c>
      <c r="G2432" s="3">
        <f t="shared" si="185"/>
        <v>-2.3198373122490512E-2</v>
      </c>
      <c r="H2432" s="3">
        <f>1-E2432/MAX(E$2:E2432)</f>
        <v>0.39439529027428022</v>
      </c>
      <c r="I2432" s="21">
        <f t="shared" si="186"/>
        <v>84.529999999999745</v>
      </c>
      <c r="J2432" s="21">
        <f ca="1">IF(ROW()&gt;计算结果!B$18+1,ABS(E2432-OFFSET(E2432,-计算结果!B$18,0,1,1))/SUM(OFFSET(I2432,0,0,-计算结果!B$18,1)),ABS(E2432-OFFSET(E2432,-ROW()+2,0,1,1))/SUM(OFFSET(I2432,0,0,-ROW()+2,1)))</f>
        <v>0.3948973745407976</v>
      </c>
      <c r="K2432" s="21">
        <f ca="1">(计算结果!B$19+计算结果!B$20*'000300'!J2432)^计算结果!B$21</f>
        <v>1.7554076370867178</v>
      </c>
      <c r="L2432" s="21">
        <f t="shared" ca="1" si="187"/>
        <v>3465.6154009555057</v>
      </c>
      <c r="M2432" s="31" t="str">
        <f ca="1">IF(ROW()&gt;计算结果!B$22+1,IF(L2432&gt;OFFSET(L2432,-计算结果!B$22,0,1,1),"买",IF(L2432&lt;OFFSET(L2432,-计算结果!B$22,0,1,1),"卖",M2431)),IF(L2432&gt;OFFSET(L2432,-ROW()+1,0,1,1),"买",IF(L2432&lt;OFFSET(L2432,-ROW()+1,0,1,1),"卖",M2431)))</f>
        <v>买</v>
      </c>
      <c r="N2432" s="4">
        <f t="shared" ca="1" si="188"/>
        <v>1</v>
      </c>
      <c r="O2432" s="3">
        <f ca="1">IF(M2431="买",E2432/E2431-1,0)-IF(N2432=1,计算结果!B$17,0)</f>
        <v>0</v>
      </c>
      <c r="P2432" s="2">
        <f t="shared" ca="1" si="189"/>
        <v>11.374824751852815</v>
      </c>
      <c r="Q2432" s="3">
        <f ca="1">1-P2432/MAX(P$2:P2432)</f>
        <v>0</v>
      </c>
    </row>
    <row r="2433" spans="1:17" x14ac:dyDescent="0.15">
      <c r="A2433" s="1">
        <v>42013</v>
      </c>
      <c r="B2433">
        <v>3547.57</v>
      </c>
      <c r="C2433">
        <v>3689.75</v>
      </c>
      <c r="D2433" s="21">
        <v>3536.4</v>
      </c>
      <c r="E2433" s="21">
        <v>3546.72</v>
      </c>
      <c r="F2433" s="42">
        <v>4302.1058048000004</v>
      </c>
      <c r="G2433" s="3">
        <f t="shared" si="185"/>
        <v>-3.5232042615600534E-3</v>
      </c>
      <c r="H2433" s="3">
        <f>1-E2433/MAX(E$2:E2433)</f>
        <v>0.39652895936840671</v>
      </c>
      <c r="I2433" s="21">
        <f t="shared" si="186"/>
        <v>12.540000000000418</v>
      </c>
      <c r="J2433" s="21">
        <f ca="1">IF(ROW()&gt;计算结果!B$18+1,ABS(E2433-OFFSET(E2433,-计算结果!B$18,0,1,1))/SUM(OFFSET(I2433,0,0,-计算结果!B$18,1)),ABS(E2433-OFFSET(E2433,-ROW()+2,0,1,1))/SUM(OFFSET(I2433,0,0,-ROW()+2,1)))</f>
        <v>0.61852061865748931</v>
      </c>
      <c r="K2433" s="21">
        <f ca="1">(计算结果!B$19+计算结果!B$20*'000300'!J2433)^计算结果!B$21</f>
        <v>1.9566685567917403</v>
      </c>
      <c r="L2433" s="21">
        <f t="shared" ca="1" si="187"/>
        <v>3624.3102197170688</v>
      </c>
      <c r="M2433" s="31" t="str">
        <f ca="1">IF(ROW()&gt;计算结果!B$22+1,IF(L2433&gt;OFFSET(L2433,-计算结果!B$22,0,1,1),"买",IF(L2433&lt;OFFSET(L2433,-计算结果!B$22,0,1,1),"卖",M2432)),IF(L2433&gt;OFFSET(L2433,-ROW()+1,0,1,1),"买",IF(L2433&lt;OFFSET(L2433,-ROW()+1,0,1,1),"卖",M2432)))</f>
        <v>卖</v>
      </c>
      <c r="N2433" s="4">
        <f t="shared" ca="1" si="188"/>
        <v>1</v>
      </c>
      <c r="O2433" s="3">
        <f ca="1">IF(M2432="买",E2433/E2432-1,0)-IF(N2433=1,计算结果!B$17,0)</f>
        <v>-3.5232042615600534E-3</v>
      </c>
      <c r="P2433" s="2">
        <f t="shared" ca="1" si="189"/>
        <v>11.334748920812588</v>
      </c>
      <c r="Q2433" s="3">
        <f ca="1">1-P2433/MAX(P$2:P2433)</f>
        <v>3.5232042615600534E-3</v>
      </c>
    </row>
    <row r="2434" spans="1:17" x14ac:dyDescent="0.15">
      <c r="A2434" s="1">
        <v>42016</v>
      </c>
      <c r="B2434">
        <v>3531.51</v>
      </c>
      <c r="C2434">
        <v>3560.53</v>
      </c>
      <c r="D2434" s="21">
        <v>3461.32</v>
      </c>
      <c r="E2434" s="21">
        <v>3513.58</v>
      </c>
      <c r="F2434" s="42">
        <v>3342.5712742400001</v>
      </c>
      <c r="G2434" s="3">
        <f t="shared" si="185"/>
        <v>-9.3438444534668097E-3</v>
      </c>
      <c r="H2434" s="3">
        <f>1-E2434/MAX(E$2:E2434)</f>
        <v>0.40216769890424009</v>
      </c>
      <c r="I2434" s="21">
        <f t="shared" si="186"/>
        <v>33.139999999999873</v>
      </c>
      <c r="J2434" s="21">
        <f ca="1">IF(ROW()&gt;计算结果!B$18+1,ABS(E2434-OFFSET(E2434,-计算结果!B$18,0,1,1))/SUM(OFFSET(I2434,0,0,-计算结果!B$18,1)),ABS(E2434-OFFSET(E2434,-ROW()+2,0,1,1))/SUM(OFFSET(I2434,0,0,-ROW()+2,1)))</f>
        <v>0.40533284797743063</v>
      </c>
      <c r="K2434" s="21">
        <f ca="1">(计算结果!B$19+计算结果!B$20*'000300'!J2434)^计算结果!B$21</f>
        <v>1.7647995631796876</v>
      </c>
      <c r="L2434" s="21">
        <f t="shared" ca="1" si="187"/>
        <v>3428.8935763295949</v>
      </c>
      <c r="M2434" s="31" t="str">
        <f ca="1">IF(ROW()&gt;计算结果!B$22+1,IF(L2434&gt;OFFSET(L2434,-计算结果!B$22,0,1,1),"买",IF(L2434&lt;OFFSET(L2434,-计算结果!B$22,0,1,1),"卖",M2433)),IF(L2434&gt;OFFSET(L2434,-ROW()+1,0,1,1),"买",IF(L2434&lt;OFFSET(L2434,-ROW()+1,0,1,1),"卖",M2433)))</f>
        <v>买</v>
      </c>
      <c r="N2434" s="4">
        <f t="shared" ca="1" si="188"/>
        <v>1</v>
      </c>
      <c r="O2434" s="3">
        <f ca="1">IF(M2433="买",E2434/E2433-1,0)-IF(N2434=1,计算结果!B$17,0)</f>
        <v>0</v>
      </c>
      <c r="P2434" s="2">
        <f t="shared" ca="1" si="189"/>
        <v>11.334748920812588</v>
      </c>
      <c r="Q2434" s="3">
        <f ca="1">1-P2434/MAX(P$2:P2434)</f>
        <v>3.5232042615600534E-3</v>
      </c>
    </row>
    <row r="2435" spans="1:17" x14ac:dyDescent="0.15">
      <c r="A2435" s="1">
        <v>42017</v>
      </c>
      <c r="B2435">
        <v>3506.45</v>
      </c>
      <c r="C2435">
        <v>3550.16</v>
      </c>
      <c r="D2435" s="21">
        <v>3494.77</v>
      </c>
      <c r="E2435" s="21">
        <v>3514.04</v>
      </c>
      <c r="F2435" s="42">
        <v>2507.96670976</v>
      </c>
      <c r="G2435" s="3">
        <f t="shared" ref="G2435:G2498" si="190">E2435/E2434-1</f>
        <v>1.3092059950259305E-4</v>
      </c>
      <c r="H2435" s="3">
        <f>1-E2435/MAX(E$2:E2435)</f>
        <v>0.40208943034097866</v>
      </c>
      <c r="I2435" s="21">
        <f t="shared" si="186"/>
        <v>0.46000000000003638</v>
      </c>
      <c r="J2435" s="21">
        <f ca="1">IF(ROW()&gt;计算结果!B$18+1,ABS(E2435-OFFSET(E2435,-计算结果!B$18,0,1,1))/SUM(OFFSET(I2435,0,0,-计算结果!B$18,1)),ABS(E2435-OFFSET(E2435,-ROW()+2,0,1,1))/SUM(OFFSET(I2435,0,0,-ROW()+2,1)))</f>
        <v>0.20693003216214526</v>
      </c>
      <c r="K2435" s="21">
        <f ca="1">(计算结果!B$19+计算结果!B$20*'000300'!J2435)^计算结果!B$21</f>
        <v>1.5862370289459307</v>
      </c>
      <c r="L2435" s="21">
        <f t="shared" ca="1" si="187"/>
        <v>3563.9559864379098</v>
      </c>
      <c r="M2435" s="31" t="str">
        <f ca="1">IF(ROW()&gt;计算结果!B$22+1,IF(L2435&gt;OFFSET(L2435,-计算结果!B$22,0,1,1),"买",IF(L2435&lt;OFFSET(L2435,-计算结果!B$22,0,1,1),"卖",M2434)),IF(L2435&gt;OFFSET(L2435,-ROW()+1,0,1,1),"买",IF(L2435&lt;OFFSET(L2435,-ROW()+1,0,1,1),"卖",M2434)))</f>
        <v>卖</v>
      </c>
      <c r="N2435" s="4">
        <f t="shared" ca="1" si="188"/>
        <v>1</v>
      </c>
      <c r="O2435" s="3">
        <f ca="1">IF(M2434="买",E2435/E2434-1,0)-IF(N2435=1,计算结果!B$17,0)</f>
        <v>1.3092059950259305E-4</v>
      </c>
      <c r="P2435" s="2">
        <f t="shared" ca="1" si="189"/>
        <v>11.336232872936513</v>
      </c>
      <c r="Q2435" s="3">
        <f ca="1">1-P2435/MAX(P$2:P2435)</f>
        <v>3.3927449220715333E-3</v>
      </c>
    </row>
    <row r="2436" spans="1:17" x14ac:dyDescent="0.15">
      <c r="A2436" s="1">
        <v>42018</v>
      </c>
      <c r="B2436">
        <v>3522.91</v>
      </c>
      <c r="C2436">
        <v>3547.24</v>
      </c>
      <c r="D2436" s="21">
        <v>3471.56</v>
      </c>
      <c r="E2436" s="21">
        <v>3502.42</v>
      </c>
      <c r="F2436" s="42">
        <v>2412.8584089599999</v>
      </c>
      <c r="G2436" s="3">
        <f t="shared" si="190"/>
        <v>-3.3067352676691142E-3</v>
      </c>
      <c r="H2436" s="3">
        <f>1-E2436/MAX(E$2:E2436)</f>
        <v>0.40406656230858229</v>
      </c>
      <c r="I2436" s="21">
        <f t="shared" ref="I2436:I2499" si="191">ABS(E2436-E2435)</f>
        <v>11.619999999999891</v>
      </c>
      <c r="J2436" s="21">
        <f ca="1">IF(ROW()&gt;计算结果!B$18+1,ABS(E2436-OFFSET(E2436,-计算结果!B$18,0,1,1))/SUM(OFFSET(I2436,0,0,-计算结果!B$18,1)),ABS(E2436-OFFSET(E2436,-ROW()+2,0,1,1))/SUM(OFFSET(I2436,0,0,-ROW()+2,1)))</f>
        <v>0.14162494722238991</v>
      </c>
      <c r="K2436" s="21">
        <f ca="1">(计算结果!B$19+计算结果!B$20*'000300'!J2436)^计算结果!B$21</f>
        <v>1.5274624525001508</v>
      </c>
      <c r="L2436" s="21">
        <f t="shared" ref="L2436:L2499" ca="1" si="192">K2436*E2436+(1-K2436)*L2435</f>
        <v>3469.9620776764441</v>
      </c>
      <c r="M2436" s="31" t="str">
        <f ca="1">IF(ROW()&gt;计算结果!B$22+1,IF(L2436&gt;OFFSET(L2436,-计算结果!B$22,0,1,1),"买",IF(L2436&lt;OFFSET(L2436,-计算结果!B$22,0,1,1),"卖",M2435)),IF(L2436&gt;OFFSET(L2436,-ROW()+1,0,1,1),"买",IF(L2436&lt;OFFSET(L2436,-ROW()+1,0,1,1),"卖",M2435)))</f>
        <v>买</v>
      </c>
      <c r="N2436" s="4">
        <f t="shared" ref="N2436:N2499" ca="1" si="193">IF(M2435&lt;&gt;M2436,1,"")</f>
        <v>1</v>
      </c>
      <c r="O2436" s="3">
        <f ca="1">IF(M2435="买",E2436/E2435-1,0)-IF(N2436=1,计算结果!B$17,0)</f>
        <v>0</v>
      </c>
      <c r="P2436" s="2">
        <f t="shared" ref="P2436:P2499" ca="1" si="194">IFERROR(P2435*(1+O2436),P2435)</f>
        <v>11.336232872936513</v>
      </c>
      <c r="Q2436" s="3">
        <f ca="1">1-P2436/MAX(P$2:P2436)</f>
        <v>3.3927449220715333E-3</v>
      </c>
    </row>
    <row r="2437" spans="1:17" x14ac:dyDescent="0.15">
      <c r="A2437" s="1">
        <v>42019</v>
      </c>
      <c r="B2437">
        <v>3501.72</v>
      </c>
      <c r="C2437">
        <v>3604.12</v>
      </c>
      <c r="D2437" s="21">
        <v>3482.27</v>
      </c>
      <c r="E2437" s="21">
        <v>3604.12</v>
      </c>
      <c r="F2437" s="42">
        <v>3034.45344256</v>
      </c>
      <c r="G2437" s="3">
        <f t="shared" si="190"/>
        <v>2.9037065800218143E-2</v>
      </c>
      <c r="H2437" s="3">
        <f>1-E2437/MAX(E$2:E2437)</f>
        <v>0.38676240386578642</v>
      </c>
      <c r="I2437" s="21">
        <f t="shared" si="191"/>
        <v>101.69999999999982</v>
      </c>
      <c r="J2437" s="21">
        <f ca="1">IF(ROW()&gt;计算结果!B$18+1,ABS(E2437-OFFSET(E2437,-计算结果!B$18,0,1,1))/SUM(OFFSET(I2437,0,0,-计算结果!B$18,1)),ABS(E2437-OFFSET(E2437,-ROW()+2,0,1,1))/SUM(OFFSET(I2437,0,0,-ROW()+2,1)))</f>
        <v>0.33991975695169147</v>
      </c>
      <c r="K2437" s="21">
        <f ca="1">(计算结果!B$19+计算结果!B$20*'000300'!J2437)^计算结果!B$21</f>
        <v>1.7059277812565221</v>
      </c>
      <c r="L2437" s="21">
        <f t="shared" ca="1" si="192"/>
        <v>3698.8258044438521</v>
      </c>
      <c r="M2437" s="31" t="str">
        <f ca="1">IF(ROW()&gt;计算结果!B$22+1,IF(L2437&gt;OFFSET(L2437,-计算结果!B$22,0,1,1),"买",IF(L2437&lt;OFFSET(L2437,-计算结果!B$22,0,1,1),"卖",M2436)),IF(L2437&gt;OFFSET(L2437,-ROW()+1,0,1,1),"买",IF(L2437&lt;OFFSET(L2437,-ROW()+1,0,1,1),"卖",M2436)))</f>
        <v>卖</v>
      </c>
      <c r="N2437" s="4">
        <f t="shared" ca="1" si="193"/>
        <v>1</v>
      </c>
      <c r="O2437" s="3">
        <f ca="1">IF(M2436="买",E2437/E2436-1,0)-IF(N2437=1,计算结果!B$17,0)</f>
        <v>2.9037065800218143E-2</v>
      </c>
      <c r="P2437" s="2">
        <f t="shared" ca="1" si="194"/>
        <v>11.665403812794567</v>
      </c>
      <c r="Q2437" s="3">
        <f ca="1">1-P2437/MAX(P$2:P2437)</f>
        <v>0</v>
      </c>
    </row>
    <row r="2438" spans="1:17" x14ac:dyDescent="0.15">
      <c r="A2438" s="1">
        <v>42020</v>
      </c>
      <c r="B2438">
        <v>3616.25</v>
      </c>
      <c r="C2438">
        <v>3662.16</v>
      </c>
      <c r="D2438" s="21">
        <v>3601.26</v>
      </c>
      <c r="E2438" s="21">
        <v>3635.15</v>
      </c>
      <c r="F2438" s="42">
        <v>3555.6871372800001</v>
      </c>
      <c r="G2438" s="3">
        <f t="shared" si="190"/>
        <v>8.6095912455745882E-3</v>
      </c>
      <c r="H2438" s="3">
        <f>1-E2438/MAX(E$2:E2438)</f>
        <v>0.3814826788266521</v>
      </c>
      <c r="I2438" s="21">
        <f t="shared" si="191"/>
        <v>31.0300000000002</v>
      </c>
      <c r="J2438" s="21">
        <f ca="1">IF(ROW()&gt;计算结果!B$18+1,ABS(E2438-OFFSET(E2438,-计算结果!B$18,0,1,1))/SUM(OFFSET(I2438,0,0,-计算结果!B$18,1)),ABS(E2438-OFFSET(E2438,-ROW()+2,0,1,1))/SUM(OFFSET(I2438,0,0,-ROW()+2,1)))</f>
        <v>0.26275708439102746</v>
      </c>
      <c r="K2438" s="21">
        <f ca="1">(计算结果!B$19+计算结果!B$20*'000300'!J2438)^计算结果!B$21</f>
        <v>1.6364813759519246</v>
      </c>
      <c r="L2438" s="21">
        <f t="shared" ca="1" si="192"/>
        <v>3594.6215363727315</v>
      </c>
      <c r="M2438" s="31" t="str">
        <f ca="1">IF(ROW()&gt;计算结果!B$22+1,IF(L2438&gt;OFFSET(L2438,-计算结果!B$22,0,1,1),"买",IF(L2438&lt;OFFSET(L2438,-计算结果!B$22,0,1,1),"卖",M2437)),IF(L2438&gt;OFFSET(L2438,-ROW()+1,0,1,1),"买",IF(L2438&lt;OFFSET(L2438,-ROW()+1,0,1,1),"卖",M2437)))</f>
        <v>买</v>
      </c>
      <c r="N2438" s="4">
        <f t="shared" ca="1" si="193"/>
        <v>1</v>
      </c>
      <c r="O2438" s="3">
        <f ca="1">IF(M2437="买",E2438/E2437-1,0)-IF(N2438=1,计算结果!B$17,0)</f>
        <v>0</v>
      </c>
      <c r="P2438" s="2">
        <f t="shared" ca="1" si="194"/>
        <v>11.665403812794567</v>
      </c>
      <c r="Q2438" s="3">
        <f ca="1">1-P2438/MAX(P$2:P2438)</f>
        <v>0</v>
      </c>
    </row>
    <row r="2439" spans="1:17" x14ac:dyDescent="0.15">
      <c r="A2439" s="1">
        <v>42023</v>
      </c>
      <c r="B2439">
        <v>3414.01</v>
      </c>
      <c r="C2439">
        <v>3497.25</v>
      </c>
      <c r="D2439" s="21">
        <v>3330.98</v>
      </c>
      <c r="E2439" s="21">
        <v>3355.16</v>
      </c>
      <c r="F2439" s="42">
        <v>3660.1754419200001</v>
      </c>
      <c r="G2439" s="3">
        <f t="shared" si="190"/>
        <v>-7.7022956411702426E-2</v>
      </c>
      <c r="H2439" s="3">
        <f>1-E2439/MAX(E$2:E2439)</f>
        <v>0.42912271149526982</v>
      </c>
      <c r="I2439" s="21">
        <f t="shared" si="191"/>
        <v>279.99000000000024</v>
      </c>
      <c r="J2439" s="21">
        <f ca="1">IF(ROW()&gt;计算结果!B$18+1,ABS(E2439-OFFSET(E2439,-计算结果!B$18,0,1,1))/SUM(OFFSET(I2439,0,0,-计算结果!B$18,1)),ABS(E2439-OFFSET(E2439,-ROW()+2,0,1,1))/SUM(OFFSET(I2439,0,0,-ROW()+2,1)))</f>
        <v>0.51302353910644549</v>
      </c>
      <c r="K2439" s="21">
        <f ca="1">(计算结果!B$19+计算结果!B$20*'000300'!J2439)^计算结果!B$21</f>
        <v>1.8617211851958009</v>
      </c>
      <c r="L2439" s="21">
        <f t="shared" ca="1" si="192"/>
        <v>3148.8109210680823</v>
      </c>
      <c r="M2439" s="31" t="str">
        <f ca="1">IF(ROW()&gt;计算结果!B$22+1,IF(L2439&gt;OFFSET(L2439,-计算结果!B$22,0,1,1),"买",IF(L2439&lt;OFFSET(L2439,-计算结果!B$22,0,1,1),"卖",M2438)),IF(L2439&gt;OFFSET(L2439,-ROW()+1,0,1,1),"买",IF(L2439&lt;OFFSET(L2439,-ROW()+1,0,1,1),"卖",M2438)))</f>
        <v>卖</v>
      </c>
      <c r="N2439" s="4">
        <f t="shared" ca="1" si="193"/>
        <v>1</v>
      </c>
      <c r="O2439" s="3">
        <f ca="1">IF(M2438="买",E2439/E2438-1,0)-IF(N2439=1,计算结果!B$17,0)</f>
        <v>-7.7022956411702426E-2</v>
      </c>
      <c r="P2439" s="2">
        <f t="shared" ca="1" si="194"/>
        <v>10.766899923396783</v>
      </c>
      <c r="Q2439" s="3">
        <f ca="1">1-P2439/MAX(P$2:P2439)</f>
        <v>7.7022956411702426E-2</v>
      </c>
    </row>
    <row r="2440" spans="1:17" x14ac:dyDescent="0.15">
      <c r="A2440" s="1">
        <v>42024</v>
      </c>
      <c r="B2440">
        <v>3336.79</v>
      </c>
      <c r="C2440">
        <v>3419.2</v>
      </c>
      <c r="D2440" s="21">
        <v>3325.68</v>
      </c>
      <c r="E2440" s="21">
        <v>3396.22</v>
      </c>
      <c r="F2440" s="42">
        <v>3819.1788851199999</v>
      </c>
      <c r="G2440" s="3">
        <f t="shared" si="190"/>
        <v>1.2237866450482304E-2</v>
      </c>
      <c r="H2440" s="3">
        <f>1-E2440/MAX(E$2:E2440)</f>
        <v>0.42213639147893556</v>
      </c>
      <c r="I2440" s="21">
        <f t="shared" si="191"/>
        <v>41.059999999999945</v>
      </c>
      <c r="J2440" s="21">
        <f ca="1">IF(ROW()&gt;计算结果!B$18+1,ABS(E2440-OFFSET(E2440,-计算结果!B$18,0,1,1))/SUM(OFFSET(I2440,0,0,-计算结果!B$18,1)),ABS(E2440-OFFSET(E2440,-ROW()+2,0,1,1))/SUM(OFFSET(I2440,0,0,-ROW()+2,1)))</f>
        <v>0.40888443553774229</v>
      </c>
      <c r="K2440" s="21">
        <f ca="1">(计算结果!B$19+计算结果!B$20*'000300'!J2440)^计算结果!B$21</f>
        <v>1.7679959919839678</v>
      </c>
      <c r="L2440" s="21">
        <f t="shared" ca="1" si="192"/>
        <v>3586.229181000158</v>
      </c>
      <c r="M2440" s="31" t="str">
        <f ca="1">IF(ROW()&gt;计算结果!B$22+1,IF(L2440&gt;OFFSET(L2440,-计算结果!B$22,0,1,1),"买",IF(L2440&lt;OFFSET(L2440,-计算结果!B$22,0,1,1),"卖",M2439)),IF(L2440&gt;OFFSET(L2440,-ROW()+1,0,1,1),"买",IF(L2440&lt;OFFSET(L2440,-ROW()+1,0,1,1),"卖",M2439)))</f>
        <v>买</v>
      </c>
      <c r="N2440" s="4">
        <f t="shared" ca="1" si="193"/>
        <v>1</v>
      </c>
      <c r="O2440" s="3">
        <f ca="1">IF(M2439="买",E2440/E2439-1,0)-IF(N2440=1,计算结果!B$17,0)</f>
        <v>0</v>
      </c>
      <c r="P2440" s="2">
        <f t="shared" ca="1" si="194"/>
        <v>10.766899923396783</v>
      </c>
      <c r="Q2440" s="3">
        <f ca="1">1-P2440/MAX(P$2:P2440)</f>
        <v>7.7022956411702426E-2</v>
      </c>
    </row>
    <row r="2441" spans="1:17" x14ac:dyDescent="0.15">
      <c r="A2441" s="1">
        <v>42025</v>
      </c>
      <c r="B2441">
        <v>3420.49</v>
      </c>
      <c r="C2441">
        <v>3557.79</v>
      </c>
      <c r="D2441" s="21">
        <v>3409.43</v>
      </c>
      <c r="E2441" s="21">
        <v>3548.88</v>
      </c>
      <c r="F2441" s="42">
        <v>4254.33694208</v>
      </c>
      <c r="G2441" s="3">
        <f t="shared" si="190"/>
        <v>4.4949973794395026E-2</v>
      </c>
      <c r="H2441" s="3">
        <f>1-E2441/MAX(E$2:E2441)</f>
        <v>0.3961614374191792</v>
      </c>
      <c r="I2441" s="21">
        <f t="shared" si="191"/>
        <v>152.66000000000031</v>
      </c>
      <c r="J2441" s="21">
        <f ca="1">IF(ROW()&gt;计算结果!B$18+1,ABS(E2441-OFFSET(E2441,-计算结果!B$18,0,1,1))/SUM(OFFSET(I2441,0,0,-计算结果!B$18,1)),ABS(E2441-OFFSET(E2441,-ROW()+2,0,1,1))/SUM(OFFSET(I2441,0,0,-ROW()+2,1)))</f>
        <v>0.12676131582813538</v>
      </c>
      <c r="K2441" s="21">
        <f ca="1">(计算结果!B$19+计算结果!B$20*'000300'!J2441)^计算结果!B$21</f>
        <v>1.5140851842453218</v>
      </c>
      <c r="L2441" s="21">
        <f t="shared" ca="1" si="192"/>
        <v>3529.6793394041224</v>
      </c>
      <c r="M2441" s="31" t="str">
        <f ca="1">IF(ROW()&gt;计算结果!B$22+1,IF(L2441&gt;OFFSET(L2441,-计算结果!B$22,0,1,1),"买",IF(L2441&lt;OFFSET(L2441,-计算结果!B$22,0,1,1),"卖",M2440)),IF(L2441&gt;OFFSET(L2441,-ROW()+1,0,1,1),"买",IF(L2441&lt;OFFSET(L2441,-ROW()+1,0,1,1),"卖",M2440)))</f>
        <v>卖</v>
      </c>
      <c r="N2441" s="4">
        <f t="shared" ca="1" si="193"/>
        <v>1</v>
      </c>
      <c r="O2441" s="3">
        <f ca="1">IF(M2440="买",E2441/E2440-1,0)-IF(N2441=1,计算结果!B$17,0)</f>
        <v>4.4949973794395026E-2</v>
      </c>
      <c r="P2441" s="2">
        <f t="shared" ca="1" si="194"/>
        <v>11.250871792800343</v>
      </c>
      <c r="Q2441" s="3">
        <f ca="1">1-P2441/MAX(P$2:P2441)</f>
        <v>3.553516248958033E-2</v>
      </c>
    </row>
    <row r="2442" spans="1:17" x14ac:dyDescent="0.15">
      <c r="A2442" s="1">
        <v>42026</v>
      </c>
      <c r="B2442">
        <v>3551.05</v>
      </c>
      <c r="C2442">
        <v>3576.76</v>
      </c>
      <c r="D2442" s="21">
        <v>3520.05</v>
      </c>
      <c r="E2442" s="21">
        <v>3567.61</v>
      </c>
      <c r="F2442" s="42">
        <v>3450.2603571200002</v>
      </c>
      <c r="G2442" s="3">
        <f t="shared" si="190"/>
        <v>5.2777214219696944E-3</v>
      </c>
      <c r="H2442" s="3">
        <f>1-E2442/MAX(E$2:E2442)</f>
        <v>0.39297454570203494</v>
      </c>
      <c r="I2442" s="21">
        <f t="shared" si="191"/>
        <v>18.730000000000018</v>
      </c>
      <c r="J2442" s="21">
        <f ca="1">IF(ROW()&gt;计算结果!B$18+1,ABS(E2442-OFFSET(E2442,-计算结果!B$18,0,1,1))/SUM(OFFSET(I2442,0,0,-计算结果!B$18,1)),ABS(E2442-OFFSET(E2442,-ROW()+2,0,1,1))/SUM(OFFSET(I2442,0,0,-ROW()+2,1)))</f>
        <v>1.2226728947329742E-2</v>
      </c>
      <c r="K2442" s="21">
        <f ca="1">(计算结果!B$19+计算结果!B$20*'000300'!J2442)^计算结果!B$21</f>
        <v>1.4110040560525967</v>
      </c>
      <c r="L2442" s="21">
        <f t="shared" ca="1" si="192"/>
        <v>3583.1996553536605</v>
      </c>
      <c r="M2442" s="31" t="str">
        <f ca="1">IF(ROW()&gt;计算结果!B$22+1,IF(L2442&gt;OFFSET(L2442,-计算结果!B$22,0,1,1),"买",IF(L2442&lt;OFFSET(L2442,-计算结果!B$22,0,1,1),"卖",M2441)),IF(L2442&gt;OFFSET(L2442,-ROW()+1,0,1,1),"买",IF(L2442&lt;OFFSET(L2442,-ROW()+1,0,1,1),"卖",M2441)))</f>
        <v>买</v>
      </c>
      <c r="N2442" s="4">
        <f t="shared" ca="1" si="193"/>
        <v>1</v>
      </c>
      <c r="O2442" s="3">
        <f ca="1">IF(M2441="买",E2442/E2441-1,0)-IF(N2442=1,计算结果!B$17,0)</f>
        <v>0</v>
      </c>
      <c r="P2442" s="2">
        <f t="shared" ca="1" si="194"/>
        <v>11.250871792800343</v>
      </c>
      <c r="Q2442" s="3">
        <f ca="1">1-P2442/MAX(P$2:P2442)</f>
        <v>3.553516248958033E-2</v>
      </c>
    </row>
    <row r="2443" spans="1:17" x14ac:dyDescent="0.15">
      <c r="A2443" s="1">
        <v>42027</v>
      </c>
      <c r="B2443">
        <v>3582.09</v>
      </c>
      <c r="C2443">
        <v>3627.81</v>
      </c>
      <c r="D2443" s="21">
        <v>3548.63</v>
      </c>
      <c r="E2443" s="21">
        <v>3571.73</v>
      </c>
      <c r="F2443" s="42">
        <v>3618.3556096000002</v>
      </c>
      <c r="G2443" s="3">
        <f t="shared" si="190"/>
        <v>1.1548347493139932E-3</v>
      </c>
      <c r="H2443" s="3">
        <f>1-E2443/MAX(E$2:E2443)</f>
        <v>0.3922735316136936</v>
      </c>
      <c r="I2443" s="21">
        <f t="shared" si="191"/>
        <v>4.1199999999998909</v>
      </c>
      <c r="J2443" s="21">
        <f ca="1">IF(ROW()&gt;计算结果!B$18+1,ABS(E2443-OFFSET(E2443,-计算结果!B$18,0,1,1))/SUM(OFFSET(I2443,0,0,-计算结果!B$18,1)),ABS(E2443-OFFSET(E2443,-ROW()+2,0,1,1))/SUM(OFFSET(I2443,0,0,-ROW()+2,1)))</f>
        <v>3.7078768291056038E-2</v>
      </c>
      <c r="K2443" s="21">
        <f ca="1">(计算结果!B$19+计算结果!B$20*'000300'!J2443)^计算结果!B$21</f>
        <v>1.4333708914619503</v>
      </c>
      <c r="L2443" s="21">
        <f t="shared" ca="1" si="192"/>
        <v>3566.7593852346231</v>
      </c>
      <c r="M2443" s="31" t="str">
        <f ca="1">IF(ROW()&gt;计算结果!B$22+1,IF(L2443&gt;OFFSET(L2443,-计算结果!B$22,0,1,1),"买",IF(L2443&lt;OFFSET(L2443,-计算结果!B$22,0,1,1),"卖",M2442)),IF(L2443&gt;OFFSET(L2443,-ROW()+1,0,1,1),"买",IF(L2443&lt;OFFSET(L2443,-ROW()+1,0,1,1),"卖",M2442)))</f>
        <v>买</v>
      </c>
      <c r="N2443" s="4" t="str">
        <f t="shared" ca="1" si="193"/>
        <v/>
      </c>
      <c r="O2443" s="3">
        <f ca="1">IF(M2442="买",E2443/E2442-1,0)-IF(N2443=1,计算结果!B$17,0)</f>
        <v>1.1548347493139932E-3</v>
      </c>
      <c r="P2443" s="2">
        <f t="shared" ca="1" si="194"/>
        <v>11.263864690506745</v>
      </c>
      <c r="Q2443" s="3">
        <f ca="1">1-P2443/MAX(P$2:P2443)</f>
        <v>3.4421364980731783E-2</v>
      </c>
    </row>
    <row r="2444" spans="1:17" x14ac:dyDescent="0.15">
      <c r="A2444" s="1">
        <v>42030</v>
      </c>
      <c r="B2444">
        <v>3580.12</v>
      </c>
      <c r="C2444">
        <v>3611.62</v>
      </c>
      <c r="D2444" s="21">
        <v>3559.38</v>
      </c>
      <c r="E2444" s="21">
        <v>3607.98</v>
      </c>
      <c r="F2444" s="42">
        <v>3095.8570700800001</v>
      </c>
      <c r="G2444" s="3">
        <f t="shared" si="190"/>
        <v>1.0149143412296002E-2</v>
      </c>
      <c r="H2444" s="3">
        <f>1-E2444/MAX(E$2:E2444)</f>
        <v>0.38610562853059283</v>
      </c>
      <c r="I2444" s="21">
        <f t="shared" si="191"/>
        <v>36.25</v>
      </c>
      <c r="J2444" s="21">
        <f ca="1">IF(ROW()&gt;计算结果!B$18+1,ABS(E2444-OFFSET(E2444,-计算结果!B$18,0,1,1))/SUM(OFFSET(I2444,0,0,-计算结果!B$18,1)),ABS(E2444-OFFSET(E2444,-ROW()+2,0,1,1))/SUM(OFFSET(I2444,0,0,-ROW()+2,1)))</f>
        <v>0.13931111832590543</v>
      </c>
      <c r="K2444" s="21">
        <f ca="1">(计算结果!B$19+计算结果!B$20*'000300'!J2444)^计算结果!B$21</f>
        <v>1.5253800064933147</v>
      </c>
      <c r="L2444" s="21">
        <f t="shared" ca="1" si="192"/>
        <v>3629.6364868530923</v>
      </c>
      <c r="M2444" s="31" t="str">
        <f ca="1">IF(ROW()&gt;计算结果!B$22+1,IF(L2444&gt;OFFSET(L2444,-计算结果!B$22,0,1,1),"买",IF(L2444&lt;OFFSET(L2444,-计算结果!B$22,0,1,1),"卖",M2443)),IF(L2444&gt;OFFSET(L2444,-ROW()+1,0,1,1),"买",IF(L2444&lt;OFFSET(L2444,-ROW()+1,0,1,1),"卖",M2443)))</f>
        <v>买</v>
      </c>
      <c r="N2444" s="4" t="str">
        <f t="shared" ca="1" si="193"/>
        <v/>
      </c>
      <c r="O2444" s="3">
        <f ca="1">IF(M2443="买",E2444/E2443-1,0)-IF(N2444=1,计算结果!B$17,0)</f>
        <v>1.0149143412296002E-2</v>
      </c>
      <c r="P2444" s="2">
        <f t="shared" ca="1" si="194"/>
        <v>11.378183268627396</v>
      </c>
      <c r="Q2444" s="3">
        <f ca="1">1-P2444/MAX(P$2:P2444)</f>
        <v>2.4621568938072214E-2</v>
      </c>
    </row>
    <row r="2445" spans="1:17" x14ac:dyDescent="0.15">
      <c r="A2445" s="1">
        <v>42031</v>
      </c>
      <c r="B2445">
        <v>3614.04</v>
      </c>
      <c r="C2445">
        <v>3616.26</v>
      </c>
      <c r="D2445" s="21">
        <v>3510.02</v>
      </c>
      <c r="E2445" s="21">
        <v>3574.93</v>
      </c>
      <c r="F2445" s="42">
        <v>3575.4826137599998</v>
      </c>
      <c r="G2445" s="3">
        <f t="shared" si="190"/>
        <v>-9.1602503339819341E-3</v>
      </c>
      <c r="H2445" s="3">
        <f>1-E2445/MAX(E$2:E2445)</f>
        <v>0.39172905465187502</v>
      </c>
      <c r="I2445" s="21">
        <f t="shared" si="191"/>
        <v>33.050000000000182</v>
      </c>
      <c r="J2445" s="21">
        <f ca="1">IF(ROW()&gt;计算结果!B$18+1,ABS(E2445-OFFSET(E2445,-计算结果!B$18,0,1,1))/SUM(OFFSET(I2445,0,0,-计算结果!B$18,1)),ABS(E2445-OFFSET(E2445,-ROW()+2,0,1,1))/SUM(OFFSET(I2445,0,0,-ROW()+2,1)))</f>
        <v>8.573520508018731E-2</v>
      </c>
      <c r="K2445" s="21">
        <f ca="1">(计算结果!B$19+计算结果!B$20*'000300'!J2445)^计算结果!B$21</f>
        <v>1.4771616845721685</v>
      </c>
      <c r="L2445" s="21">
        <f t="shared" ca="1" si="192"/>
        <v>3548.8261605761536</v>
      </c>
      <c r="M2445" s="31" t="str">
        <f ca="1">IF(ROW()&gt;计算结果!B$22+1,IF(L2445&gt;OFFSET(L2445,-计算结果!B$22,0,1,1),"买",IF(L2445&lt;OFFSET(L2445,-计算结果!B$22,0,1,1),"卖",M2444)),IF(L2445&gt;OFFSET(L2445,-ROW()+1,0,1,1),"买",IF(L2445&lt;OFFSET(L2445,-ROW()+1,0,1,1),"卖",M2444)))</f>
        <v>买</v>
      </c>
      <c r="N2445" s="4" t="str">
        <f t="shared" ca="1" si="193"/>
        <v/>
      </c>
      <c r="O2445" s="3">
        <f ca="1">IF(M2444="买",E2445/E2444-1,0)-IF(N2445=1,计算结果!B$17,0)</f>
        <v>-9.1602503339819341E-3</v>
      </c>
      <c r="P2445" s="2">
        <f t="shared" ca="1" si="194"/>
        <v>11.273956261540844</v>
      </c>
      <c r="Q2445" s="3">
        <f ca="1">1-P2445/MAX(P$2:P2445)</f>
        <v>3.3556279536965938E-2</v>
      </c>
    </row>
    <row r="2446" spans="1:17" x14ac:dyDescent="0.15">
      <c r="A2446" s="1">
        <v>42032</v>
      </c>
      <c r="B2446">
        <v>3547.24</v>
      </c>
      <c r="C2446">
        <v>3583.31</v>
      </c>
      <c r="D2446" s="21">
        <v>3512.39</v>
      </c>
      <c r="E2446" s="21">
        <v>3525.32</v>
      </c>
      <c r="F2446" s="42">
        <v>2787.4915123199999</v>
      </c>
      <c r="G2446" s="3">
        <f t="shared" si="190"/>
        <v>-1.3877194798219694E-2</v>
      </c>
      <c r="H2446" s="3">
        <f>1-E2446/MAX(E$2:E2446)</f>
        <v>0.40017014905056825</v>
      </c>
      <c r="I2446" s="21">
        <f t="shared" si="191"/>
        <v>49.609999999999673</v>
      </c>
      <c r="J2446" s="21">
        <f ca="1">IF(ROW()&gt;计算结果!B$18+1,ABS(E2446-OFFSET(E2446,-计算结果!B$18,0,1,1))/SUM(OFFSET(I2446,0,0,-计算结果!B$18,1)),ABS(E2446-OFFSET(E2446,-ROW()+2,0,1,1))/SUM(OFFSET(I2446,0,0,-ROW()+2,1)))</f>
        <v>3.0606789628441704E-2</v>
      </c>
      <c r="K2446" s="21">
        <f ca="1">(计算结果!B$19+计算结果!B$20*'000300'!J2446)^计算结果!B$21</f>
        <v>1.4275461106655976</v>
      </c>
      <c r="L2446" s="21">
        <f t="shared" ca="1" si="192"/>
        <v>3515.2700324689849</v>
      </c>
      <c r="M2446" s="31" t="str">
        <f ca="1">IF(ROW()&gt;计算结果!B$22+1,IF(L2446&gt;OFFSET(L2446,-计算结果!B$22,0,1,1),"买",IF(L2446&lt;OFFSET(L2446,-计算结果!B$22,0,1,1),"卖",M2445)),IF(L2446&gt;OFFSET(L2446,-ROW()+1,0,1,1),"买",IF(L2446&lt;OFFSET(L2446,-ROW()+1,0,1,1),"卖",M2445)))</f>
        <v>买</v>
      </c>
      <c r="N2446" s="4" t="str">
        <f t="shared" ca="1" si="193"/>
        <v/>
      </c>
      <c r="O2446" s="3">
        <f ca="1">IF(M2445="买",E2446/E2445-1,0)-IF(N2446=1,计算结果!B$17,0)</f>
        <v>-1.3877194798219694E-2</v>
      </c>
      <c r="P2446" s="2">
        <f t="shared" ca="1" si="194"/>
        <v>11.117505374352833</v>
      </c>
      <c r="Q2446" s="3">
        <f ca="1">1-P2446/MAX(P$2:P2446)</f>
        <v>4.6967807307347731E-2</v>
      </c>
    </row>
    <row r="2447" spans="1:17" x14ac:dyDescent="0.15">
      <c r="A2447" s="1">
        <v>42033</v>
      </c>
      <c r="B2447">
        <v>3474.91</v>
      </c>
      <c r="C2447">
        <v>3505.58</v>
      </c>
      <c r="D2447" s="21">
        <v>3453.9</v>
      </c>
      <c r="E2447" s="21">
        <v>3481.8</v>
      </c>
      <c r="F2447" s="42">
        <v>2518.9792153600001</v>
      </c>
      <c r="G2447" s="3">
        <f t="shared" si="190"/>
        <v>-1.2344978611870672E-2</v>
      </c>
      <c r="H2447" s="3">
        <f>1-E2447/MAX(E$2:E2447)</f>
        <v>0.40757503573130061</v>
      </c>
      <c r="I2447" s="21">
        <f t="shared" si="191"/>
        <v>43.519999999999982</v>
      </c>
      <c r="J2447" s="21">
        <f ca="1">IF(ROW()&gt;计算结果!B$18+1,ABS(E2447-OFFSET(E2447,-计算结果!B$18,0,1,1))/SUM(OFFSET(I2447,0,0,-计算结果!B$18,1)),ABS(E2447-OFFSET(E2447,-ROW()+2,0,1,1))/SUM(OFFSET(I2447,0,0,-ROW()+2,1)))</f>
        <v>0.17727022405147624</v>
      </c>
      <c r="K2447" s="21">
        <f ca="1">(计算结果!B$19+计算结果!B$20*'000300'!J2447)^计算结果!B$21</f>
        <v>1.5595432016463286</v>
      </c>
      <c r="L2447" s="21">
        <f t="shared" ca="1" si="192"/>
        <v>3463.0720708730978</v>
      </c>
      <c r="M2447" s="31" t="str">
        <f ca="1">IF(ROW()&gt;计算结果!B$22+1,IF(L2447&gt;OFFSET(L2447,-计算结果!B$22,0,1,1),"买",IF(L2447&lt;OFFSET(L2447,-计算结果!B$22,0,1,1),"卖",M2446)),IF(L2447&gt;OFFSET(L2447,-ROW()+1,0,1,1),"买",IF(L2447&lt;OFFSET(L2447,-ROW()+1,0,1,1),"卖",M2446)))</f>
        <v>卖</v>
      </c>
      <c r="N2447" s="4">
        <f t="shared" ca="1" si="193"/>
        <v>1</v>
      </c>
      <c r="O2447" s="3">
        <f ca="1">IF(M2446="买",E2447/E2446-1,0)-IF(N2447=1,计算结果!B$17,0)</f>
        <v>-1.2344978611870672E-2</v>
      </c>
      <c r="P2447" s="2">
        <f t="shared" ca="1" si="194"/>
        <v>10.98026000828909</v>
      </c>
      <c r="Q2447" s="3">
        <f ca="1">1-P2447/MAX(P$2:P2447)</f>
        <v>5.8732969342562669E-2</v>
      </c>
    </row>
    <row r="2448" spans="1:17" x14ac:dyDescent="0.15">
      <c r="A2448" s="1">
        <v>42034</v>
      </c>
      <c r="B2448">
        <v>3496.88</v>
      </c>
      <c r="C2448">
        <v>3514.22</v>
      </c>
      <c r="D2448" s="21">
        <v>3431.94</v>
      </c>
      <c r="E2448" s="21">
        <v>3434.39</v>
      </c>
      <c r="F2448" s="42">
        <v>2374.2078975999998</v>
      </c>
      <c r="G2448" s="3">
        <f t="shared" si="190"/>
        <v>-1.3616520190706027E-2</v>
      </c>
      <c r="H2448" s="3">
        <f>1-E2448/MAX(E$2:E2448)</f>
        <v>0.41564180221874358</v>
      </c>
      <c r="I2448" s="21">
        <f t="shared" si="191"/>
        <v>47.410000000000309</v>
      </c>
      <c r="J2448" s="21">
        <f ca="1">IF(ROW()&gt;计算结果!B$18+1,ABS(E2448-OFFSET(E2448,-计算结果!B$18,0,1,1))/SUM(OFFSET(I2448,0,0,-计算结果!B$18,1)),ABS(E2448-OFFSET(E2448,-ROW()+2,0,1,1))/SUM(OFFSET(I2448,0,0,-ROW()+2,1)))</f>
        <v>0.28420158550396385</v>
      </c>
      <c r="K2448" s="21">
        <f ca="1">(计算结果!B$19+计算结果!B$20*'000300'!J2448)^计算结果!B$21</f>
        <v>1.6557814269535673</v>
      </c>
      <c r="L2448" s="21">
        <f t="shared" ca="1" si="192"/>
        <v>3415.5808306348563</v>
      </c>
      <c r="M2448" s="31" t="str">
        <f ca="1">IF(ROW()&gt;计算结果!B$22+1,IF(L2448&gt;OFFSET(L2448,-计算结果!B$22,0,1,1),"买",IF(L2448&lt;OFFSET(L2448,-计算结果!B$22,0,1,1),"卖",M2447)),IF(L2448&gt;OFFSET(L2448,-ROW()+1,0,1,1),"买",IF(L2448&lt;OFFSET(L2448,-ROW()+1,0,1,1),"卖",M2447)))</f>
        <v>卖</v>
      </c>
      <c r="N2448" s="4" t="str">
        <f t="shared" ca="1" si="193"/>
        <v/>
      </c>
      <c r="O2448" s="3">
        <f ca="1">IF(M2447="买",E2448/E2447-1,0)-IF(N2448=1,计算结果!B$17,0)</f>
        <v>0</v>
      </c>
      <c r="P2448" s="2">
        <f t="shared" ca="1" si="194"/>
        <v>10.98026000828909</v>
      </c>
      <c r="Q2448" s="3">
        <f ca="1">1-P2448/MAX(P$2:P2448)</f>
        <v>5.8732969342562669E-2</v>
      </c>
    </row>
    <row r="2449" spans="1:17" x14ac:dyDescent="0.15">
      <c r="A2449" s="1">
        <v>42037</v>
      </c>
      <c r="B2449">
        <v>3360.19</v>
      </c>
      <c r="C2449">
        <v>3407.26</v>
      </c>
      <c r="D2449" s="21">
        <v>3347.09</v>
      </c>
      <c r="E2449" s="21">
        <v>3353.96</v>
      </c>
      <c r="F2449" s="42">
        <v>2248.3776307200001</v>
      </c>
      <c r="G2449" s="3">
        <f t="shared" si="190"/>
        <v>-2.3419005995242159E-2</v>
      </c>
      <c r="H2449" s="3">
        <f>1-E2449/MAX(E$2:E2449)</f>
        <v>0.42932689035595184</v>
      </c>
      <c r="I2449" s="21">
        <f t="shared" si="191"/>
        <v>80.429999999999836</v>
      </c>
      <c r="J2449" s="21">
        <f ca="1">IF(ROW()&gt;计算结果!B$18+1,ABS(E2449-OFFSET(E2449,-计算结果!B$18,0,1,1))/SUM(OFFSET(I2449,0,0,-计算结果!B$18,1)),ABS(E2449-OFFSET(E2449,-ROW()+2,0,1,1))/SUM(OFFSET(I2449,0,0,-ROW()+2,1)))</f>
        <v>2.367611080419497E-3</v>
      </c>
      <c r="K2449" s="21">
        <f ca="1">(计算结果!B$19+计算结果!B$20*'000300'!J2449)^计算结果!B$21</f>
        <v>1.4021308499723775</v>
      </c>
      <c r="L2449" s="21">
        <f t="shared" ca="1" si="192"/>
        <v>3329.1803630008017</v>
      </c>
      <c r="M2449" s="31" t="str">
        <f ca="1">IF(ROW()&gt;计算结果!B$22+1,IF(L2449&gt;OFFSET(L2449,-计算结果!B$22,0,1,1),"买",IF(L2449&lt;OFFSET(L2449,-计算结果!B$22,0,1,1),"卖",M2448)),IF(L2449&gt;OFFSET(L2449,-ROW()+1,0,1,1),"买",IF(L2449&lt;OFFSET(L2449,-ROW()+1,0,1,1),"卖",M2448)))</f>
        <v>卖</v>
      </c>
      <c r="N2449" s="4" t="str">
        <f t="shared" ca="1" si="193"/>
        <v/>
      </c>
      <c r="O2449" s="3">
        <f ca="1">IF(M2448="买",E2449/E2448-1,0)-IF(N2449=1,计算结果!B$17,0)</f>
        <v>0</v>
      </c>
      <c r="P2449" s="2">
        <f t="shared" ca="1" si="194"/>
        <v>10.98026000828909</v>
      </c>
      <c r="Q2449" s="3">
        <f ca="1">1-P2449/MAX(P$2:P2449)</f>
        <v>5.8732969342562669E-2</v>
      </c>
    </row>
    <row r="2450" spans="1:17" x14ac:dyDescent="0.15">
      <c r="A2450" s="1">
        <v>42038</v>
      </c>
      <c r="B2450">
        <v>3388.6</v>
      </c>
      <c r="C2450">
        <v>3441.71</v>
      </c>
      <c r="D2450" s="21">
        <v>3360.72</v>
      </c>
      <c r="E2450" s="21">
        <v>3437.45</v>
      </c>
      <c r="F2450" s="42">
        <v>2411.0002995200002</v>
      </c>
      <c r="G2450" s="3">
        <f t="shared" si="190"/>
        <v>2.4892962348984415E-2</v>
      </c>
      <c r="H2450" s="3">
        <f>1-E2450/MAX(E$2:E2450)</f>
        <v>0.41512114612400464</v>
      </c>
      <c r="I2450" s="21">
        <f t="shared" si="191"/>
        <v>83.489999999999782</v>
      </c>
      <c r="J2450" s="21">
        <f ca="1">IF(ROW()&gt;计算结果!B$18+1,ABS(E2450-OFFSET(E2450,-计算结果!B$18,0,1,1))/SUM(OFFSET(I2450,0,0,-计算结果!B$18,1)),ABS(E2450-OFFSET(E2450,-ROW()+2,0,1,1))/SUM(OFFSET(I2450,0,0,-ROW()+2,1)))</f>
        <v>7.5063265789138342E-2</v>
      </c>
      <c r="K2450" s="21">
        <f ca="1">(计算结果!B$19+计算结果!B$20*'000300'!J2450)^计算结果!B$21</f>
        <v>1.4675569392102243</v>
      </c>
      <c r="L2450" s="21">
        <f t="shared" ca="1" si="192"/>
        <v>3488.0722200847467</v>
      </c>
      <c r="M2450" s="31" t="str">
        <f ca="1">IF(ROW()&gt;计算结果!B$22+1,IF(L2450&gt;OFFSET(L2450,-计算结果!B$22,0,1,1),"买",IF(L2450&lt;OFFSET(L2450,-计算结果!B$22,0,1,1),"卖",M2449)),IF(L2450&gt;OFFSET(L2450,-ROW()+1,0,1,1),"买",IF(L2450&lt;OFFSET(L2450,-ROW()+1,0,1,1),"卖",M2449)))</f>
        <v>卖</v>
      </c>
      <c r="N2450" s="4" t="str">
        <f t="shared" ca="1" si="193"/>
        <v/>
      </c>
      <c r="O2450" s="3">
        <f ca="1">IF(M2449="买",E2450/E2449-1,0)-IF(N2450=1,计算结果!B$17,0)</f>
        <v>0</v>
      </c>
      <c r="P2450" s="2">
        <f t="shared" ca="1" si="194"/>
        <v>10.98026000828909</v>
      </c>
      <c r="Q2450" s="3">
        <f ca="1">1-P2450/MAX(P$2:P2450)</f>
        <v>5.8732969342562669E-2</v>
      </c>
    </row>
    <row r="2451" spans="1:17" x14ac:dyDescent="0.15">
      <c r="A2451" s="1">
        <v>42039</v>
      </c>
      <c r="B2451">
        <v>3446.14</v>
      </c>
      <c r="C2451">
        <v>3476.82</v>
      </c>
      <c r="D2451" s="21">
        <v>3399.57</v>
      </c>
      <c r="E2451" s="21">
        <v>3401.77</v>
      </c>
      <c r="F2451" s="42">
        <v>2440.3428966400002</v>
      </c>
      <c r="G2451" s="3">
        <f t="shared" si="190"/>
        <v>-1.0379787342361335E-2</v>
      </c>
      <c r="H2451" s="3">
        <f>1-E2451/MAX(E$2:E2451)</f>
        <v>0.42119206424828148</v>
      </c>
      <c r="I2451" s="21">
        <f t="shared" si="191"/>
        <v>35.679999999999836</v>
      </c>
      <c r="J2451" s="21">
        <f ca="1">IF(ROW()&gt;计算结果!B$18+1,ABS(E2451-OFFSET(E2451,-计算结果!B$18,0,1,1))/SUM(OFFSET(I2451,0,0,-计算结果!B$18,1)),ABS(E2451-OFFSET(E2451,-ROW()+2,0,1,1))/SUM(OFFSET(I2451,0,0,-ROW()+2,1)))</f>
        <v>0.34030396261768786</v>
      </c>
      <c r="K2451" s="21">
        <f ca="1">(计算结果!B$19+计算结果!B$20*'000300'!J2451)^计算结果!B$21</f>
        <v>1.706273566355919</v>
      </c>
      <c r="L2451" s="21">
        <f t="shared" ca="1" si="192"/>
        <v>3340.8170232363127</v>
      </c>
      <c r="M2451" s="31" t="str">
        <f ca="1">IF(ROW()&gt;计算结果!B$22+1,IF(L2451&gt;OFFSET(L2451,-计算结果!B$22,0,1,1),"买",IF(L2451&lt;OFFSET(L2451,-计算结果!B$22,0,1,1),"卖",M2450)),IF(L2451&gt;OFFSET(L2451,-ROW()+1,0,1,1),"买",IF(L2451&lt;OFFSET(L2451,-ROW()+1,0,1,1),"卖",M2450)))</f>
        <v>卖</v>
      </c>
      <c r="N2451" s="4" t="str">
        <f t="shared" ca="1" si="193"/>
        <v/>
      </c>
      <c r="O2451" s="3">
        <f ca="1">IF(M2450="买",E2451/E2450-1,0)-IF(N2451=1,计算结果!B$17,0)</f>
        <v>0</v>
      </c>
      <c r="P2451" s="2">
        <f t="shared" ca="1" si="194"/>
        <v>10.98026000828909</v>
      </c>
      <c r="Q2451" s="3">
        <f ca="1">1-P2451/MAX(P$2:P2451)</f>
        <v>5.8732969342562669E-2</v>
      </c>
    </row>
    <row r="2452" spans="1:17" x14ac:dyDescent="0.15">
      <c r="A2452" s="1">
        <v>42040</v>
      </c>
      <c r="B2452">
        <v>3487.95</v>
      </c>
      <c r="C2452">
        <v>3487.95</v>
      </c>
      <c r="D2452" s="21">
        <v>3366.86</v>
      </c>
      <c r="E2452" s="21">
        <v>3366.95</v>
      </c>
      <c r="F2452" s="42">
        <v>3115.2367206399999</v>
      </c>
      <c r="G2452" s="3">
        <f t="shared" si="190"/>
        <v>-1.0235847808640841E-2</v>
      </c>
      <c r="H2452" s="3">
        <f>1-E2452/MAX(E$2:E2452)</f>
        <v>0.42711665418906963</v>
      </c>
      <c r="I2452" s="21">
        <f t="shared" si="191"/>
        <v>34.820000000000164</v>
      </c>
      <c r="J2452" s="21">
        <f ca="1">IF(ROW()&gt;计算结果!B$18+1,ABS(E2452-OFFSET(E2452,-计算结果!B$18,0,1,1))/SUM(OFFSET(I2452,0,0,-计算结果!B$18,1)),ABS(E2452-OFFSET(E2452,-ROW()+2,0,1,1))/SUM(OFFSET(I2452,0,0,-ROW()+2,1)))</f>
        <v>0.44752219099870749</v>
      </c>
      <c r="K2452" s="21">
        <f ca="1">(计算结果!B$19+计算结果!B$20*'000300'!J2452)^计算结果!B$21</f>
        <v>1.8027699718988366</v>
      </c>
      <c r="L2452" s="21">
        <f t="shared" ca="1" si="192"/>
        <v>3387.9287690222177</v>
      </c>
      <c r="M2452" s="31" t="str">
        <f ca="1">IF(ROW()&gt;计算结果!B$22+1,IF(L2452&gt;OFFSET(L2452,-计算结果!B$22,0,1,1),"买",IF(L2452&lt;OFFSET(L2452,-计算结果!B$22,0,1,1),"卖",M2451)),IF(L2452&gt;OFFSET(L2452,-ROW()+1,0,1,1),"买",IF(L2452&lt;OFFSET(L2452,-ROW()+1,0,1,1),"卖",M2451)))</f>
        <v>卖</v>
      </c>
      <c r="N2452" s="4" t="str">
        <f t="shared" ca="1" si="193"/>
        <v/>
      </c>
      <c r="O2452" s="3">
        <f ca="1">IF(M2451="买",E2452/E2451-1,0)-IF(N2452=1,计算结果!B$17,0)</f>
        <v>0</v>
      </c>
      <c r="P2452" s="2">
        <f t="shared" ca="1" si="194"/>
        <v>10.98026000828909</v>
      </c>
      <c r="Q2452" s="3">
        <f ca="1">1-P2452/MAX(P$2:P2452)</f>
        <v>5.8732969342562669E-2</v>
      </c>
    </row>
    <row r="2453" spans="1:17" x14ac:dyDescent="0.15">
      <c r="A2453" s="1">
        <v>42041</v>
      </c>
      <c r="B2453">
        <v>3352.33</v>
      </c>
      <c r="C2453">
        <v>3374.05</v>
      </c>
      <c r="D2453" s="21">
        <v>3285.93</v>
      </c>
      <c r="E2453" s="21">
        <v>3312.42</v>
      </c>
      <c r="F2453" s="42">
        <v>2214.33184256</v>
      </c>
      <c r="G2453" s="3">
        <f t="shared" si="190"/>
        <v>-1.6195666701317113E-2</v>
      </c>
      <c r="H2453" s="3">
        <f>1-E2453/MAX(E$2:E2453)</f>
        <v>0.43639488191655884</v>
      </c>
      <c r="I2453" s="21">
        <f t="shared" si="191"/>
        <v>54.529999999999745</v>
      </c>
      <c r="J2453" s="21">
        <f ca="1">IF(ROW()&gt;计算结果!B$18+1,ABS(E2453-OFFSET(E2453,-计算结果!B$18,0,1,1))/SUM(OFFSET(I2453,0,0,-计算结果!B$18,1)),ABS(E2453-OFFSET(E2453,-ROW()+2,0,1,1))/SUM(OFFSET(I2453,0,0,-ROW()+2,1)))</f>
        <v>0.51987810501413456</v>
      </c>
      <c r="K2453" s="21">
        <f ca="1">(计算结果!B$19+计算结果!B$20*'000300'!J2453)^计算结果!B$21</f>
        <v>1.8678902945127209</v>
      </c>
      <c r="L2453" s="21">
        <f t="shared" ca="1" si="192"/>
        <v>3246.8866722150146</v>
      </c>
      <c r="M2453" s="31" t="str">
        <f ca="1">IF(ROW()&gt;计算结果!B$22+1,IF(L2453&gt;OFFSET(L2453,-计算结果!B$22,0,1,1),"买",IF(L2453&lt;OFFSET(L2453,-计算结果!B$22,0,1,1),"卖",M2452)),IF(L2453&gt;OFFSET(L2453,-ROW()+1,0,1,1),"买",IF(L2453&lt;OFFSET(L2453,-ROW()+1,0,1,1),"卖",M2452)))</f>
        <v>卖</v>
      </c>
      <c r="N2453" s="4" t="str">
        <f t="shared" ca="1" si="193"/>
        <v/>
      </c>
      <c r="O2453" s="3">
        <f ca="1">IF(M2452="买",E2453/E2452-1,0)-IF(N2453=1,计算结果!B$17,0)</f>
        <v>0</v>
      </c>
      <c r="P2453" s="2">
        <f t="shared" ca="1" si="194"/>
        <v>10.98026000828909</v>
      </c>
      <c r="Q2453" s="3">
        <f ca="1">1-P2453/MAX(P$2:P2453)</f>
        <v>5.8732969342562669E-2</v>
      </c>
    </row>
    <row r="2454" spans="1:17" x14ac:dyDescent="0.15">
      <c r="A2454" s="1">
        <v>42044</v>
      </c>
      <c r="B2454">
        <v>3305.73</v>
      </c>
      <c r="C2454">
        <v>3376.53</v>
      </c>
      <c r="D2454" s="21">
        <v>3298.6</v>
      </c>
      <c r="E2454" s="21">
        <v>3345.92</v>
      </c>
      <c r="F2454" s="42">
        <v>2207.6651929599998</v>
      </c>
      <c r="G2454" s="3">
        <f t="shared" si="190"/>
        <v>1.0113451796571749E-2</v>
      </c>
      <c r="H2454" s="3">
        <f>1-E2454/MAX(E$2:E2454)</f>
        <v>0.43069488872252093</v>
      </c>
      <c r="I2454" s="21">
        <f t="shared" si="191"/>
        <v>33.5</v>
      </c>
      <c r="J2454" s="21">
        <f ca="1">IF(ROW()&gt;计算结果!B$18+1,ABS(E2454-OFFSET(E2454,-计算结果!B$18,0,1,1))/SUM(OFFSET(I2454,0,0,-计算结果!B$18,1)),ABS(E2454-OFFSET(E2454,-ROW()+2,0,1,1))/SUM(OFFSET(I2454,0,0,-ROW()+2,1)))</f>
        <v>0.52830416901862798</v>
      </c>
      <c r="K2454" s="21">
        <f ca="1">(计算结果!B$19+计算结果!B$20*'000300'!J2454)^计算结果!B$21</f>
        <v>1.875473752116765</v>
      </c>
      <c r="L2454" s="21">
        <f t="shared" ca="1" si="192"/>
        <v>3432.621079060531</v>
      </c>
      <c r="M2454" s="31" t="str">
        <f ca="1">IF(ROW()&gt;计算结果!B$22+1,IF(L2454&gt;OFFSET(L2454,-计算结果!B$22,0,1,1),"买",IF(L2454&lt;OFFSET(L2454,-计算结果!B$22,0,1,1),"卖",M2453)),IF(L2454&gt;OFFSET(L2454,-ROW()+1,0,1,1),"买",IF(L2454&lt;OFFSET(L2454,-ROW()+1,0,1,1),"卖",M2453)))</f>
        <v>买</v>
      </c>
      <c r="N2454" s="4">
        <f t="shared" ca="1" si="193"/>
        <v>1</v>
      </c>
      <c r="O2454" s="3">
        <f ca="1">IF(M2453="买",E2454/E2453-1,0)-IF(N2454=1,计算结果!B$17,0)</f>
        <v>0</v>
      </c>
      <c r="P2454" s="2">
        <f t="shared" ca="1" si="194"/>
        <v>10.98026000828909</v>
      </c>
      <c r="Q2454" s="3">
        <f ca="1">1-P2454/MAX(P$2:P2454)</f>
        <v>5.8732969342562669E-2</v>
      </c>
    </row>
    <row r="2455" spans="1:17" x14ac:dyDescent="0.15">
      <c r="A2455" s="1">
        <v>42045</v>
      </c>
      <c r="B2455">
        <v>3345.08</v>
      </c>
      <c r="C2455">
        <v>3407.18</v>
      </c>
      <c r="D2455" s="21">
        <v>3339.55</v>
      </c>
      <c r="E2455" s="21">
        <v>3406.94</v>
      </c>
      <c r="F2455" s="42">
        <v>1991.2068300799999</v>
      </c>
      <c r="G2455" s="3">
        <f t="shared" si="190"/>
        <v>1.8237136572303081E-2</v>
      </c>
      <c r="H2455" s="3">
        <f>1-E2455/MAX(E$2:E2455)</f>
        <v>0.42031239365684336</v>
      </c>
      <c r="I2455" s="21">
        <f t="shared" si="191"/>
        <v>61.019999999999982</v>
      </c>
      <c r="J2455" s="21">
        <f ca="1">IF(ROW()&gt;计算结果!B$18+1,ABS(E2455-OFFSET(E2455,-计算结果!B$18,0,1,1))/SUM(OFFSET(I2455,0,0,-计算结果!B$18,1)),ABS(E2455-OFFSET(E2455,-ROW()+2,0,1,1))/SUM(OFFSET(I2455,0,0,-ROW()+2,1)))</f>
        <v>0.32058548500982809</v>
      </c>
      <c r="K2455" s="21">
        <f ca="1">(计算结果!B$19+计算结果!B$20*'000300'!J2455)^计算结果!B$21</f>
        <v>1.6885269365088451</v>
      </c>
      <c r="L2455" s="21">
        <f t="shared" ca="1" si="192"/>
        <v>3389.2578853082114</v>
      </c>
      <c r="M2455" s="31" t="str">
        <f ca="1">IF(ROW()&gt;计算结果!B$22+1,IF(L2455&gt;OFFSET(L2455,-计算结果!B$22,0,1,1),"买",IF(L2455&lt;OFFSET(L2455,-计算结果!B$22,0,1,1),"卖",M2454)),IF(L2455&gt;OFFSET(L2455,-ROW()+1,0,1,1),"买",IF(L2455&lt;OFFSET(L2455,-ROW()+1,0,1,1),"卖",M2454)))</f>
        <v>卖</v>
      </c>
      <c r="N2455" s="4">
        <f t="shared" ca="1" si="193"/>
        <v>1</v>
      </c>
      <c r="O2455" s="3">
        <f ca="1">IF(M2454="买",E2455/E2454-1,0)-IF(N2455=1,计算结果!B$17,0)</f>
        <v>1.8237136572303081E-2</v>
      </c>
      <c r="P2455" s="2">
        <f t="shared" ca="1" si="194"/>
        <v>11.180508509659656</v>
      </c>
      <c r="Q2455" s="3">
        <f ca="1">1-P2455/MAX(P$2:P2455)</f>
        <v>4.1566953953456776E-2</v>
      </c>
    </row>
    <row r="2456" spans="1:17" x14ac:dyDescent="0.15">
      <c r="A2456" s="1">
        <v>42046</v>
      </c>
      <c r="B2456">
        <v>3415.98</v>
      </c>
      <c r="C2456">
        <v>3445.66</v>
      </c>
      <c r="D2456" s="21">
        <v>3412.14</v>
      </c>
      <c r="E2456" s="21">
        <v>3434.12</v>
      </c>
      <c r="F2456" s="42">
        <v>1859.79224064</v>
      </c>
      <c r="G2456" s="3">
        <f t="shared" si="190"/>
        <v>7.9778334810709506E-3</v>
      </c>
      <c r="H2456" s="3">
        <f>1-E2456/MAX(E$2:E2456)</f>
        <v>0.41568774246239704</v>
      </c>
      <c r="I2456" s="21">
        <f t="shared" si="191"/>
        <v>27.179999999999836</v>
      </c>
      <c r="J2456" s="21">
        <f ca="1">IF(ROW()&gt;计算结果!B$18+1,ABS(E2456-OFFSET(E2456,-计算结果!B$18,0,1,1))/SUM(OFFSET(I2456,0,0,-计算结果!B$18,1)),ABS(E2456-OFFSET(E2456,-ROW()+2,0,1,1))/SUM(OFFSET(I2456,0,0,-ROW()+2,1)))</f>
        <v>0.18182543163603088</v>
      </c>
      <c r="K2456" s="21">
        <f ca="1">(计算结果!B$19+计算结果!B$20*'000300'!J2456)^计算结果!B$21</f>
        <v>1.5636428884724278</v>
      </c>
      <c r="L2456" s="21">
        <f t="shared" ca="1" si="192"/>
        <v>3459.4062119078612</v>
      </c>
      <c r="M2456" s="31" t="str">
        <f ca="1">IF(ROW()&gt;计算结果!B$22+1,IF(L2456&gt;OFFSET(L2456,-计算结果!B$22,0,1,1),"买",IF(L2456&lt;OFFSET(L2456,-计算结果!B$22,0,1,1),"卖",M2455)),IF(L2456&gt;OFFSET(L2456,-ROW()+1,0,1,1),"买",IF(L2456&lt;OFFSET(L2456,-ROW()+1,0,1,1),"卖",M2455)))</f>
        <v>卖</v>
      </c>
      <c r="N2456" s="4" t="str">
        <f t="shared" ca="1" si="193"/>
        <v/>
      </c>
      <c r="O2456" s="3">
        <f ca="1">IF(M2455="买",E2456/E2455-1,0)-IF(N2456=1,计算结果!B$17,0)</f>
        <v>0</v>
      </c>
      <c r="P2456" s="2">
        <f t="shared" ca="1" si="194"/>
        <v>11.180508509659656</v>
      </c>
      <c r="Q2456" s="3">
        <f ca="1">1-P2456/MAX(P$2:P2456)</f>
        <v>4.1566953953456776E-2</v>
      </c>
    </row>
    <row r="2457" spans="1:17" x14ac:dyDescent="0.15">
      <c r="A2457" s="1">
        <v>42047</v>
      </c>
      <c r="B2457">
        <v>3435.36</v>
      </c>
      <c r="C2457">
        <v>3453.58</v>
      </c>
      <c r="D2457" s="21">
        <v>3405.63</v>
      </c>
      <c r="E2457" s="21">
        <v>3442.87</v>
      </c>
      <c r="F2457" s="42">
        <v>1912.8587059199999</v>
      </c>
      <c r="G2457" s="3">
        <f t="shared" si="190"/>
        <v>2.5479598849196261E-3</v>
      </c>
      <c r="H2457" s="3">
        <f>1-E2457/MAX(E$2:E2457)</f>
        <v>0.41419893826992449</v>
      </c>
      <c r="I2457" s="21">
        <f t="shared" si="191"/>
        <v>8.75</v>
      </c>
      <c r="J2457" s="21">
        <f ca="1">IF(ROW()&gt;计算结果!B$18+1,ABS(E2457-OFFSET(E2457,-计算结果!B$18,0,1,1))/SUM(OFFSET(I2457,0,0,-计算结果!B$18,1)),ABS(E2457-OFFSET(E2457,-ROW()+2,0,1,1))/SUM(OFFSET(I2457,0,0,-ROW()+2,1)))</f>
        <v>8.3395814142799715E-2</v>
      </c>
      <c r="K2457" s="21">
        <f ca="1">(计算结果!B$19+计算结果!B$20*'000300'!J2457)^计算结果!B$21</f>
        <v>1.4750562327285197</v>
      </c>
      <c r="L2457" s="21">
        <f t="shared" ca="1" si="192"/>
        <v>3435.0143694674507</v>
      </c>
      <c r="M2457" s="31" t="str">
        <f ca="1">IF(ROW()&gt;计算结果!B$22+1,IF(L2457&gt;OFFSET(L2457,-计算结果!B$22,0,1,1),"买",IF(L2457&lt;OFFSET(L2457,-计算结果!B$22,0,1,1),"卖",M2456)),IF(L2457&gt;OFFSET(L2457,-ROW()+1,0,1,1),"买",IF(L2457&lt;OFFSET(L2457,-ROW()+1,0,1,1),"卖",M2456)))</f>
        <v>卖</v>
      </c>
      <c r="N2457" s="4" t="str">
        <f t="shared" ca="1" si="193"/>
        <v/>
      </c>
      <c r="O2457" s="3">
        <f ca="1">IF(M2456="买",E2457/E2456-1,0)-IF(N2457=1,计算结果!B$17,0)</f>
        <v>0</v>
      </c>
      <c r="P2457" s="2">
        <f t="shared" ca="1" si="194"/>
        <v>11.180508509659656</v>
      </c>
      <c r="Q2457" s="3">
        <f ca="1">1-P2457/MAX(P$2:P2457)</f>
        <v>4.1566953953456776E-2</v>
      </c>
    </row>
    <row r="2458" spans="1:17" x14ac:dyDescent="0.15">
      <c r="A2458" s="1">
        <v>42048</v>
      </c>
      <c r="B2458">
        <v>3458.83</v>
      </c>
      <c r="C2458">
        <v>3509.5</v>
      </c>
      <c r="D2458" s="21">
        <v>3452.08</v>
      </c>
      <c r="E2458" s="21">
        <v>3469.83</v>
      </c>
      <c r="F2458" s="42">
        <v>2470.7615948799998</v>
      </c>
      <c r="G2458" s="3">
        <f t="shared" si="190"/>
        <v>7.8306761510018585E-3</v>
      </c>
      <c r="H2458" s="3">
        <f>1-E2458/MAX(E$2:E2458)</f>
        <v>0.40961171986660316</v>
      </c>
      <c r="I2458" s="21">
        <f t="shared" si="191"/>
        <v>26.960000000000036</v>
      </c>
      <c r="J2458" s="21">
        <f ca="1">IF(ROW()&gt;计算结果!B$18+1,ABS(E2458-OFFSET(E2458,-计算结果!B$18,0,1,1))/SUM(OFFSET(I2458,0,0,-计算结果!B$18,1)),ABS(E2458-OFFSET(E2458,-ROW()+2,0,1,1))/SUM(OFFSET(I2458,0,0,-ROW()+2,1)))</f>
        <v>7.9397795501389271E-2</v>
      </c>
      <c r="K2458" s="21">
        <f ca="1">(计算结果!B$19+计算结果!B$20*'000300'!J2458)^计算结果!B$21</f>
        <v>1.4714580159512503</v>
      </c>
      <c r="L2458" s="21">
        <f t="shared" ca="1" si="192"/>
        <v>3486.2441080949675</v>
      </c>
      <c r="M2458" s="31" t="str">
        <f ca="1">IF(ROW()&gt;计算结果!B$22+1,IF(L2458&gt;OFFSET(L2458,-计算结果!B$22,0,1,1),"买",IF(L2458&lt;OFFSET(L2458,-计算结果!B$22,0,1,1),"卖",M2457)),IF(L2458&gt;OFFSET(L2458,-ROW()+1,0,1,1),"买",IF(L2458&lt;OFFSET(L2458,-ROW()+1,0,1,1),"卖",M2457)))</f>
        <v>卖</v>
      </c>
      <c r="N2458" s="4" t="str">
        <f t="shared" ca="1" si="193"/>
        <v/>
      </c>
      <c r="O2458" s="3">
        <f ca="1">IF(M2457="买",E2458/E2457-1,0)-IF(N2458=1,计算结果!B$17,0)</f>
        <v>0</v>
      </c>
      <c r="P2458" s="2">
        <f t="shared" ca="1" si="194"/>
        <v>11.180508509659656</v>
      </c>
      <c r="Q2458" s="3">
        <f ca="1">1-P2458/MAX(P$2:P2458)</f>
        <v>4.1566953953456776E-2</v>
      </c>
    </row>
    <row r="2459" spans="1:17" x14ac:dyDescent="0.15">
      <c r="A2459" s="1">
        <v>42051</v>
      </c>
      <c r="B2459">
        <v>3473.29</v>
      </c>
      <c r="C2459">
        <v>3504.48</v>
      </c>
      <c r="D2459" s="21">
        <v>3466.61</v>
      </c>
      <c r="E2459" s="21">
        <v>3499.48</v>
      </c>
      <c r="F2459" s="42">
        <v>2227.9972454399999</v>
      </c>
      <c r="G2459" s="3">
        <f t="shared" si="190"/>
        <v>8.5450872232932795E-3</v>
      </c>
      <c r="H2459" s="3">
        <f>1-E2459/MAX(E$2:E2459)</f>
        <v>0.40456680051725313</v>
      </c>
      <c r="I2459" s="21">
        <f t="shared" si="191"/>
        <v>29.650000000000091</v>
      </c>
      <c r="J2459" s="21">
        <f ca="1">IF(ROW()&gt;计算结果!B$18+1,ABS(E2459-OFFSET(E2459,-计算结果!B$18,0,1,1))/SUM(OFFSET(I2459,0,0,-计算结果!B$18,1)),ABS(E2459-OFFSET(E2459,-ROW()+2,0,1,1))/SUM(OFFSET(I2459,0,0,-ROW()+2,1)))</f>
        <v>0.36786490722483489</v>
      </c>
      <c r="K2459" s="21">
        <f ca="1">(计算结果!B$19+计算结果!B$20*'000300'!J2459)^计算结果!B$21</f>
        <v>1.7310784165023514</v>
      </c>
      <c r="L2459" s="21">
        <f t="shared" ca="1" si="192"/>
        <v>3509.1564748949272</v>
      </c>
      <c r="M2459" s="31" t="str">
        <f ca="1">IF(ROW()&gt;计算结果!B$22+1,IF(L2459&gt;OFFSET(L2459,-计算结果!B$22,0,1,1),"买",IF(L2459&lt;OFFSET(L2459,-计算结果!B$22,0,1,1),"卖",M2458)),IF(L2459&gt;OFFSET(L2459,-ROW()+1,0,1,1),"买",IF(L2459&lt;OFFSET(L2459,-ROW()+1,0,1,1),"卖",M2458)))</f>
        <v>买</v>
      </c>
      <c r="N2459" s="4">
        <f t="shared" ca="1" si="193"/>
        <v>1</v>
      </c>
      <c r="O2459" s="3">
        <f ca="1">IF(M2458="买",E2459/E2458-1,0)-IF(N2459=1,计算结果!B$17,0)</f>
        <v>0</v>
      </c>
      <c r="P2459" s="2">
        <f t="shared" ca="1" si="194"/>
        <v>11.180508509659656</v>
      </c>
      <c r="Q2459" s="3">
        <f ca="1">1-P2459/MAX(P$2:P2459)</f>
        <v>4.1566953953456776E-2</v>
      </c>
    </row>
    <row r="2460" spans="1:17" x14ac:dyDescent="0.15">
      <c r="A2460" s="1">
        <v>42052</v>
      </c>
      <c r="B2460">
        <v>3511.54</v>
      </c>
      <c r="C2460">
        <v>3536.82</v>
      </c>
      <c r="D2460" s="21">
        <v>3511.09</v>
      </c>
      <c r="E2460" s="21">
        <v>3522.32</v>
      </c>
      <c r="F2460" s="42">
        <v>2144.5727027200001</v>
      </c>
      <c r="G2460" s="3">
        <f t="shared" si="190"/>
        <v>6.5266839644748664E-3</v>
      </c>
      <c r="H2460" s="3">
        <f>1-E2460/MAX(E$2:E2460)</f>
        <v>0.40068059620227314</v>
      </c>
      <c r="I2460" s="21">
        <f t="shared" si="191"/>
        <v>22.840000000000146</v>
      </c>
      <c r="J2460" s="21">
        <f ca="1">IF(ROW()&gt;计算结果!B$18+1,ABS(E2460-OFFSET(E2460,-计算结果!B$18,0,1,1))/SUM(OFFSET(I2460,0,0,-计算结果!B$18,1)),ABS(E2460-OFFSET(E2460,-ROW()+2,0,1,1))/SUM(OFFSET(I2460,0,0,-ROW()+2,1)))</f>
        <v>0.25339623204848888</v>
      </c>
      <c r="K2460" s="21">
        <f ca="1">(计算结果!B$19+计算结果!B$20*'000300'!J2460)^计算结果!B$21</f>
        <v>1.6280566088436399</v>
      </c>
      <c r="L2460" s="21">
        <f t="shared" ca="1" si="192"/>
        <v>3530.5874389379201</v>
      </c>
      <c r="M2460" s="31" t="str">
        <f ca="1">IF(ROW()&gt;计算结果!B$22+1,IF(L2460&gt;OFFSET(L2460,-计算结果!B$22,0,1,1),"买",IF(L2460&lt;OFFSET(L2460,-计算结果!B$22,0,1,1),"卖",M2459)),IF(L2460&gt;OFFSET(L2460,-ROW()+1,0,1,1),"买",IF(L2460&lt;OFFSET(L2460,-ROW()+1,0,1,1),"卖",M2459)))</f>
        <v>卖</v>
      </c>
      <c r="N2460" s="4">
        <f t="shared" ca="1" si="193"/>
        <v>1</v>
      </c>
      <c r="O2460" s="3">
        <f ca="1">IF(M2459="买",E2460/E2459-1,0)-IF(N2460=1,计算结果!B$17,0)</f>
        <v>6.5266839644748664E-3</v>
      </c>
      <c r="P2460" s="2">
        <f t="shared" ca="1" si="194"/>
        <v>11.253480155264327</v>
      </c>
      <c r="Q2460" s="3">
        <f ca="1">1-P2460/MAX(P$2:P2460)</f>
        <v>3.5311564360801961E-2</v>
      </c>
    </row>
    <row r="2461" spans="1:17" x14ac:dyDescent="0.15">
      <c r="A2461" s="1">
        <v>42060</v>
      </c>
      <c r="B2461">
        <v>3529.55</v>
      </c>
      <c r="C2461">
        <v>3529.55</v>
      </c>
      <c r="D2461" s="21">
        <v>3463.95</v>
      </c>
      <c r="E2461" s="21">
        <v>3478.73</v>
      </c>
      <c r="F2461" s="42">
        <v>2117.3906636800002</v>
      </c>
      <c r="G2461" s="3">
        <f t="shared" si="190"/>
        <v>-1.2375366235889973E-2</v>
      </c>
      <c r="H2461" s="3">
        <f>1-E2461/MAX(E$2:E2461)</f>
        <v>0.40809739331654526</v>
      </c>
      <c r="I2461" s="21">
        <f t="shared" si="191"/>
        <v>43.590000000000146</v>
      </c>
      <c r="J2461" s="21">
        <f ca="1">IF(ROW()&gt;计算结果!B$18+1,ABS(E2461-OFFSET(E2461,-计算结果!B$18,0,1,1))/SUM(OFFSET(I2461,0,0,-计算结果!B$18,1)),ABS(E2461-OFFSET(E2461,-ROW()+2,0,1,1))/SUM(OFFSET(I2461,0,0,-ROW()+2,1)))</f>
        <v>0.22447789056119474</v>
      </c>
      <c r="K2461" s="21">
        <f ca="1">(计算结果!B$19+计算结果!B$20*'000300'!J2461)^计算结果!B$21</f>
        <v>1.6020301015050751</v>
      </c>
      <c r="L2461" s="21">
        <f t="shared" ca="1" si="192"/>
        <v>3447.5102607724111</v>
      </c>
      <c r="M2461" s="31" t="str">
        <f ca="1">IF(ROW()&gt;计算结果!B$22+1,IF(L2461&gt;OFFSET(L2461,-计算结果!B$22,0,1,1),"买",IF(L2461&lt;OFFSET(L2461,-计算结果!B$22,0,1,1),"卖",M2460)),IF(L2461&gt;OFFSET(L2461,-ROW()+1,0,1,1),"买",IF(L2461&lt;OFFSET(L2461,-ROW()+1,0,1,1),"卖",M2460)))</f>
        <v>卖</v>
      </c>
      <c r="N2461" s="4" t="str">
        <f t="shared" ca="1" si="193"/>
        <v/>
      </c>
      <c r="O2461" s="3">
        <f ca="1">IF(M2460="买",E2461/E2460-1,0)-IF(N2461=1,计算结果!B$17,0)</f>
        <v>0</v>
      </c>
      <c r="P2461" s="2">
        <f t="shared" ca="1" si="194"/>
        <v>11.253480155264327</v>
      </c>
      <c r="Q2461" s="3">
        <f ca="1">1-P2461/MAX(P$2:P2461)</f>
        <v>3.5311564360801961E-2</v>
      </c>
    </row>
    <row r="2462" spans="1:17" x14ac:dyDescent="0.15">
      <c r="A2462" s="1">
        <v>42061</v>
      </c>
      <c r="B2462">
        <v>3473.71</v>
      </c>
      <c r="C2462">
        <v>3569.33</v>
      </c>
      <c r="D2462" s="21">
        <v>3456.87</v>
      </c>
      <c r="E2462" s="21">
        <v>3566.29</v>
      </c>
      <c r="F2462" s="42">
        <v>2798.0906495999998</v>
      </c>
      <c r="G2462" s="3">
        <f t="shared" si="190"/>
        <v>2.517010518206364E-2</v>
      </c>
      <c r="H2462" s="3">
        <f>1-E2462/MAX(E$2:E2462)</f>
        <v>0.39319914244878518</v>
      </c>
      <c r="I2462" s="21">
        <f t="shared" si="191"/>
        <v>87.559999999999945</v>
      </c>
      <c r="J2462" s="21">
        <f ca="1">IF(ROW()&gt;计算结果!B$18+1,ABS(E2462-OFFSET(E2462,-计算结果!B$18,0,1,1))/SUM(OFFSET(I2462,0,0,-计算结果!B$18,1)),ABS(E2462-OFFSET(E2462,-ROW()+2,0,1,1))/SUM(OFFSET(I2462,0,0,-ROW()+2,1)))</f>
        <v>0.50391829718388237</v>
      </c>
      <c r="K2462" s="21">
        <f ca="1">(计算结果!B$19+计算结果!B$20*'000300'!J2462)^计算结果!B$21</f>
        <v>1.8535264674654941</v>
      </c>
      <c r="L2462" s="21">
        <f t="shared" ca="1" si="192"/>
        <v>3667.6716512293965</v>
      </c>
      <c r="M2462" s="31" t="str">
        <f ca="1">IF(ROW()&gt;计算结果!B$22+1,IF(L2462&gt;OFFSET(L2462,-计算结果!B$22,0,1,1),"买",IF(L2462&lt;OFFSET(L2462,-计算结果!B$22,0,1,1),"卖",M2461)),IF(L2462&gt;OFFSET(L2462,-ROW()+1,0,1,1),"买",IF(L2462&lt;OFFSET(L2462,-ROW()+1,0,1,1),"卖",M2461)))</f>
        <v>买</v>
      </c>
      <c r="N2462" s="4">
        <f t="shared" ca="1" si="193"/>
        <v>1</v>
      </c>
      <c r="O2462" s="3">
        <f ca="1">IF(M2461="买",E2462/E2461-1,0)-IF(N2462=1,计算结果!B$17,0)</f>
        <v>0</v>
      </c>
      <c r="P2462" s="2">
        <f t="shared" ca="1" si="194"/>
        <v>11.253480155264327</v>
      </c>
      <c r="Q2462" s="3">
        <f ca="1">1-P2462/MAX(P$2:P2462)</f>
        <v>3.5311564360801961E-2</v>
      </c>
    </row>
    <row r="2463" spans="1:17" x14ac:dyDescent="0.15">
      <c r="A2463" s="1">
        <v>42062</v>
      </c>
      <c r="B2463">
        <v>3565.23</v>
      </c>
      <c r="C2463">
        <v>3594.81</v>
      </c>
      <c r="D2463" s="21">
        <v>3560.46</v>
      </c>
      <c r="E2463" s="21">
        <v>3572.84</v>
      </c>
      <c r="F2463" s="42">
        <v>2718.61940224</v>
      </c>
      <c r="G2463" s="3">
        <f t="shared" si="190"/>
        <v>1.8366425613172144E-3</v>
      </c>
      <c r="H2463" s="3">
        <f>1-E2463/MAX(E$2:E2463)</f>
        <v>0.39208466616756277</v>
      </c>
      <c r="I2463" s="21">
        <f t="shared" si="191"/>
        <v>6.5500000000001819</v>
      </c>
      <c r="J2463" s="21">
        <f ca="1">IF(ROW()&gt;计算结果!B$18+1,ABS(E2463-OFFSET(E2463,-计算结果!B$18,0,1,1))/SUM(OFFSET(I2463,0,0,-计算结果!B$18,1)),ABS(E2463-OFFSET(E2463,-ROW()+2,0,1,1))/SUM(OFFSET(I2463,0,0,-ROW()+2,1)))</f>
        <v>0.74919447640966574</v>
      </c>
      <c r="K2463" s="21">
        <f ca="1">(计算结果!B$19+计算结果!B$20*'000300'!J2463)^计算结果!B$21</f>
        <v>2.0742750287686991</v>
      </c>
      <c r="L2463" s="21">
        <f t="shared" ca="1" si="192"/>
        <v>3470.9647251473571</v>
      </c>
      <c r="M2463" s="31" t="str">
        <f ca="1">IF(ROW()&gt;计算结果!B$22+1,IF(L2463&gt;OFFSET(L2463,-计算结果!B$22,0,1,1),"买",IF(L2463&lt;OFFSET(L2463,-计算结果!B$22,0,1,1),"卖",M2462)),IF(L2463&gt;OFFSET(L2463,-ROW()+1,0,1,1),"买",IF(L2463&lt;OFFSET(L2463,-ROW()+1,0,1,1),"卖",M2462)))</f>
        <v>卖</v>
      </c>
      <c r="N2463" s="4">
        <f t="shared" ca="1" si="193"/>
        <v>1</v>
      </c>
      <c r="O2463" s="3">
        <f ca="1">IF(M2462="买",E2463/E2462-1,0)-IF(N2463=1,计算结果!B$17,0)</f>
        <v>1.8366425613172144E-3</v>
      </c>
      <c r="P2463" s="2">
        <f t="shared" ca="1" si="194"/>
        <v>11.274148775880425</v>
      </c>
      <c r="Q2463" s="3">
        <f ca="1">1-P2463/MAX(P$2:P2463)</f>
        <v>3.3539776521496423E-2</v>
      </c>
    </row>
    <row r="2464" spans="1:17" x14ac:dyDescent="0.15">
      <c r="A2464" s="1">
        <v>42065</v>
      </c>
      <c r="B2464">
        <v>3603.45</v>
      </c>
      <c r="C2464">
        <v>3608.69</v>
      </c>
      <c r="D2464" s="21">
        <v>3566.53</v>
      </c>
      <c r="E2464" s="21">
        <v>3601.27</v>
      </c>
      <c r="F2464" s="42">
        <v>3251.6489216</v>
      </c>
      <c r="G2464" s="3">
        <f t="shared" si="190"/>
        <v>7.9572552927082985E-3</v>
      </c>
      <c r="H2464" s="3">
        <f>1-E2464/MAX(E$2:E2464)</f>
        <v>0.38724732865990608</v>
      </c>
      <c r="I2464" s="21">
        <f t="shared" si="191"/>
        <v>28.429999999999836</v>
      </c>
      <c r="J2464" s="21">
        <f ca="1">IF(ROW()&gt;计算结果!B$18+1,ABS(E2464-OFFSET(E2464,-计算结果!B$18,0,1,1))/SUM(OFFSET(I2464,0,0,-计算结果!B$18,1)),ABS(E2464-OFFSET(E2464,-ROW()+2,0,1,1))/SUM(OFFSET(I2464,0,0,-ROW()+2,1)))</f>
        <v>0.74548214754911912</v>
      </c>
      <c r="K2464" s="21">
        <f ca="1">(计算结果!B$19+计算结果!B$20*'000300'!J2464)^计算结果!B$21</f>
        <v>2.0709339327942073</v>
      </c>
      <c r="L2464" s="21">
        <f t="shared" ca="1" si="192"/>
        <v>3740.8183404617707</v>
      </c>
      <c r="M2464" s="31" t="str">
        <f ca="1">IF(ROW()&gt;计算结果!B$22+1,IF(L2464&gt;OFFSET(L2464,-计算结果!B$22,0,1,1),"买",IF(L2464&lt;OFFSET(L2464,-计算结果!B$22,0,1,1),"卖",M2463)),IF(L2464&gt;OFFSET(L2464,-ROW()+1,0,1,1),"买",IF(L2464&lt;OFFSET(L2464,-ROW()+1,0,1,1),"卖",M2463)))</f>
        <v>买</v>
      </c>
      <c r="N2464" s="4">
        <f t="shared" ca="1" si="193"/>
        <v>1</v>
      </c>
      <c r="O2464" s="3">
        <f ca="1">IF(M2463="买",E2464/E2463-1,0)-IF(N2464=1,计算结果!B$17,0)</f>
        <v>0</v>
      </c>
      <c r="P2464" s="2">
        <f t="shared" ca="1" si="194"/>
        <v>11.274148775880425</v>
      </c>
      <c r="Q2464" s="3">
        <f ca="1">1-P2464/MAX(P$2:P2464)</f>
        <v>3.3539776521496423E-2</v>
      </c>
    </row>
    <row r="2465" spans="1:17" x14ac:dyDescent="0.15">
      <c r="A2465" s="1">
        <v>42066</v>
      </c>
      <c r="B2465">
        <v>3579.32</v>
      </c>
      <c r="C2465">
        <v>3579.32</v>
      </c>
      <c r="D2465" s="21">
        <v>3504.2</v>
      </c>
      <c r="E2465" s="21">
        <v>3507.9</v>
      </c>
      <c r="F2465" s="42">
        <v>3357.0013183999999</v>
      </c>
      <c r="G2465" s="3">
        <f t="shared" si="190"/>
        <v>-2.5926964654135909E-2</v>
      </c>
      <c r="H2465" s="3">
        <f>1-E2465/MAX(E$2:E2465)</f>
        <v>0.40313414551146798</v>
      </c>
      <c r="I2465" s="21">
        <f t="shared" si="191"/>
        <v>93.369999999999891</v>
      </c>
      <c r="J2465" s="21">
        <f ca="1">IF(ROW()&gt;计算结果!B$18+1,ABS(E2465-OFFSET(E2465,-计算结果!B$18,0,1,1))/SUM(OFFSET(I2465,0,0,-计算结果!B$18,1)),ABS(E2465-OFFSET(E2465,-ROW()+2,0,1,1))/SUM(OFFSET(I2465,0,0,-ROW()+2,1)))</f>
        <v>0.26931284677763551</v>
      </c>
      <c r="K2465" s="21">
        <f ca="1">(计算结果!B$19+计算结果!B$20*'000300'!J2465)^计算结果!B$21</f>
        <v>1.6423815620998719</v>
      </c>
      <c r="L2465" s="21">
        <f t="shared" ca="1" si="192"/>
        <v>3358.2775526124583</v>
      </c>
      <c r="M2465" s="31" t="str">
        <f ca="1">IF(ROW()&gt;计算结果!B$22+1,IF(L2465&gt;OFFSET(L2465,-计算结果!B$22,0,1,1),"买",IF(L2465&lt;OFFSET(L2465,-计算结果!B$22,0,1,1),"卖",M2464)),IF(L2465&gt;OFFSET(L2465,-ROW()+1,0,1,1),"买",IF(L2465&lt;OFFSET(L2465,-ROW()+1,0,1,1),"卖",M2464)))</f>
        <v>卖</v>
      </c>
      <c r="N2465" s="4">
        <f t="shared" ca="1" si="193"/>
        <v>1</v>
      </c>
      <c r="O2465" s="3">
        <f ca="1">IF(M2464="买",E2465/E2464-1,0)-IF(N2465=1,计算结果!B$17,0)</f>
        <v>-2.5926964654135909E-2</v>
      </c>
      <c r="P2465" s="2">
        <f t="shared" ca="1" si="194"/>
        <v>10.981844319062704</v>
      </c>
      <c r="Q2465" s="3">
        <f ca="1">1-P2465/MAX(P$2:P2465)</f>
        <v>5.8597156575251885E-2</v>
      </c>
    </row>
    <row r="2466" spans="1:17" x14ac:dyDescent="0.15">
      <c r="A2466" s="1">
        <v>42067</v>
      </c>
      <c r="B2466">
        <v>3514.67</v>
      </c>
      <c r="C2466">
        <v>3540.91</v>
      </c>
      <c r="D2466" s="21">
        <v>3497.17</v>
      </c>
      <c r="E2466" s="21">
        <v>3530.82</v>
      </c>
      <c r="F2466" s="42">
        <v>2574.6879283200001</v>
      </c>
      <c r="G2466" s="3">
        <f t="shared" si="190"/>
        <v>6.5338236551784057E-3</v>
      </c>
      <c r="H2466" s="3">
        <f>1-E2466/MAX(E$2:E2466)</f>
        <v>0.39923432927244262</v>
      </c>
      <c r="I2466" s="21">
        <f t="shared" si="191"/>
        <v>22.920000000000073</v>
      </c>
      <c r="J2466" s="21">
        <f ca="1">IF(ROW()&gt;计算结果!B$18+1,ABS(E2466-OFFSET(E2466,-计算结果!B$18,0,1,1))/SUM(OFFSET(I2466,0,0,-计算结果!B$18,1)),ABS(E2466-OFFSET(E2466,-ROW()+2,0,1,1))/SUM(OFFSET(I2466,0,0,-ROW()+2,1)))</f>
        <v>0.2609141438670341</v>
      </c>
      <c r="K2466" s="21">
        <f ca="1">(计算结果!B$19+计算结果!B$20*'000300'!J2466)^计算结果!B$21</f>
        <v>1.6348227294803306</v>
      </c>
      <c r="L2466" s="21">
        <f t="shared" ca="1" si="192"/>
        <v>3640.3538674017759</v>
      </c>
      <c r="M2466" s="31" t="str">
        <f ca="1">IF(ROW()&gt;计算结果!B$22+1,IF(L2466&gt;OFFSET(L2466,-计算结果!B$22,0,1,1),"买",IF(L2466&lt;OFFSET(L2466,-计算结果!B$22,0,1,1),"卖",M2465)),IF(L2466&gt;OFFSET(L2466,-ROW()+1,0,1,1),"买",IF(L2466&lt;OFFSET(L2466,-ROW()+1,0,1,1),"卖",M2465)))</f>
        <v>买</v>
      </c>
      <c r="N2466" s="4">
        <f t="shared" ca="1" si="193"/>
        <v>1</v>
      </c>
      <c r="O2466" s="3">
        <f ca="1">IF(M2465="买",E2466/E2465-1,0)-IF(N2466=1,计算结果!B$17,0)</f>
        <v>0</v>
      </c>
      <c r="P2466" s="2">
        <f t="shared" ca="1" si="194"/>
        <v>10.981844319062704</v>
      </c>
      <c r="Q2466" s="3">
        <f ca="1">1-P2466/MAX(P$2:P2466)</f>
        <v>5.8597156575251885E-2</v>
      </c>
    </row>
    <row r="2467" spans="1:17" x14ac:dyDescent="0.15">
      <c r="A2467" s="1">
        <v>42068</v>
      </c>
      <c r="B2467">
        <v>3513.25</v>
      </c>
      <c r="C2467">
        <v>3517.08</v>
      </c>
      <c r="D2467" s="21">
        <v>3467.68</v>
      </c>
      <c r="E2467" s="21">
        <v>3496.34</v>
      </c>
      <c r="F2467" s="42">
        <v>2790.30595584</v>
      </c>
      <c r="G2467" s="3">
        <f t="shared" si="190"/>
        <v>-9.76543692400067E-3</v>
      </c>
      <c r="H2467" s="3">
        <f>1-E2467/MAX(E$2:E2467)</f>
        <v>0.40510106853603756</v>
      </c>
      <c r="I2467" s="21">
        <f t="shared" si="191"/>
        <v>34.480000000000018</v>
      </c>
      <c r="J2467" s="21">
        <f ca="1">IF(ROW()&gt;计算结果!B$18+1,ABS(E2467-OFFSET(E2467,-计算结果!B$18,0,1,1))/SUM(OFFSET(I2467,0,0,-计算结果!B$18,1)),ABS(E2467-OFFSET(E2467,-ROW()+2,0,1,1))/SUM(OFFSET(I2467,0,0,-ROW()+2,1)))</f>
        <v>0.13490601740885633</v>
      </c>
      <c r="K2467" s="21">
        <f ca="1">(计算结果!B$19+计算结果!B$20*'000300'!J2467)^计算结果!B$21</f>
        <v>1.5214154156679707</v>
      </c>
      <c r="L2467" s="21">
        <f t="shared" ca="1" si="192"/>
        <v>3421.2489494667516</v>
      </c>
      <c r="M2467" s="31" t="str">
        <f ca="1">IF(ROW()&gt;计算结果!B$22+1,IF(L2467&gt;OFFSET(L2467,-计算结果!B$22,0,1,1),"买",IF(L2467&lt;OFFSET(L2467,-计算结果!B$22,0,1,1),"卖",M2466)),IF(L2467&gt;OFFSET(L2467,-ROW()+1,0,1,1),"买",IF(L2467&lt;OFFSET(L2467,-ROW()+1,0,1,1),"卖",M2466)))</f>
        <v>卖</v>
      </c>
      <c r="N2467" s="4">
        <f t="shared" ca="1" si="193"/>
        <v>1</v>
      </c>
      <c r="O2467" s="3">
        <f ca="1">IF(M2466="买",E2467/E2466-1,0)-IF(N2467=1,计算结果!B$17,0)</f>
        <v>-9.76543692400067E-3</v>
      </c>
      <c r="P2467" s="2">
        <f t="shared" ca="1" si="194"/>
        <v>10.874601811055703</v>
      </c>
      <c r="Q2467" s="3">
        <f ca="1">1-P2467/MAX(P$2:P2467)</f>
        <v>6.7790366662791035E-2</v>
      </c>
    </row>
    <row r="2468" spans="1:17" x14ac:dyDescent="0.15">
      <c r="A2468" s="1">
        <v>42069</v>
      </c>
      <c r="B2468">
        <v>3501.18</v>
      </c>
      <c r="C2468">
        <v>3516.24</v>
      </c>
      <c r="D2468" s="21">
        <v>3472.39</v>
      </c>
      <c r="E2468" s="21">
        <v>3478.52</v>
      </c>
      <c r="F2468" s="42">
        <v>2334.68248064</v>
      </c>
      <c r="G2468" s="3">
        <f t="shared" si="190"/>
        <v>-5.0967583244192483E-3</v>
      </c>
      <c r="H2468" s="3">
        <f>1-E2468/MAX(E$2:E2468)</f>
        <v>0.40813312461716467</v>
      </c>
      <c r="I2468" s="21">
        <f t="shared" si="191"/>
        <v>17.820000000000164</v>
      </c>
      <c r="J2468" s="21">
        <f ca="1">IF(ROW()&gt;计算结果!B$18+1,ABS(E2468-OFFSET(E2468,-计算结果!B$18,0,1,1))/SUM(OFFSET(I2468,0,0,-计算结果!B$18,1)),ABS(E2468-OFFSET(E2468,-ROW()+2,0,1,1))/SUM(OFFSET(I2468,0,0,-ROW()+2,1)))</f>
        <v>2.2442602205521665E-2</v>
      </c>
      <c r="K2468" s="21">
        <f ca="1">(计算结果!B$19+计算结果!B$20*'000300'!J2468)^计算结果!B$21</f>
        <v>1.4201983419849693</v>
      </c>
      <c r="L2468" s="21">
        <f t="shared" ca="1" si="192"/>
        <v>3502.5852004778089</v>
      </c>
      <c r="M2468" s="31" t="str">
        <f ca="1">IF(ROW()&gt;计算结果!B$22+1,IF(L2468&gt;OFFSET(L2468,-计算结果!B$22,0,1,1),"买",IF(L2468&lt;OFFSET(L2468,-计算结果!B$22,0,1,1),"卖",M2467)),IF(L2468&gt;OFFSET(L2468,-ROW()+1,0,1,1),"买",IF(L2468&lt;OFFSET(L2468,-ROW()+1,0,1,1),"卖",M2467)))</f>
        <v>买</v>
      </c>
      <c r="N2468" s="4">
        <f t="shared" ca="1" si="193"/>
        <v>1</v>
      </c>
      <c r="O2468" s="3">
        <f ca="1">IF(M2467="买",E2468/E2467-1,0)-IF(N2468=1,计算结果!B$17,0)</f>
        <v>0</v>
      </c>
      <c r="P2468" s="2">
        <f t="shared" ca="1" si="194"/>
        <v>10.874601811055703</v>
      </c>
      <c r="Q2468" s="3">
        <f ca="1">1-P2468/MAX(P$2:P2468)</f>
        <v>6.7790366662791035E-2</v>
      </c>
    </row>
    <row r="2469" spans="1:17" x14ac:dyDescent="0.15">
      <c r="A2469" s="1">
        <v>42072</v>
      </c>
      <c r="B2469">
        <v>3449.7</v>
      </c>
      <c r="C2469">
        <v>3546.71</v>
      </c>
      <c r="D2469" s="21">
        <v>3417.49</v>
      </c>
      <c r="E2469" s="21">
        <v>3537.75</v>
      </c>
      <c r="F2469" s="42">
        <v>2778.6048307199999</v>
      </c>
      <c r="G2469" s="3">
        <f t="shared" si="190"/>
        <v>1.7027356461943643E-2</v>
      </c>
      <c r="H2469" s="3">
        <f>1-E2469/MAX(E$2:E2469)</f>
        <v>0.39805519635200437</v>
      </c>
      <c r="I2469" s="21">
        <f t="shared" si="191"/>
        <v>59.230000000000018</v>
      </c>
      <c r="J2469" s="21">
        <f ca="1">IF(ROW()&gt;计算结果!B$18+1,ABS(E2469-OFFSET(E2469,-计算结果!B$18,0,1,1))/SUM(OFFSET(I2469,0,0,-计算结果!B$18,1)),ABS(E2469-OFFSET(E2469,-ROW()+2,0,1,1))/SUM(OFFSET(I2469,0,0,-ROW()+2,1)))</f>
        <v>9.1820821036972922E-2</v>
      </c>
      <c r="K2469" s="21">
        <f ca="1">(计算结果!B$19+计算结果!B$20*'000300'!J2469)^计算结果!B$21</f>
        <v>1.4826387389332756</v>
      </c>
      <c r="L2469" s="21">
        <f t="shared" ca="1" si="192"/>
        <v>3554.7218944962319</v>
      </c>
      <c r="M2469" s="31" t="str">
        <f ca="1">IF(ROW()&gt;计算结果!B$22+1,IF(L2469&gt;OFFSET(L2469,-计算结果!B$22,0,1,1),"买",IF(L2469&lt;OFFSET(L2469,-计算结果!B$22,0,1,1),"卖",M2468)),IF(L2469&gt;OFFSET(L2469,-ROW()+1,0,1,1),"买",IF(L2469&lt;OFFSET(L2469,-ROW()+1,0,1,1),"卖",M2468)))</f>
        <v>买</v>
      </c>
      <c r="N2469" s="4" t="str">
        <f t="shared" ca="1" si="193"/>
        <v/>
      </c>
      <c r="O2469" s="3">
        <f ca="1">IF(M2468="买",E2469/E2468-1,0)-IF(N2469=1,计算结果!B$17,0)</f>
        <v>1.7027356461943643E-2</v>
      </c>
      <c r="P2469" s="2">
        <f t="shared" ca="1" si="194"/>
        <v>11.059767532474247</v>
      </c>
      <c r="Q2469" s="3">
        <f ca="1">1-P2469/MAX(P$2:P2469)</f>
        <v>5.1917300938700506E-2</v>
      </c>
    </row>
    <row r="2470" spans="1:17" x14ac:dyDescent="0.15">
      <c r="A2470" s="1">
        <v>42073</v>
      </c>
      <c r="B2470">
        <v>3523.64</v>
      </c>
      <c r="C2470">
        <v>3551.21</v>
      </c>
      <c r="D2470" s="21">
        <v>3511.99</v>
      </c>
      <c r="E2470" s="21">
        <v>3520.61</v>
      </c>
      <c r="F2470" s="42">
        <v>2453.6662016</v>
      </c>
      <c r="G2470" s="3">
        <f t="shared" si="190"/>
        <v>-4.8448872871175164E-3</v>
      </c>
      <c r="H2470" s="3">
        <f>1-E2470/MAX(E$2:E2470)</f>
        <v>0.40097155107874494</v>
      </c>
      <c r="I2470" s="21">
        <f t="shared" si="191"/>
        <v>17.139999999999873</v>
      </c>
      <c r="J2470" s="21">
        <f ca="1">IF(ROW()&gt;计算结果!B$18+1,ABS(E2470-OFFSET(E2470,-计算结果!B$18,0,1,1))/SUM(OFFSET(I2470,0,0,-计算结果!B$18,1)),ABS(E2470-OFFSET(E2470,-ROW()+2,0,1,1))/SUM(OFFSET(I2470,0,0,-ROW()+2,1)))</f>
        <v>4.1596730642925774E-3</v>
      </c>
      <c r="K2470" s="21">
        <f ca="1">(计算结果!B$19+计算结果!B$20*'000300'!J2470)^计算结果!B$21</f>
        <v>1.4037437057578632</v>
      </c>
      <c r="L2470" s="21">
        <f t="shared" ca="1" si="192"/>
        <v>3506.8375373056706</v>
      </c>
      <c r="M2470" s="31" t="str">
        <f ca="1">IF(ROW()&gt;计算结果!B$22+1,IF(L2470&gt;OFFSET(L2470,-计算结果!B$22,0,1,1),"买",IF(L2470&lt;OFFSET(L2470,-计算结果!B$22,0,1,1),"卖",M2469)),IF(L2470&gt;OFFSET(L2470,-ROW()+1,0,1,1),"买",IF(L2470&lt;OFFSET(L2470,-ROW()+1,0,1,1),"卖",M2469)))</f>
        <v>买</v>
      </c>
      <c r="N2470" s="4" t="str">
        <f t="shared" ca="1" si="193"/>
        <v/>
      </c>
      <c r="O2470" s="3">
        <f ca="1">IF(M2469="买",E2470/E2469-1,0)-IF(N2470=1,计算结果!B$17,0)</f>
        <v>-4.8448872871175164E-3</v>
      </c>
      <c r="P2470" s="2">
        <f t="shared" ca="1" si="194"/>
        <v>11.006184205357687</v>
      </c>
      <c r="Q2470" s="3">
        <f ca="1">1-P2470/MAX(P$2:P2470)</f>
        <v>5.6510654754518663E-2</v>
      </c>
    </row>
    <row r="2471" spans="1:17" x14ac:dyDescent="0.15">
      <c r="A2471" s="1">
        <v>42074</v>
      </c>
      <c r="B2471">
        <v>3524.57</v>
      </c>
      <c r="C2471">
        <v>3568.92</v>
      </c>
      <c r="D2471" s="21">
        <v>3512.22</v>
      </c>
      <c r="E2471" s="21">
        <v>3524.65</v>
      </c>
      <c r="F2471" s="42">
        <v>2357.72755968</v>
      </c>
      <c r="G2471" s="3">
        <f t="shared" si="190"/>
        <v>1.1475284112696382E-3</v>
      </c>
      <c r="H2471" s="3">
        <f>1-E2471/MAX(E$2:E2471)</f>
        <v>0.40028414891444908</v>
      </c>
      <c r="I2471" s="21">
        <f t="shared" si="191"/>
        <v>4.0399999999999636</v>
      </c>
      <c r="J2471" s="21">
        <f ca="1">IF(ROW()&gt;计算结果!B$18+1,ABS(E2471-OFFSET(E2471,-计算结果!B$18,0,1,1))/SUM(OFFSET(I2471,0,0,-计算结果!B$18,1)),ABS(E2471-OFFSET(E2471,-ROW()+2,0,1,1))/SUM(OFFSET(I2471,0,0,-ROW()+2,1)))</f>
        <v>0.12359369112343241</v>
      </c>
      <c r="K2471" s="21">
        <f ca="1">(计算结果!B$19+计算结果!B$20*'000300'!J2471)^计算结果!B$21</f>
        <v>1.5112343220110891</v>
      </c>
      <c r="L2471" s="21">
        <f t="shared" ca="1" si="192"/>
        <v>3533.7563422888838</v>
      </c>
      <c r="M2471" s="31" t="str">
        <f ca="1">IF(ROW()&gt;计算结果!B$22+1,IF(L2471&gt;OFFSET(L2471,-计算结果!B$22,0,1,1),"买",IF(L2471&lt;OFFSET(L2471,-计算结果!B$22,0,1,1),"卖",M2470)),IF(L2471&gt;OFFSET(L2471,-ROW()+1,0,1,1),"买",IF(L2471&lt;OFFSET(L2471,-ROW()+1,0,1,1),"卖",M2470)))</f>
        <v>买</v>
      </c>
      <c r="N2471" s="4" t="str">
        <f t="shared" ca="1" si="193"/>
        <v/>
      </c>
      <c r="O2471" s="3">
        <f ca="1">IF(M2470="买",E2471/E2470-1,0)-IF(N2471=1,计算结果!B$17,0)</f>
        <v>1.1475284112696382E-3</v>
      </c>
      <c r="P2471" s="2">
        <f t="shared" ca="1" si="194"/>
        <v>11.018814114433003</v>
      </c>
      <c r="Q2471" s="3">
        <f ca="1">1-P2471/MAX(P$2:P2471)</f>
        <v>5.5427973925119334E-2</v>
      </c>
    </row>
    <row r="2472" spans="1:17" x14ac:dyDescent="0.15">
      <c r="A2472" s="1">
        <v>42075</v>
      </c>
      <c r="B2472">
        <v>3557.69</v>
      </c>
      <c r="C2472">
        <v>3603.34</v>
      </c>
      <c r="D2472" s="21">
        <v>3536.53</v>
      </c>
      <c r="E2472" s="21">
        <v>3592.84</v>
      </c>
      <c r="F2472" s="42">
        <v>3221.4125772799998</v>
      </c>
      <c r="G2472" s="3">
        <f t="shared" si="190"/>
        <v>1.9346601790248608E-2</v>
      </c>
      <c r="H2472" s="3">
        <f>1-E2472/MAX(E$2:E2472)</f>
        <v>0.38868168515619683</v>
      </c>
      <c r="I2472" s="21">
        <f t="shared" si="191"/>
        <v>68.190000000000055</v>
      </c>
      <c r="J2472" s="21">
        <f ca="1">IF(ROW()&gt;计算结果!B$18+1,ABS(E2472-OFFSET(E2472,-计算结果!B$18,0,1,1))/SUM(OFFSET(I2472,0,0,-计算结果!B$18,1)),ABS(E2472-OFFSET(E2472,-ROW()+2,0,1,1))/SUM(OFFSET(I2472,0,0,-ROW()+2,1)))</f>
        <v>7.5389726552517758E-2</v>
      </c>
      <c r="K2472" s="21">
        <f ca="1">(计算结果!B$19+计算结果!B$20*'000300'!J2472)^计算结果!B$21</f>
        <v>1.4678507538972658</v>
      </c>
      <c r="L2472" s="21">
        <f t="shared" ca="1" si="192"/>
        <v>3620.4823338031538</v>
      </c>
      <c r="M2472" s="31" t="str">
        <f ca="1">IF(ROW()&gt;计算结果!B$22+1,IF(L2472&gt;OFFSET(L2472,-计算结果!B$22,0,1,1),"买",IF(L2472&lt;OFFSET(L2472,-计算结果!B$22,0,1,1),"卖",M2471)),IF(L2472&gt;OFFSET(L2472,-ROW()+1,0,1,1),"买",IF(L2472&lt;OFFSET(L2472,-ROW()+1,0,1,1),"卖",M2471)))</f>
        <v>买</v>
      </c>
      <c r="N2472" s="4" t="str">
        <f t="shared" ca="1" si="193"/>
        <v/>
      </c>
      <c r="O2472" s="3">
        <f ca="1">IF(M2471="买",E2472/E2471-1,0)-IF(N2472=1,计算结果!B$17,0)</f>
        <v>1.9346601790248608E-2</v>
      </c>
      <c r="P2472" s="2">
        <f t="shared" ca="1" si="194"/>
        <v>11.231990723305708</v>
      </c>
      <c r="Q2472" s="3">
        <f ca="1">1-P2472/MAX(P$2:P2472)</f>
        <v>3.7153715074440319E-2</v>
      </c>
    </row>
    <row r="2473" spans="1:17" x14ac:dyDescent="0.15">
      <c r="A2473" s="1">
        <v>42076</v>
      </c>
      <c r="B2473">
        <v>3604.67</v>
      </c>
      <c r="C2473">
        <v>3641.39</v>
      </c>
      <c r="D2473" s="21">
        <v>3594.74</v>
      </c>
      <c r="E2473" s="21">
        <v>3617.66</v>
      </c>
      <c r="F2473" s="42">
        <v>2972.9852620800002</v>
      </c>
      <c r="G2473" s="3">
        <f t="shared" si="190"/>
        <v>6.9081840549536366E-3</v>
      </c>
      <c r="H2473" s="3">
        <f>1-E2473/MAX(E$2:E2473)</f>
        <v>0.38445858572109171</v>
      </c>
      <c r="I2473" s="21">
        <f t="shared" si="191"/>
        <v>24.819999999999709</v>
      </c>
      <c r="J2473" s="21">
        <f ca="1">IF(ROW()&gt;计算结果!B$18+1,ABS(E2473-OFFSET(E2473,-计算结果!B$18,0,1,1))/SUM(OFFSET(I2473,0,0,-计算结果!B$18,1)),ABS(E2473-OFFSET(E2473,-ROW()+2,0,1,1))/SUM(OFFSET(I2473,0,0,-ROW()+2,1)))</f>
        <v>0.12099125364431422</v>
      </c>
      <c r="K2473" s="21">
        <f ca="1">(计算结果!B$19+计算结果!B$20*'000300'!J2473)^计算结果!B$21</f>
        <v>1.5088921282798826</v>
      </c>
      <c r="L2473" s="21">
        <f t="shared" ca="1" si="192"/>
        <v>3616.2237365441965</v>
      </c>
      <c r="M2473" s="31" t="str">
        <f ca="1">IF(ROW()&gt;计算结果!B$22+1,IF(L2473&gt;OFFSET(L2473,-计算结果!B$22,0,1,1),"买",IF(L2473&lt;OFFSET(L2473,-计算结果!B$22,0,1,1),"卖",M2472)),IF(L2473&gt;OFFSET(L2473,-ROW()+1,0,1,1),"买",IF(L2473&lt;OFFSET(L2473,-ROW()+1,0,1,1),"卖",M2472)))</f>
        <v>买</v>
      </c>
      <c r="N2473" s="4" t="str">
        <f t="shared" ca="1" si="193"/>
        <v/>
      </c>
      <c r="O2473" s="3">
        <f ca="1">IF(M2472="买",E2473/E2472-1,0)-IF(N2473=1,计算结果!B$17,0)</f>
        <v>6.9081840549536366E-3</v>
      </c>
      <c r="P2473" s="2">
        <f t="shared" ca="1" si="194"/>
        <v>11.309583382525837</v>
      </c>
      <c r="Q2473" s="3">
        <f ca="1">1-P2473/MAX(P$2:P2473)</f>
        <v>3.050219572154611E-2</v>
      </c>
    </row>
    <row r="2474" spans="1:17" x14ac:dyDescent="0.15">
      <c r="A2474" s="1">
        <v>42079</v>
      </c>
      <c r="B2474">
        <v>3641.77</v>
      </c>
      <c r="C2474">
        <v>3705.74</v>
      </c>
      <c r="D2474" s="21">
        <v>3621.12</v>
      </c>
      <c r="E2474" s="21">
        <v>3705.67</v>
      </c>
      <c r="F2474" s="42">
        <v>3584.9758310399998</v>
      </c>
      <c r="G2474" s="3">
        <f t="shared" si="190"/>
        <v>2.4327880453110629E-2</v>
      </c>
      <c r="H2474" s="3">
        <f>1-E2474/MAX(E$2:E2474)</f>
        <v>0.36948376778057579</v>
      </c>
      <c r="I2474" s="21">
        <f t="shared" si="191"/>
        <v>88.010000000000218</v>
      </c>
      <c r="J2474" s="21">
        <f ca="1">IF(ROW()&gt;计算结果!B$18+1,ABS(E2474-OFFSET(E2474,-计算结果!B$18,0,1,1))/SUM(OFFSET(I2474,0,0,-计算结果!B$18,1)),ABS(E2474-OFFSET(E2474,-ROW()+2,0,1,1))/SUM(OFFSET(I2474,0,0,-ROW()+2,1)))</f>
        <v>0.24277940560904165</v>
      </c>
      <c r="K2474" s="21">
        <f ca="1">(计算结果!B$19+计算结果!B$20*'000300'!J2474)^计算结果!B$21</f>
        <v>1.6185014650481375</v>
      </c>
      <c r="L2474" s="21">
        <f t="shared" ca="1" si="192"/>
        <v>3760.992644990496</v>
      </c>
      <c r="M2474" s="31" t="str">
        <f ca="1">IF(ROW()&gt;计算结果!B$22+1,IF(L2474&gt;OFFSET(L2474,-计算结果!B$22,0,1,1),"买",IF(L2474&lt;OFFSET(L2474,-计算结果!B$22,0,1,1),"卖",M2473)),IF(L2474&gt;OFFSET(L2474,-ROW()+1,0,1,1),"买",IF(L2474&lt;OFFSET(L2474,-ROW()+1,0,1,1),"卖",M2473)))</f>
        <v>买</v>
      </c>
      <c r="N2474" s="4" t="str">
        <f t="shared" ca="1" si="193"/>
        <v/>
      </c>
      <c r="O2474" s="3">
        <f ca="1">IF(M2473="买",E2474/E2473-1,0)-IF(N2474=1,计算结果!B$17,0)</f>
        <v>2.4327880453110629E-2</v>
      </c>
      <c r="P2474" s="2">
        <f t="shared" ca="1" si="194"/>
        <v>11.584721575030413</v>
      </c>
      <c r="Q2474" s="3">
        <f ca="1">1-P2474/MAX(P$2:P2474)</f>
        <v>6.9163690395065425E-3</v>
      </c>
    </row>
    <row r="2475" spans="1:17" x14ac:dyDescent="0.15">
      <c r="A2475" s="1">
        <v>42080</v>
      </c>
      <c r="B2475">
        <v>3733.96</v>
      </c>
      <c r="C2475">
        <v>3762.58</v>
      </c>
      <c r="D2475" s="21">
        <v>3716.81</v>
      </c>
      <c r="E2475" s="21">
        <v>3757.12</v>
      </c>
      <c r="F2475" s="42">
        <v>4550.0383232000004</v>
      </c>
      <c r="G2475" s="3">
        <f t="shared" si="190"/>
        <v>1.388412891595836E-2</v>
      </c>
      <c r="H2475" s="3">
        <f>1-E2475/MAX(E$2:E2475)</f>
        <v>0.36072959912883684</v>
      </c>
      <c r="I2475" s="21">
        <f t="shared" si="191"/>
        <v>51.449999999999818</v>
      </c>
      <c r="J2475" s="21">
        <f ca="1">IF(ROW()&gt;计算结果!B$18+1,ABS(E2475-OFFSET(E2475,-计算结果!B$18,0,1,1))/SUM(OFFSET(I2475,0,0,-计算结果!B$18,1)),ABS(E2475-OFFSET(E2475,-ROW()+2,0,1,1))/SUM(OFFSET(I2475,0,0,-ROW()+2,1)))</f>
        <v>0.64215408399896901</v>
      </c>
      <c r="K2475" s="21">
        <f ca="1">(计算结果!B$19+计算结果!B$20*'000300'!J2475)^计算结果!B$21</f>
        <v>1.977938675599072</v>
      </c>
      <c r="L2475" s="21">
        <f t="shared" ca="1" si="192"/>
        <v>3753.332790686929</v>
      </c>
      <c r="M2475" s="31" t="str">
        <f ca="1">IF(ROW()&gt;计算结果!B$22+1,IF(L2475&gt;OFFSET(L2475,-计算结果!B$22,0,1,1),"买",IF(L2475&lt;OFFSET(L2475,-计算结果!B$22,0,1,1),"卖",M2474)),IF(L2475&gt;OFFSET(L2475,-ROW()+1,0,1,1),"买",IF(L2475&lt;OFFSET(L2475,-ROW()+1,0,1,1),"卖",M2474)))</f>
        <v>买</v>
      </c>
      <c r="N2475" s="4" t="str">
        <f t="shared" ca="1" si="193"/>
        <v/>
      </c>
      <c r="O2475" s="3">
        <f ca="1">IF(M2474="买",E2475/E2474-1,0)-IF(N2475=1,计算结果!B$17,0)</f>
        <v>1.388412891595836E-2</v>
      </c>
      <c r="P2475" s="2">
        <f t="shared" ca="1" si="194"/>
        <v>11.745565342833618</v>
      </c>
      <c r="Q2475" s="3">
        <f ca="1">1-P2475/MAX(P$2:P2475)</f>
        <v>0</v>
      </c>
    </row>
    <row r="2476" spans="1:17" x14ac:dyDescent="0.15">
      <c r="A2476" s="1">
        <v>42081</v>
      </c>
      <c r="B2476">
        <v>3769.09</v>
      </c>
      <c r="C2476">
        <v>3846.06</v>
      </c>
      <c r="D2476" s="21">
        <v>3763.85</v>
      </c>
      <c r="E2476" s="21">
        <v>3846.06</v>
      </c>
      <c r="F2476" s="42">
        <v>4844.6554112000003</v>
      </c>
      <c r="G2476" s="3">
        <f t="shared" si="190"/>
        <v>2.3672387360531566E-2</v>
      </c>
      <c r="H2476" s="3">
        <f>1-E2476/MAX(E$2:E2476)</f>
        <v>0.34559654257129246</v>
      </c>
      <c r="I2476" s="21">
        <f t="shared" si="191"/>
        <v>88.940000000000055</v>
      </c>
      <c r="J2476" s="21">
        <f ca="1">IF(ROW()&gt;计算结果!B$18+1,ABS(E2476-OFFSET(E2476,-计算结果!B$18,0,1,1))/SUM(OFFSET(I2476,0,0,-计算结果!B$18,1)),ABS(E2476-OFFSET(E2476,-ROW()+2,0,1,1))/SUM(OFFSET(I2476,0,0,-ROW()+2,1)))</f>
        <v>0.69417775037435003</v>
      </c>
      <c r="K2476" s="21">
        <f ca="1">(计算结果!B$19+计算结果!B$20*'000300'!J2476)^计算结果!B$21</f>
        <v>2.0247599753369148</v>
      </c>
      <c r="L2476" s="21">
        <f t="shared" ca="1" si="192"/>
        <v>3941.0831327287233</v>
      </c>
      <c r="M2476" s="31" t="str">
        <f ca="1">IF(ROW()&gt;计算结果!B$22+1,IF(L2476&gt;OFFSET(L2476,-计算结果!B$22,0,1,1),"买",IF(L2476&lt;OFFSET(L2476,-计算结果!B$22,0,1,1),"卖",M2475)),IF(L2476&gt;OFFSET(L2476,-ROW()+1,0,1,1),"买",IF(L2476&lt;OFFSET(L2476,-ROW()+1,0,1,1),"卖",M2475)))</f>
        <v>买</v>
      </c>
      <c r="N2476" s="4" t="str">
        <f t="shared" ca="1" si="193"/>
        <v/>
      </c>
      <c r="O2476" s="3">
        <f ca="1">IF(M2475="买",E2476/E2475-1,0)-IF(N2476=1,计算结果!B$17,0)</f>
        <v>2.3672387360531566E-2</v>
      </c>
      <c r="P2476" s="2">
        <f t="shared" ca="1" si="194"/>
        <v>12.02361091539761</v>
      </c>
      <c r="Q2476" s="3">
        <f ca="1">1-P2476/MAX(P$2:P2476)</f>
        <v>0</v>
      </c>
    </row>
    <row r="2477" spans="1:17" x14ac:dyDescent="0.15">
      <c r="A2477" s="1">
        <v>42082</v>
      </c>
      <c r="B2477">
        <v>3851.25</v>
      </c>
      <c r="C2477">
        <v>3859.13</v>
      </c>
      <c r="D2477" s="21">
        <v>3809.71</v>
      </c>
      <c r="E2477" s="21">
        <v>3839.74</v>
      </c>
      <c r="F2477" s="42">
        <v>4632.1280614400002</v>
      </c>
      <c r="G2477" s="3">
        <f t="shared" si="190"/>
        <v>-1.6432400950583403E-3</v>
      </c>
      <c r="H2477" s="3">
        <f>1-E2477/MAX(E$2:E2477)</f>
        <v>0.34667188457088416</v>
      </c>
      <c r="I2477" s="21">
        <f t="shared" si="191"/>
        <v>6.3200000000001637</v>
      </c>
      <c r="J2477" s="21">
        <f ca="1">IF(ROW()&gt;计算结果!B$18+1,ABS(E2477-OFFSET(E2477,-计算结果!B$18,0,1,1))/SUM(OFFSET(I2477,0,0,-计算结果!B$18,1)),ABS(E2477-OFFSET(E2477,-ROW()+2,0,1,1))/SUM(OFFSET(I2477,0,0,-ROW()+2,1)))</f>
        <v>0.80617898394215326</v>
      </c>
      <c r="K2477" s="21">
        <f ca="1">(计算结果!B$19+计算结果!B$20*'000300'!J2477)^计算结果!B$21</f>
        <v>2.1255610855479379</v>
      </c>
      <c r="L2477" s="21">
        <f t="shared" ca="1" si="192"/>
        <v>3725.6721135130292</v>
      </c>
      <c r="M2477" s="31" t="str">
        <f ca="1">IF(ROW()&gt;计算结果!B$22+1,IF(L2477&gt;OFFSET(L2477,-计算结果!B$22,0,1,1),"买",IF(L2477&lt;OFFSET(L2477,-计算结果!B$22,0,1,1),"卖",M2476)),IF(L2477&gt;OFFSET(L2477,-ROW()+1,0,1,1),"买",IF(L2477&lt;OFFSET(L2477,-ROW()+1,0,1,1),"卖",M2476)))</f>
        <v>买</v>
      </c>
      <c r="N2477" s="4" t="str">
        <f t="shared" ca="1" si="193"/>
        <v/>
      </c>
      <c r="O2477" s="3">
        <f ca="1">IF(M2476="买",E2477/E2476-1,0)-IF(N2477=1,计算结果!B$17,0)</f>
        <v>-1.6432400950583403E-3</v>
      </c>
      <c r="P2477" s="2">
        <f t="shared" ca="1" si="194"/>
        <v>12.003853235854047</v>
      </c>
      <c r="Q2477" s="3">
        <f ca="1">1-P2477/MAX(P$2:P2477)</f>
        <v>1.6432400950583403E-3</v>
      </c>
    </row>
    <row r="2478" spans="1:17" x14ac:dyDescent="0.15">
      <c r="A2478" s="1">
        <v>42083</v>
      </c>
      <c r="B2478">
        <v>3852.49</v>
      </c>
      <c r="C2478">
        <v>3916.86</v>
      </c>
      <c r="D2478" s="21">
        <v>3832.42</v>
      </c>
      <c r="E2478" s="21">
        <v>3892.57</v>
      </c>
      <c r="F2478" s="42">
        <v>5444.6836940800004</v>
      </c>
      <c r="G2478" s="3">
        <f t="shared" si="190"/>
        <v>1.3758744081630692E-2</v>
      </c>
      <c r="H2478" s="3">
        <f>1-E2478/MAX(E$2:E2478)</f>
        <v>0.33768291022936092</v>
      </c>
      <c r="I2478" s="21">
        <f t="shared" si="191"/>
        <v>52.830000000000382</v>
      </c>
      <c r="J2478" s="21">
        <f ca="1">IF(ROW()&gt;计算结果!B$18+1,ABS(E2478-OFFSET(E2478,-计算结果!B$18,0,1,1))/SUM(OFFSET(I2478,0,0,-计算结果!B$18,1)),ABS(E2478-OFFSET(E2478,-ROW()+2,0,1,1))/SUM(OFFSET(I2478,0,0,-ROW()+2,1)))</f>
        <v>0.8982146343579841</v>
      </c>
      <c r="K2478" s="21">
        <f ca="1">(计算结果!B$19+计算结果!B$20*'000300'!J2478)^计算结果!B$21</f>
        <v>2.2083931709221858</v>
      </c>
      <c r="L2478" s="21">
        <f t="shared" ca="1" si="192"/>
        <v>4094.2482662722023</v>
      </c>
      <c r="M2478" s="31" t="str">
        <f ca="1">IF(ROW()&gt;计算结果!B$22+1,IF(L2478&gt;OFFSET(L2478,-计算结果!B$22,0,1,1),"买",IF(L2478&lt;OFFSET(L2478,-计算结果!B$22,0,1,1),"卖",M2477)),IF(L2478&gt;OFFSET(L2478,-ROW()+1,0,1,1),"买",IF(L2478&lt;OFFSET(L2478,-ROW()+1,0,1,1),"卖",M2477)))</f>
        <v>买</v>
      </c>
      <c r="N2478" s="4" t="str">
        <f t="shared" ca="1" si="193"/>
        <v/>
      </c>
      <c r="O2478" s="3">
        <f ca="1">IF(M2477="买",E2478/E2477-1,0)-IF(N2478=1,计算结果!B$17,0)</f>
        <v>1.3758744081630692E-2</v>
      </c>
      <c r="P2478" s="2">
        <f t="shared" ca="1" si="194"/>
        <v>12.169011180519616</v>
      </c>
      <c r="Q2478" s="3">
        <f ca="1">1-P2478/MAX(P$2:P2478)</f>
        <v>0</v>
      </c>
    </row>
    <row r="2479" spans="1:17" x14ac:dyDescent="0.15">
      <c r="A2479" s="1">
        <v>42086</v>
      </c>
      <c r="B2479">
        <v>3923.08</v>
      </c>
      <c r="C2479">
        <v>3972.3</v>
      </c>
      <c r="D2479" s="21">
        <v>3922.21</v>
      </c>
      <c r="E2479" s="21">
        <v>3972.06</v>
      </c>
      <c r="F2479" s="42">
        <v>5197.60216064</v>
      </c>
      <c r="G2479" s="3">
        <f t="shared" si="190"/>
        <v>2.0420955820961373E-2</v>
      </c>
      <c r="H2479" s="3">
        <f>1-E2479/MAX(E$2:E2479)</f>
        <v>0.32415776219968695</v>
      </c>
      <c r="I2479" s="21">
        <f t="shared" si="191"/>
        <v>79.489999999999782</v>
      </c>
      <c r="J2479" s="21">
        <f ca="1">IF(ROW()&gt;计算结果!B$18+1,ABS(E2479-OFFSET(E2479,-计算结果!B$18,0,1,1))/SUM(OFFSET(I2479,0,0,-计算结果!B$18,1)),ABS(E2479-OFFSET(E2479,-ROW()+2,0,1,1))/SUM(OFFSET(I2479,0,0,-ROW()+2,1)))</f>
        <v>0.90249984414936713</v>
      </c>
      <c r="K2479" s="21">
        <f ca="1">(计算结果!B$19+计算结果!B$20*'000300'!J2479)^计算结果!B$21</f>
        <v>2.2122498597344302</v>
      </c>
      <c r="L2479" s="21">
        <f t="shared" ca="1" si="192"/>
        <v>3823.9372913503294</v>
      </c>
      <c r="M2479" s="31" t="str">
        <f ca="1">IF(ROW()&gt;计算结果!B$22+1,IF(L2479&gt;OFFSET(L2479,-计算结果!B$22,0,1,1),"买",IF(L2479&lt;OFFSET(L2479,-计算结果!B$22,0,1,1),"卖",M2478)),IF(L2479&gt;OFFSET(L2479,-ROW()+1,0,1,1),"买",IF(L2479&lt;OFFSET(L2479,-ROW()+1,0,1,1),"卖",M2478)))</f>
        <v>买</v>
      </c>
      <c r="N2479" s="4" t="str">
        <f t="shared" ca="1" si="193"/>
        <v/>
      </c>
      <c r="O2479" s="3">
        <f ca="1">IF(M2478="买",E2479/E2478-1,0)-IF(N2479=1,计算结果!B$17,0)</f>
        <v>2.0420955820961373E-2</v>
      </c>
      <c r="P2479" s="2">
        <f t="shared" ca="1" si="194"/>
        <v>12.417514020221793</v>
      </c>
      <c r="Q2479" s="3">
        <f ca="1">1-P2479/MAX(P$2:P2479)</f>
        <v>0</v>
      </c>
    </row>
    <row r="2480" spans="1:17" x14ac:dyDescent="0.15">
      <c r="A2480" s="1">
        <v>42087</v>
      </c>
      <c r="B2480">
        <v>3980.07</v>
      </c>
      <c r="C2480">
        <v>3989.86</v>
      </c>
      <c r="D2480" s="21">
        <v>3883.78</v>
      </c>
      <c r="E2480" s="21">
        <v>3973.05</v>
      </c>
      <c r="F2480" s="42">
        <v>5910.6682470400001</v>
      </c>
      <c r="G2480" s="3">
        <f t="shared" si="190"/>
        <v>2.4924094802192265E-4</v>
      </c>
      <c r="H2480" s="3">
        <f>1-E2480/MAX(E$2:E2480)</f>
        <v>0.32398931463962422</v>
      </c>
      <c r="I2480" s="21">
        <f t="shared" si="191"/>
        <v>0.99000000000023647</v>
      </c>
      <c r="J2480" s="21">
        <f ca="1">IF(ROW()&gt;计算结果!B$18+1,ABS(E2480-OFFSET(E2480,-计算结果!B$18,0,1,1))/SUM(OFFSET(I2480,0,0,-计算结果!B$18,1)),ABS(E2480-OFFSET(E2480,-ROW()+2,0,1,1))/SUM(OFFSET(I2480,0,0,-ROW()+2,1)))</f>
        <v>0.97282188010664761</v>
      </c>
      <c r="K2480" s="21">
        <f ca="1">(计算结果!B$19+计算结果!B$20*'000300'!J2480)^计算结果!B$21</f>
        <v>2.2755396920959825</v>
      </c>
      <c r="L2480" s="21">
        <f t="shared" ca="1" si="192"/>
        <v>4163.2491784785989</v>
      </c>
      <c r="M2480" s="31" t="str">
        <f ca="1">IF(ROW()&gt;计算结果!B$22+1,IF(L2480&gt;OFFSET(L2480,-计算结果!B$22,0,1,1),"买",IF(L2480&lt;OFFSET(L2480,-计算结果!B$22,0,1,1),"卖",M2479)),IF(L2480&gt;OFFSET(L2480,-ROW()+1,0,1,1),"买",IF(L2480&lt;OFFSET(L2480,-ROW()+1,0,1,1),"卖",M2479)))</f>
        <v>买</v>
      </c>
      <c r="N2480" s="4" t="str">
        <f t="shared" ca="1" si="193"/>
        <v/>
      </c>
      <c r="O2480" s="3">
        <f ca="1">IF(M2479="买",E2480/E2479-1,0)-IF(N2480=1,计算结果!B$17,0)</f>
        <v>2.4924094802192265E-4</v>
      </c>
      <c r="P2480" s="2">
        <f t="shared" ca="1" si="194"/>
        <v>12.420608973188269</v>
      </c>
      <c r="Q2480" s="3">
        <f ca="1">1-P2480/MAX(P$2:P2480)</f>
        <v>0</v>
      </c>
    </row>
    <row r="2481" spans="1:17" x14ac:dyDescent="0.15">
      <c r="A2481" s="1">
        <v>42088</v>
      </c>
      <c r="B2481">
        <v>3961.58</v>
      </c>
      <c r="C2481">
        <v>3980.72</v>
      </c>
      <c r="D2481" s="21">
        <v>3913.99</v>
      </c>
      <c r="E2481" s="21">
        <v>3940.41</v>
      </c>
      <c r="F2481" s="42">
        <v>5017.3388390399996</v>
      </c>
      <c r="G2481" s="3">
        <f t="shared" si="190"/>
        <v>-8.2153509268698688E-3</v>
      </c>
      <c r="H2481" s="3">
        <f>1-E2481/MAX(E$2:E2481)</f>
        <v>0.32954297965017354</v>
      </c>
      <c r="I2481" s="21">
        <f t="shared" si="191"/>
        <v>32.640000000000327</v>
      </c>
      <c r="J2481" s="21">
        <f ca="1">IF(ROW()&gt;计算结果!B$18+1,ABS(E2481-OFFSET(E2481,-计算结果!B$18,0,1,1))/SUM(OFFSET(I2481,0,0,-计算结果!B$18,1)),ABS(E2481-OFFSET(E2481,-ROW()+2,0,1,1))/SUM(OFFSET(I2481,0,0,-ROW()+2,1)))</f>
        <v>0.84216496515961581</v>
      </c>
      <c r="K2481" s="21">
        <f ca="1">(计算结果!B$19+计算结果!B$20*'000300'!J2481)^计算结果!B$21</f>
        <v>2.1579484686436543</v>
      </c>
      <c r="L2481" s="21">
        <f t="shared" ca="1" si="192"/>
        <v>3682.373714526896</v>
      </c>
      <c r="M2481" s="31" t="str">
        <f ca="1">IF(ROW()&gt;计算结果!B$22+1,IF(L2481&gt;OFFSET(L2481,-计算结果!B$22,0,1,1),"买",IF(L2481&lt;OFFSET(L2481,-计算结果!B$22,0,1,1),"卖",M2480)),IF(L2481&gt;OFFSET(L2481,-ROW()+1,0,1,1),"买",IF(L2481&lt;OFFSET(L2481,-ROW()+1,0,1,1),"卖",M2480)))</f>
        <v>买</v>
      </c>
      <c r="N2481" s="4" t="str">
        <f t="shared" ca="1" si="193"/>
        <v/>
      </c>
      <c r="O2481" s="3">
        <f ca="1">IF(M2480="买",E2481/E2480-1,0)-IF(N2481=1,计算结果!B$17,0)</f>
        <v>-8.2153509268698688E-3</v>
      </c>
      <c r="P2481" s="2">
        <f t="shared" ca="1" si="194"/>
        <v>12.318569311748099</v>
      </c>
      <c r="Q2481" s="3">
        <f ca="1">1-P2481/MAX(P$2:P2481)</f>
        <v>8.2153509268697578E-3</v>
      </c>
    </row>
    <row r="2482" spans="1:17" x14ac:dyDescent="0.15">
      <c r="A2482" s="1">
        <v>42089</v>
      </c>
      <c r="B2482">
        <v>3921.75</v>
      </c>
      <c r="C2482">
        <v>3992</v>
      </c>
      <c r="D2482" s="21">
        <v>3892.88</v>
      </c>
      <c r="E2482" s="21">
        <v>3950</v>
      </c>
      <c r="F2482" s="42">
        <v>4685.3849087999997</v>
      </c>
      <c r="G2482" s="3">
        <f t="shared" si="190"/>
        <v>2.4337568933181508E-3</v>
      </c>
      <c r="H2482" s="3">
        <f>1-E2482/MAX(E$2:E2482)</f>
        <v>0.32791125025522361</v>
      </c>
      <c r="I2482" s="21">
        <f t="shared" si="191"/>
        <v>9.5900000000001455</v>
      </c>
      <c r="J2482" s="21">
        <f ca="1">IF(ROW()&gt;计算结果!B$18+1,ABS(E2482-OFFSET(E2482,-计算结果!B$18,0,1,1))/SUM(OFFSET(I2482,0,0,-计算结果!B$18,1)),ABS(E2482-OFFSET(E2482,-ROW()+2,0,1,1))/SUM(OFFSET(I2482,0,0,-ROW()+2,1)))</f>
        <v>0.82090649995402953</v>
      </c>
      <c r="K2482" s="21">
        <f ca="1">(计算结果!B$19+计算结果!B$20*'000300'!J2482)^计算结果!B$21</f>
        <v>2.1388158499586263</v>
      </c>
      <c r="L2482" s="21">
        <f t="shared" ca="1" si="192"/>
        <v>4254.7770557623226</v>
      </c>
      <c r="M2482" s="31" t="str">
        <f ca="1">IF(ROW()&gt;计算结果!B$22+1,IF(L2482&gt;OFFSET(L2482,-计算结果!B$22,0,1,1),"买",IF(L2482&lt;OFFSET(L2482,-计算结果!B$22,0,1,1),"卖",M2481)),IF(L2482&gt;OFFSET(L2482,-ROW()+1,0,1,1),"买",IF(L2482&lt;OFFSET(L2482,-ROW()+1,0,1,1),"卖",M2481)))</f>
        <v>买</v>
      </c>
      <c r="N2482" s="4" t="str">
        <f t="shared" ca="1" si="193"/>
        <v/>
      </c>
      <c r="O2482" s="3">
        <f ca="1">IF(M2481="买",E2482/E2481-1,0)-IF(N2482=1,计算结果!B$17,0)</f>
        <v>2.4337568933181508E-3</v>
      </c>
      <c r="P2482" s="2">
        <f t="shared" ca="1" si="194"/>
        <v>12.348549714726383</v>
      </c>
      <c r="Q2482" s="3">
        <f ca="1">1-P2482/MAX(P$2:P2482)</f>
        <v>5.8015882005010289E-3</v>
      </c>
    </row>
    <row r="2483" spans="1:17" x14ac:dyDescent="0.15">
      <c r="A2483" s="1">
        <v>42090</v>
      </c>
      <c r="B2483">
        <v>3957.54</v>
      </c>
      <c r="C2483">
        <v>3993.03</v>
      </c>
      <c r="D2483" s="21">
        <v>3932.87</v>
      </c>
      <c r="E2483" s="21">
        <v>3971.7</v>
      </c>
      <c r="F2483" s="42">
        <v>3931.32343296</v>
      </c>
      <c r="G2483" s="3">
        <f t="shared" si="190"/>
        <v>5.4936708860759964E-3</v>
      </c>
      <c r="H2483" s="3">
        <f>1-E2483/MAX(E$2:E2483)</f>
        <v>0.32421901585789148</v>
      </c>
      <c r="I2483" s="21">
        <f t="shared" si="191"/>
        <v>21.699999999999818</v>
      </c>
      <c r="J2483" s="21">
        <f ca="1">IF(ROW()&gt;计算结果!B$18+1,ABS(E2483-OFFSET(E2483,-计算结果!B$18,0,1,1))/SUM(OFFSET(I2483,0,0,-计算结果!B$18,1)),ABS(E2483-OFFSET(E2483,-ROW()+2,0,1,1))/SUM(OFFSET(I2483,0,0,-ROW()+2,1)))</f>
        <v>0.81961292712287992</v>
      </c>
      <c r="K2483" s="21">
        <f ca="1">(计算结果!B$19+计算结果!B$20*'000300'!J2483)^计算结果!B$21</f>
        <v>2.1376516344105916</v>
      </c>
      <c r="L2483" s="21">
        <f t="shared" ca="1" si="192"/>
        <v>3649.6569248478554</v>
      </c>
      <c r="M2483" s="31" t="str">
        <f ca="1">IF(ROW()&gt;计算结果!B$22+1,IF(L2483&gt;OFFSET(L2483,-计算结果!B$22,0,1,1),"买",IF(L2483&lt;OFFSET(L2483,-计算结果!B$22,0,1,1),"卖",M2482)),IF(L2483&gt;OFFSET(L2483,-ROW()+1,0,1,1),"买",IF(L2483&lt;OFFSET(L2483,-ROW()+1,0,1,1),"卖",M2482)))</f>
        <v>买</v>
      </c>
      <c r="N2483" s="4" t="str">
        <f t="shared" ca="1" si="193"/>
        <v/>
      </c>
      <c r="O2483" s="3">
        <f ca="1">IF(M2482="买",E2483/E2482-1,0)-IF(N2483=1,计算结果!B$17,0)</f>
        <v>5.4936708860759964E-3</v>
      </c>
      <c r="P2483" s="2">
        <f t="shared" ca="1" si="194"/>
        <v>12.416388582779437</v>
      </c>
      <c r="Q2483" s="3">
        <f ca="1">1-P2483/MAX(P$2:P2483)</f>
        <v>3.3978933061518113E-4</v>
      </c>
    </row>
    <row r="2484" spans="1:17" x14ac:dyDescent="0.15">
      <c r="A2484" s="1">
        <v>42093</v>
      </c>
      <c r="B2484">
        <v>3999.02</v>
      </c>
      <c r="C2484">
        <v>4101.6499999999996</v>
      </c>
      <c r="D2484" s="21">
        <v>3999.02</v>
      </c>
      <c r="E2484" s="21">
        <v>4088.18</v>
      </c>
      <c r="F2484" s="42">
        <v>5462.1106995199998</v>
      </c>
      <c r="G2484" s="3">
        <f t="shared" si="190"/>
        <v>2.9327492005942091E-2</v>
      </c>
      <c r="H2484" s="3">
        <f>1-E2484/MAX(E$2:E2484)</f>
        <v>0.30440005444769613</v>
      </c>
      <c r="I2484" s="21">
        <f t="shared" si="191"/>
        <v>116.48000000000002</v>
      </c>
      <c r="J2484" s="21">
        <f ca="1">IF(ROW()&gt;计算结果!B$18+1,ABS(E2484-OFFSET(E2484,-计算结果!B$18,0,1,1))/SUM(OFFSET(I2484,0,0,-计算结果!B$18,1)),ABS(E2484-OFFSET(E2484,-ROW()+2,0,1,1))/SUM(OFFSET(I2484,0,0,-ROW()+2,1)))</f>
        <v>0.8307668918185156</v>
      </c>
      <c r="K2484" s="21">
        <f ca="1">(计算结果!B$19+计算结果!B$20*'000300'!J2484)^计算结果!B$21</f>
        <v>2.1476902026366638</v>
      </c>
      <c r="L2484" s="21">
        <f t="shared" ca="1" si="192"/>
        <v>4591.4686369822175</v>
      </c>
      <c r="M2484" s="31" t="str">
        <f ca="1">IF(ROW()&gt;计算结果!B$22+1,IF(L2484&gt;OFFSET(L2484,-计算结果!B$22,0,1,1),"买",IF(L2484&lt;OFFSET(L2484,-计算结果!B$22,0,1,1),"卖",M2483)),IF(L2484&gt;OFFSET(L2484,-ROW()+1,0,1,1),"买",IF(L2484&lt;OFFSET(L2484,-ROW()+1,0,1,1),"卖",M2483)))</f>
        <v>买</v>
      </c>
      <c r="N2484" s="4" t="str">
        <f t="shared" ca="1" si="193"/>
        <v/>
      </c>
      <c r="O2484" s="3">
        <f ca="1">IF(M2483="买",E2484/E2483-1,0)-IF(N2484=1,计算结果!B$17,0)</f>
        <v>2.9327492005942091E-2</v>
      </c>
      <c r="P2484" s="2">
        <f t="shared" ca="1" si="194"/>
        <v>12.780530119683572</v>
      </c>
      <c r="Q2484" s="3">
        <f ca="1">1-P2484/MAX(P$2:P2484)</f>
        <v>0</v>
      </c>
    </row>
    <row r="2485" spans="1:17" x14ac:dyDescent="0.15">
      <c r="A2485" s="1">
        <v>42094</v>
      </c>
      <c r="B2485">
        <v>4138.8900000000003</v>
      </c>
      <c r="C2485">
        <v>4166.0200000000004</v>
      </c>
      <c r="D2485" s="21">
        <v>4037.77</v>
      </c>
      <c r="E2485" s="21">
        <v>4051.2</v>
      </c>
      <c r="F2485" s="42">
        <v>5981.2170956800001</v>
      </c>
      <c r="G2485" s="3">
        <f t="shared" si="190"/>
        <v>-9.0455899691305186E-3</v>
      </c>
      <c r="H2485" s="3">
        <f>1-E2485/MAX(E$2:E2485)</f>
        <v>0.31069216633771179</v>
      </c>
      <c r="I2485" s="21">
        <f t="shared" si="191"/>
        <v>36.980000000000018</v>
      </c>
      <c r="J2485" s="21">
        <f ca="1">IF(ROW()&gt;计算结果!B$18+1,ABS(E2485-OFFSET(E2485,-计算结果!B$18,0,1,1))/SUM(OFFSET(I2485,0,0,-计算结果!B$18,1)),ABS(E2485-OFFSET(E2485,-ROW()+2,0,1,1))/SUM(OFFSET(I2485,0,0,-ROW()+2,1)))</f>
        <v>0.65943133913355301</v>
      </c>
      <c r="K2485" s="21">
        <f ca="1">(计算结果!B$19+计算结果!B$20*'000300'!J2485)^计算结果!B$21</f>
        <v>1.9934882052201977</v>
      </c>
      <c r="L2485" s="21">
        <f t="shared" ca="1" si="192"/>
        <v>3514.4494815077742</v>
      </c>
      <c r="M2485" s="31" t="str">
        <f ca="1">IF(ROW()&gt;计算结果!B$22+1,IF(L2485&gt;OFFSET(L2485,-计算结果!B$22,0,1,1),"买",IF(L2485&lt;OFFSET(L2485,-计算结果!B$22,0,1,1),"卖",M2484)),IF(L2485&gt;OFFSET(L2485,-ROW()+1,0,1,1),"买",IF(L2485&lt;OFFSET(L2485,-ROW()+1,0,1,1),"卖",M2484)))</f>
        <v>买</v>
      </c>
      <c r="N2485" s="4" t="str">
        <f t="shared" ca="1" si="193"/>
        <v/>
      </c>
      <c r="O2485" s="3">
        <f ca="1">IF(M2484="买",E2485/E2484-1,0)-IF(N2485=1,计算结果!B$17,0)</f>
        <v>-9.0455899691305186E-3</v>
      </c>
      <c r="P2485" s="2">
        <f t="shared" ca="1" si="194"/>
        <v>12.664922684632792</v>
      </c>
      <c r="Q2485" s="3">
        <f ca="1">1-P2485/MAX(P$2:P2485)</f>
        <v>9.0455899691305186E-3</v>
      </c>
    </row>
    <row r="2486" spans="1:17" x14ac:dyDescent="0.15">
      <c r="A2486" s="1">
        <v>42095</v>
      </c>
      <c r="B2486">
        <v>4057.5</v>
      </c>
      <c r="C2486">
        <v>4139.5</v>
      </c>
      <c r="D2486" s="21">
        <v>4046.94</v>
      </c>
      <c r="E2486" s="21">
        <v>4123.8999999999996</v>
      </c>
      <c r="F2486" s="42">
        <v>4665.9688857600004</v>
      </c>
      <c r="G2486" s="3">
        <f t="shared" si="190"/>
        <v>1.7945300157977906E-2</v>
      </c>
      <c r="H2486" s="3">
        <f>1-E2486/MAX(E$2:E2486)</f>
        <v>0.29832233036139666</v>
      </c>
      <c r="I2486" s="21">
        <f t="shared" si="191"/>
        <v>72.699999999999818</v>
      </c>
      <c r="J2486" s="21">
        <f ca="1">IF(ROW()&gt;计算结果!B$18+1,ABS(E2486-OFFSET(E2486,-计算结果!B$18,0,1,1))/SUM(OFFSET(I2486,0,0,-计算结果!B$18,1)),ABS(E2486-OFFSET(E2486,-ROW()+2,0,1,1))/SUM(OFFSET(I2486,0,0,-ROW()+2,1)))</f>
        <v>0.64656055105650012</v>
      </c>
      <c r="K2486" s="21">
        <f ca="1">(计算结果!B$19+计算结果!B$20*'000300'!J2486)^计算结果!B$21</f>
        <v>1.9819044959508501</v>
      </c>
      <c r="L2486" s="21">
        <f t="shared" ca="1" si="192"/>
        <v>4722.3222041670924</v>
      </c>
      <c r="M2486" s="31" t="str">
        <f ca="1">IF(ROW()&gt;计算结果!B$22+1,IF(L2486&gt;OFFSET(L2486,-计算结果!B$22,0,1,1),"买",IF(L2486&lt;OFFSET(L2486,-计算结果!B$22,0,1,1),"卖",M2485)),IF(L2486&gt;OFFSET(L2486,-ROW()+1,0,1,1),"买",IF(L2486&lt;OFFSET(L2486,-ROW()+1,0,1,1),"卖",M2485)))</f>
        <v>买</v>
      </c>
      <c r="N2486" s="4" t="str">
        <f t="shared" ca="1" si="193"/>
        <v/>
      </c>
      <c r="O2486" s="3">
        <f ca="1">IF(M2485="买",E2486/E2485-1,0)-IF(N2486=1,计算结果!B$17,0)</f>
        <v>1.7945300157977906E-2</v>
      </c>
      <c r="P2486" s="2">
        <f t="shared" ca="1" si="194"/>
        <v>12.89219852368611</v>
      </c>
      <c r="Q2486" s="3">
        <f ca="1">1-P2486/MAX(P$2:P2486)</f>
        <v>0</v>
      </c>
    </row>
    <row r="2487" spans="1:17" x14ac:dyDescent="0.15">
      <c r="A2487" s="1">
        <v>42096</v>
      </c>
      <c r="B2487">
        <v>4149.95</v>
      </c>
      <c r="C2487">
        <v>4156.84</v>
      </c>
      <c r="D2487" s="21">
        <v>4068.65</v>
      </c>
      <c r="E2487" s="21">
        <v>4124.78</v>
      </c>
      <c r="F2487" s="42">
        <v>4766.1783449599998</v>
      </c>
      <c r="G2487" s="3">
        <f t="shared" si="190"/>
        <v>2.1339023739663787E-4</v>
      </c>
      <c r="H2487" s="3">
        <f>1-E2487/MAX(E$2:E2487)</f>
        <v>0.29817259919689654</v>
      </c>
      <c r="I2487" s="21">
        <f t="shared" si="191"/>
        <v>0.88000000000010914</v>
      </c>
      <c r="J2487" s="21">
        <f ca="1">IF(ROW()&gt;计算结果!B$18+1,ABS(E2487-OFFSET(E2487,-计算结果!B$18,0,1,1))/SUM(OFFSET(I2487,0,0,-计算结果!B$18,1)),ABS(E2487-OFFSET(E2487,-ROW()+2,0,1,1))/SUM(OFFSET(I2487,0,0,-ROW()+2,1)))</f>
        <v>0.67182049589893356</v>
      </c>
      <c r="K2487" s="21">
        <f ca="1">(计算结果!B$19+计算结果!B$20*'000300'!J2487)^计算结果!B$21</f>
        <v>2.0046384463090403</v>
      </c>
      <c r="L2487" s="21">
        <f t="shared" ca="1" si="192"/>
        <v>3524.4661284014928</v>
      </c>
      <c r="M2487" s="31" t="str">
        <f ca="1">IF(ROW()&gt;计算结果!B$22+1,IF(L2487&gt;OFFSET(L2487,-计算结果!B$22,0,1,1),"买",IF(L2487&lt;OFFSET(L2487,-计算结果!B$22,0,1,1),"卖",M2486)),IF(L2487&gt;OFFSET(L2487,-ROW()+1,0,1,1),"买",IF(L2487&lt;OFFSET(L2487,-ROW()+1,0,1,1),"卖",M2486)))</f>
        <v>买</v>
      </c>
      <c r="N2487" s="4" t="str">
        <f t="shared" ca="1" si="193"/>
        <v/>
      </c>
      <c r="O2487" s="3">
        <f ca="1">IF(M2486="买",E2487/E2486-1,0)-IF(N2487=1,计算结果!B$17,0)</f>
        <v>2.1339023739663787E-4</v>
      </c>
      <c r="P2487" s="2">
        <f t="shared" ca="1" si="194"/>
        <v>12.894949592989644</v>
      </c>
      <c r="Q2487" s="3">
        <f ca="1">1-P2487/MAX(P$2:P2487)</f>
        <v>0</v>
      </c>
    </row>
    <row r="2488" spans="1:17" x14ac:dyDescent="0.15">
      <c r="A2488" s="1">
        <v>42097</v>
      </c>
      <c r="B2488">
        <v>4104.67</v>
      </c>
      <c r="C2488">
        <v>4170.5600000000004</v>
      </c>
      <c r="D2488" s="21">
        <v>4092.38</v>
      </c>
      <c r="E2488" s="21">
        <v>4170.54</v>
      </c>
      <c r="F2488" s="42">
        <v>4669.6559411199996</v>
      </c>
      <c r="G2488" s="3">
        <f t="shared" si="190"/>
        <v>1.1093925009333816E-2</v>
      </c>
      <c r="H2488" s="3">
        <f>1-E2488/MAX(E$2:E2488)</f>
        <v>0.29038657864289119</v>
      </c>
      <c r="I2488" s="21">
        <f t="shared" si="191"/>
        <v>45.760000000000218</v>
      </c>
      <c r="J2488" s="21">
        <f ca="1">IF(ROW()&gt;计算结果!B$18+1,ABS(E2488-OFFSET(E2488,-计算结果!B$18,0,1,1))/SUM(OFFSET(I2488,0,0,-计算结果!B$18,1)),ABS(E2488-OFFSET(E2488,-ROW()+2,0,1,1))/SUM(OFFSET(I2488,0,0,-ROW()+2,1)))</f>
        <v>0.66625919800579914</v>
      </c>
      <c r="K2488" s="21">
        <f ca="1">(计算结果!B$19+计算结果!B$20*'000300'!J2488)^计算结果!B$21</f>
        <v>1.9996332782052191</v>
      </c>
      <c r="L2488" s="21">
        <f t="shared" ca="1" si="192"/>
        <v>4816.3769422287533</v>
      </c>
      <c r="M2488" s="31" t="str">
        <f ca="1">IF(ROW()&gt;计算结果!B$22+1,IF(L2488&gt;OFFSET(L2488,-计算结果!B$22,0,1,1),"买",IF(L2488&lt;OFFSET(L2488,-计算结果!B$22,0,1,1),"卖",M2487)),IF(L2488&gt;OFFSET(L2488,-ROW()+1,0,1,1),"买",IF(L2488&lt;OFFSET(L2488,-ROW()+1,0,1,1),"卖",M2487)))</f>
        <v>买</v>
      </c>
      <c r="N2488" s="4" t="str">
        <f t="shared" ca="1" si="193"/>
        <v/>
      </c>
      <c r="O2488" s="3">
        <f ca="1">IF(M2487="买",E2488/E2487-1,0)-IF(N2488=1,计算结果!B$17,0)</f>
        <v>1.1093925009333816E-2</v>
      </c>
      <c r="P2488" s="2">
        <f t="shared" ca="1" si="194"/>
        <v>13.03800519677341</v>
      </c>
      <c r="Q2488" s="3">
        <f ca="1">1-P2488/MAX(P$2:P2488)</f>
        <v>0</v>
      </c>
    </row>
    <row r="2489" spans="1:17" x14ac:dyDescent="0.15">
      <c r="A2489" s="1">
        <v>42101</v>
      </c>
      <c r="B2489">
        <v>4213.8900000000003</v>
      </c>
      <c r="C2489">
        <v>4260.47</v>
      </c>
      <c r="D2489" s="21">
        <v>4197.0200000000004</v>
      </c>
      <c r="E2489" s="21">
        <v>4260.04</v>
      </c>
      <c r="F2489" s="42">
        <v>5646.4631398399997</v>
      </c>
      <c r="G2489" s="3">
        <f t="shared" si="190"/>
        <v>2.146005073683499E-2</v>
      </c>
      <c r="H2489" s="3">
        <f>1-E2489/MAX(E$2:E2489)</f>
        <v>0.27515823861702848</v>
      </c>
      <c r="I2489" s="21">
        <f t="shared" si="191"/>
        <v>89.5</v>
      </c>
      <c r="J2489" s="21">
        <f ca="1">IF(ROW()&gt;计算结果!B$18+1,ABS(E2489-OFFSET(E2489,-计算结果!B$18,0,1,1))/SUM(OFFSET(I2489,0,0,-计算结果!B$18,1)),ABS(E2489-OFFSET(E2489,-ROW()+2,0,1,1))/SUM(OFFSET(I2489,0,0,-ROW()+2,1)))</f>
        <v>0.67407892888909593</v>
      </c>
      <c r="K2489" s="21">
        <f ca="1">(计算结果!B$19+计算结果!B$20*'000300'!J2489)^计算结果!B$21</f>
        <v>2.0066710360001863</v>
      </c>
      <c r="L2489" s="21">
        <f t="shared" ca="1" si="192"/>
        <v>3699.991714001404</v>
      </c>
      <c r="M2489" s="31" t="str">
        <f ca="1">IF(ROW()&gt;计算结果!B$22+1,IF(L2489&gt;OFFSET(L2489,-计算结果!B$22,0,1,1),"买",IF(L2489&lt;OFFSET(L2489,-计算结果!B$22,0,1,1),"卖",M2488)),IF(L2489&gt;OFFSET(L2489,-ROW()+1,0,1,1),"买",IF(L2489&lt;OFFSET(L2489,-ROW()+1,0,1,1),"卖",M2488)))</f>
        <v>买</v>
      </c>
      <c r="N2489" s="4" t="str">
        <f t="shared" ca="1" si="193"/>
        <v/>
      </c>
      <c r="O2489" s="3">
        <f ca="1">IF(M2488="买",E2489/E2488-1,0)-IF(N2489=1,计算结果!B$17,0)</f>
        <v>2.146005073683499E-2</v>
      </c>
      <c r="P2489" s="2">
        <f t="shared" ca="1" si="194"/>
        <v>13.317801449803286</v>
      </c>
      <c r="Q2489" s="3">
        <f ca="1">1-P2489/MAX(P$2:P2489)</f>
        <v>0</v>
      </c>
    </row>
    <row r="2490" spans="1:17" x14ac:dyDescent="0.15">
      <c r="A2490" s="1">
        <v>42102</v>
      </c>
      <c r="B2490">
        <v>4277.45</v>
      </c>
      <c r="C2490">
        <v>4304.78</v>
      </c>
      <c r="D2490" s="21">
        <v>4204.83</v>
      </c>
      <c r="E2490" s="21">
        <v>4295.8</v>
      </c>
      <c r="F2490" s="42">
        <v>6583.0807142399999</v>
      </c>
      <c r="G2490" s="3">
        <f t="shared" si="190"/>
        <v>8.3942873775832982E-3</v>
      </c>
      <c r="H2490" s="3">
        <f>1-E2490/MAX(E$2:E2490)</f>
        <v>0.26907370856870616</v>
      </c>
      <c r="I2490" s="21">
        <f t="shared" si="191"/>
        <v>35.760000000000218</v>
      </c>
      <c r="J2490" s="21">
        <f ca="1">IF(ROW()&gt;计算结果!B$18+1,ABS(E2490-OFFSET(E2490,-计算结果!B$18,0,1,1))/SUM(OFFSET(I2490,0,0,-计算结果!B$18,1)),ABS(E2490-OFFSET(E2490,-ROW()+2,0,1,1))/SUM(OFFSET(I2490,0,0,-ROW()+2,1)))</f>
        <v>0.69860819498257432</v>
      </c>
      <c r="K2490" s="21">
        <f ca="1">(计算结果!B$19+计算结果!B$20*'000300'!J2490)^计算结果!B$21</f>
        <v>2.0287473754843166</v>
      </c>
      <c r="L2490" s="21">
        <f t="shared" ca="1" si="192"/>
        <v>4908.7362105128659</v>
      </c>
      <c r="M2490" s="31" t="str">
        <f ca="1">IF(ROW()&gt;计算结果!B$22+1,IF(L2490&gt;OFFSET(L2490,-计算结果!B$22,0,1,1),"买",IF(L2490&lt;OFFSET(L2490,-计算结果!B$22,0,1,1),"卖",M2489)),IF(L2490&gt;OFFSET(L2490,-ROW()+1,0,1,1),"买",IF(L2490&lt;OFFSET(L2490,-ROW()+1,0,1,1),"卖",M2489)))</f>
        <v>买</v>
      </c>
      <c r="N2490" s="4" t="str">
        <f t="shared" ca="1" si="193"/>
        <v/>
      </c>
      <c r="O2490" s="3">
        <f ca="1">IF(M2489="买",E2490/E2489-1,0)-IF(N2490=1,计算结果!B$17,0)</f>
        <v>8.3942873775832982E-3</v>
      </c>
      <c r="P2490" s="2">
        <f t="shared" ca="1" si="194"/>
        <v>13.42959490241053</v>
      </c>
      <c r="Q2490" s="3">
        <f ca="1">1-P2490/MAX(P$2:P2490)</f>
        <v>0</v>
      </c>
    </row>
    <row r="2491" spans="1:17" x14ac:dyDescent="0.15">
      <c r="A2491" s="1">
        <v>42103</v>
      </c>
      <c r="B2491">
        <v>4316.96</v>
      </c>
      <c r="C2491">
        <v>4332.17</v>
      </c>
      <c r="D2491" s="21">
        <v>4212.6099999999997</v>
      </c>
      <c r="E2491" s="21">
        <v>4262.1400000000003</v>
      </c>
      <c r="F2491" s="42">
        <v>6504.1917542399997</v>
      </c>
      <c r="G2491" s="3">
        <f t="shared" si="190"/>
        <v>-7.8355603147259867E-3</v>
      </c>
      <c r="H2491" s="3">
        <f>1-E2491/MAX(E$2:E2491)</f>
        <v>0.27480092561083502</v>
      </c>
      <c r="I2491" s="21">
        <f t="shared" si="191"/>
        <v>33.659999999999854</v>
      </c>
      <c r="J2491" s="21">
        <f ca="1">IF(ROW()&gt;计算结果!B$18+1,ABS(E2491-OFFSET(E2491,-计算结果!B$18,0,1,1))/SUM(OFFSET(I2491,0,0,-计算结果!B$18,1)),ABS(E2491-OFFSET(E2491,-ROW()+2,0,1,1))/SUM(OFFSET(I2491,0,0,-ROW()+2,1)))</f>
        <v>0.69486620159391876</v>
      </c>
      <c r="K2491" s="21">
        <f ca="1">(计算结果!B$19+计算结果!B$20*'000300'!J2491)^计算结果!B$21</f>
        <v>2.0253795814345268</v>
      </c>
      <c r="L2491" s="21">
        <f t="shared" ca="1" si="192"/>
        <v>3599.1334483071678</v>
      </c>
      <c r="M2491" s="31" t="str">
        <f ca="1">IF(ROW()&gt;计算结果!B$22+1,IF(L2491&gt;OFFSET(L2491,-计算结果!B$22,0,1,1),"买",IF(L2491&lt;OFFSET(L2491,-计算结果!B$22,0,1,1),"卖",M2490)),IF(L2491&gt;OFFSET(L2491,-ROW()+1,0,1,1),"买",IF(L2491&lt;OFFSET(L2491,-ROW()+1,0,1,1),"卖",M2490)))</f>
        <v>买</v>
      </c>
      <c r="N2491" s="4" t="str">
        <f t="shared" ca="1" si="193"/>
        <v/>
      </c>
      <c r="O2491" s="3">
        <f ca="1">IF(M2490="买",E2491/E2490-1,0)-IF(N2491=1,计算结果!B$17,0)</f>
        <v>-7.8355603147259867E-3</v>
      </c>
      <c r="P2491" s="2">
        <f t="shared" ca="1" si="194"/>
        <v>13.324366501550356</v>
      </c>
      <c r="Q2491" s="3">
        <f ca="1">1-P2491/MAX(P$2:P2491)</f>
        <v>7.8355603147259867E-3</v>
      </c>
    </row>
    <row r="2492" spans="1:17" x14ac:dyDescent="0.15">
      <c r="A2492" s="1">
        <v>42104</v>
      </c>
      <c r="B2492">
        <v>4249.38</v>
      </c>
      <c r="C2492">
        <v>4351.6899999999996</v>
      </c>
      <c r="D2492" s="21">
        <v>4231.2</v>
      </c>
      <c r="E2492" s="21">
        <v>4344.42</v>
      </c>
      <c r="F2492" s="42">
        <v>5093.5427891199997</v>
      </c>
      <c r="G2492" s="3">
        <f t="shared" si="190"/>
        <v>1.9304856245923263E-2</v>
      </c>
      <c r="H2492" s="3">
        <f>1-E2492/MAX(E$2:E2492)</f>
        <v>0.26080106173007556</v>
      </c>
      <c r="I2492" s="21">
        <f t="shared" si="191"/>
        <v>82.279999999999745</v>
      </c>
      <c r="J2492" s="21">
        <f ca="1">IF(ROW()&gt;计算结果!B$18+1,ABS(E2492-OFFSET(E2492,-计算结果!B$18,0,1,1))/SUM(OFFSET(I2492,0,0,-计算结果!B$18,1)),ABS(E2492-OFFSET(E2492,-ROW()+2,0,1,1))/SUM(OFFSET(I2492,0,0,-ROW()+2,1)))</f>
        <v>0.73627030054134812</v>
      </c>
      <c r="K2492" s="21">
        <f ca="1">(计算结果!B$19+计算结果!B$20*'000300'!J2492)^计算结果!B$21</f>
        <v>2.0626432704872131</v>
      </c>
      <c r="L2492" s="21">
        <f t="shared" ca="1" si="192"/>
        <v>5136.3937387410087</v>
      </c>
      <c r="M2492" s="31" t="str">
        <f ca="1">IF(ROW()&gt;计算结果!B$22+1,IF(L2492&gt;OFFSET(L2492,-计算结果!B$22,0,1,1),"买",IF(L2492&lt;OFFSET(L2492,-计算结果!B$22,0,1,1),"卖",M2491)),IF(L2492&gt;OFFSET(L2492,-ROW()+1,0,1,1),"买",IF(L2492&lt;OFFSET(L2492,-ROW()+1,0,1,1),"卖",M2491)))</f>
        <v>买</v>
      </c>
      <c r="N2492" s="4" t="str">
        <f t="shared" ca="1" si="193"/>
        <v/>
      </c>
      <c r="O2492" s="3">
        <f ca="1">IF(M2491="买",E2492/E2491-1,0)-IF(N2492=1,计算结果!B$17,0)</f>
        <v>1.9304856245923263E-2</v>
      </c>
      <c r="P2492" s="2">
        <f t="shared" ca="1" si="194"/>
        <v>13.581591481430781</v>
      </c>
      <c r="Q2492" s="3">
        <f ca="1">1-P2492/MAX(P$2:P2492)</f>
        <v>0</v>
      </c>
    </row>
    <row r="2493" spans="1:17" x14ac:dyDescent="0.15">
      <c r="A2493" s="1">
        <v>42107</v>
      </c>
      <c r="B2493">
        <v>4394.05</v>
      </c>
      <c r="C2493">
        <v>4432.0200000000004</v>
      </c>
      <c r="D2493" s="21">
        <v>4361.59</v>
      </c>
      <c r="E2493" s="21">
        <v>4421.07</v>
      </c>
      <c r="F2493" s="42">
        <v>5985.1813683199998</v>
      </c>
      <c r="G2493" s="3">
        <f t="shared" si="190"/>
        <v>1.7643321778280985E-2</v>
      </c>
      <c r="H2493" s="3">
        <f>1-E2493/MAX(E$2:E2493)</f>
        <v>0.24775913700401553</v>
      </c>
      <c r="I2493" s="21">
        <f t="shared" si="191"/>
        <v>76.649999999999636</v>
      </c>
      <c r="J2493" s="21">
        <f ca="1">IF(ROW()&gt;计算结果!B$18+1,ABS(E2493-OFFSET(E2493,-计算结果!B$18,0,1,1))/SUM(OFFSET(I2493,0,0,-计算结果!B$18,1)),ABS(E2493-OFFSET(E2493,-ROW()+2,0,1,1))/SUM(OFFSET(I2493,0,0,-ROW()+2,1)))</f>
        <v>0.76080589181410341</v>
      </c>
      <c r="K2493" s="21">
        <f ca="1">(计算结果!B$19+计算结果!B$20*'000300'!J2493)^计算结果!B$21</f>
        <v>2.0847253026326928</v>
      </c>
      <c r="L2493" s="21">
        <f t="shared" ca="1" si="192"/>
        <v>3645.1402410138098</v>
      </c>
      <c r="M2493" s="31" t="str">
        <f ca="1">IF(ROW()&gt;计算结果!B$22+1,IF(L2493&gt;OFFSET(L2493,-计算结果!B$22,0,1,1),"买",IF(L2493&lt;OFFSET(L2493,-计算结果!B$22,0,1,1),"卖",M2492)),IF(L2493&gt;OFFSET(L2493,-ROW()+1,0,1,1),"买",IF(L2493&lt;OFFSET(L2493,-ROW()+1,0,1,1),"卖",M2492)))</f>
        <v>买</v>
      </c>
      <c r="N2493" s="4" t="str">
        <f t="shared" ca="1" si="193"/>
        <v/>
      </c>
      <c r="O2493" s="3">
        <f ca="1">IF(M2492="买",E2493/E2492-1,0)-IF(N2493=1,计算结果!B$17,0)</f>
        <v>1.7643321778280985E-2</v>
      </c>
      <c r="P2493" s="2">
        <f t="shared" ca="1" si="194"/>
        <v>13.821215870198824</v>
      </c>
      <c r="Q2493" s="3">
        <f ca="1">1-P2493/MAX(P$2:P2493)</f>
        <v>0</v>
      </c>
    </row>
    <row r="2494" spans="1:17" x14ac:dyDescent="0.15">
      <c r="A2494" s="1">
        <v>42108</v>
      </c>
      <c r="B2494">
        <v>4432.13</v>
      </c>
      <c r="C2494">
        <v>4474.3500000000004</v>
      </c>
      <c r="D2494" s="21">
        <v>4385.91</v>
      </c>
      <c r="E2494" s="21">
        <v>4438.18</v>
      </c>
      <c r="F2494" s="42">
        <v>6021.2746649600003</v>
      </c>
      <c r="G2494" s="3">
        <f t="shared" si="190"/>
        <v>3.8701038436397273E-3</v>
      </c>
      <c r="H2494" s="3">
        <f>1-E2494/MAX(E$2:E2494)</f>
        <v>0.24484788674879188</v>
      </c>
      <c r="I2494" s="21">
        <f t="shared" si="191"/>
        <v>17.110000000000582</v>
      </c>
      <c r="J2494" s="21">
        <f ca="1">IF(ROW()&gt;计算结果!B$18+1,ABS(E2494-OFFSET(E2494,-计算结果!B$18,0,1,1))/SUM(OFFSET(I2494,0,0,-计算结果!B$18,1)),ABS(E2494-OFFSET(E2494,-ROW()+2,0,1,1))/SUM(OFFSET(I2494,0,0,-ROW()+2,1)))</f>
        <v>0.71242468653313851</v>
      </c>
      <c r="K2494" s="21">
        <f ca="1">(计算结果!B$19+计算结果!B$20*'000300'!J2494)^计算结果!B$21</f>
        <v>2.0411822178798245</v>
      </c>
      <c r="L2494" s="21">
        <f t="shared" ca="1" si="192"/>
        <v>5263.8788951281231</v>
      </c>
      <c r="M2494" s="31" t="str">
        <f ca="1">IF(ROW()&gt;计算结果!B$22+1,IF(L2494&gt;OFFSET(L2494,-计算结果!B$22,0,1,1),"买",IF(L2494&lt;OFFSET(L2494,-计算结果!B$22,0,1,1),"卖",M2493)),IF(L2494&gt;OFFSET(L2494,-ROW()+1,0,1,1),"买",IF(L2494&lt;OFFSET(L2494,-ROW()+1,0,1,1),"卖",M2493)))</f>
        <v>买</v>
      </c>
      <c r="N2494" s="4" t="str">
        <f t="shared" ca="1" si="193"/>
        <v/>
      </c>
      <c r="O2494" s="3">
        <f ca="1">IF(M2493="买",E2494/E2493-1,0)-IF(N2494=1,计算结果!B$17,0)</f>
        <v>3.8701038436397273E-3</v>
      </c>
      <c r="P2494" s="2">
        <f t="shared" ca="1" si="194"/>
        <v>13.874705410861855</v>
      </c>
      <c r="Q2494" s="3">
        <f ca="1">1-P2494/MAX(P$2:P2494)</f>
        <v>0</v>
      </c>
    </row>
    <row r="2495" spans="1:17" x14ac:dyDescent="0.15">
      <c r="A2495" s="1">
        <v>42109</v>
      </c>
      <c r="B2495">
        <v>4439.3100000000004</v>
      </c>
      <c r="C2495">
        <v>4476</v>
      </c>
      <c r="D2495" s="21">
        <v>4379.6099999999997</v>
      </c>
      <c r="E2495" s="21">
        <v>4380.51</v>
      </c>
      <c r="F2495" s="42">
        <v>5968.22851584</v>
      </c>
      <c r="G2495" s="3">
        <f t="shared" si="190"/>
        <v>-1.2994065134807498E-2</v>
      </c>
      <c r="H2495" s="3">
        <f>1-E2495/MAX(E$2:E2495)</f>
        <v>0.25466038249506562</v>
      </c>
      <c r="I2495" s="21">
        <f t="shared" si="191"/>
        <v>57.670000000000073</v>
      </c>
      <c r="J2495" s="21">
        <f ca="1">IF(ROW()&gt;计算结果!B$18+1,ABS(E2495-OFFSET(E2495,-计算结果!B$18,0,1,1))/SUM(OFFSET(I2495,0,0,-计算结果!B$18,1)),ABS(E2495-OFFSET(E2495,-ROW()+2,0,1,1))/SUM(OFFSET(I2495,0,0,-ROW()+2,1)))</f>
        <v>0.64322128249702182</v>
      </c>
      <c r="K2495" s="21">
        <f ca="1">(计算结果!B$19+计算结果!B$20*'000300'!J2495)^计算结果!B$21</f>
        <v>1.9788991542473195</v>
      </c>
      <c r="L2495" s="21">
        <f t="shared" ca="1" si="192"/>
        <v>3515.7809356706912</v>
      </c>
      <c r="M2495" s="31" t="str">
        <f ca="1">IF(ROW()&gt;计算结果!B$22+1,IF(L2495&gt;OFFSET(L2495,-计算结果!B$22,0,1,1),"买",IF(L2495&lt;OFFSET(L2495,-计算结果!B$22,0,1,1),"卖",M2494)),IF(L2495&gt;OFFSET(L2495,-ROW()+1,0,1,1),"买",IF(L2495&lt;OFFSET(L2495,-ROW()+1,0,1,1),"卖",M2494)))</f>
        <v>卖</v>
      </c>
      <c r="N2495" s="4">
        <f t="shared" ca="1" si="193"/>
        <v>1</v>
      </c>
      <c r="O2495" s="3">
        <f ca="1">IF(M2494="买",E2495/E2494-1,0)-IF(N2495=1,计算结果!B$17,0)</f>
        <v>-1.2994065134807498E-2</v>
      </c>
      <c r="P2495" s="2">
        <f t="shared" ca="1" si="194"/>
        <v>13.69441658502685</v>
      </c>
      <c r="Q2495" s="3">
        <f ca="1">1-P2495/MAX(P$2:P2495)</f>
        <v>1.2994065134807498E-2</v>
      </c>
    </row>
    <row r="2496" spans="1:17" x14ac:dyDescent="0.15">
      <c r="A2496" s="1">
        <v>42110</v>
      </c>
      <c r="B2496">
        <v>4355.49</v>
      </c>
      <c r="C2496">
        <v>4513.76</v>
      </c>
      <c r="D2496" s="21">
        <v>4335.63</v>
      </c>
      <c r="E2496" s="21">
        <v>4513.55</v>
      </c>
      <c r="F2496" s="42">
        <v>5647.2286003199997</v>
      </c>
      <c r="G2496" s="3">
        <f t="shared" si="190"/>
        <v>3.0370892886901313E-2</v>
      </c>
      <c r="H2496" s="3">
        <f>1-E2496/MAX(E$2:E2496)</f>
        <v>0.23202375280745924</v>
      </c>
      <c r="I2496" s="21">
        <f t="shared" si="191"/>
        <v>133.03999999999996</v>
      </c>
      <c r="J2496" s="21">
        <f ca="1">IF(ROW()&gt;计算结果!B$18+1,ABS(E2496-OFFSET(E2496,-计算结果!B$18,0,1,1))/SUM(OFFSET(I2496,0,0,-计算结果!B$18,1)),ABS(E2496-OFFSET(E2496,-ROW()+2,0,1,1))/SUM(OFFSET(I2496,0,0,-ROW()+2,1)))</f>
        <v>0.68083730845171375</v>
      </c>
      <c r="K2496" s="21">
        <f ca="1">(计算结果!B$19+计算结果!B$20*'000300'!J2496)^计算结果!B$21</f>
        <v>2.0127535776065422</v>
      </c>
      <c r="L2496" s="21">
        <f t="shared" ca="1" si="192"/>
        <v>5524.0441895246404</v>
      </c>
      <c r="M2496" s="31" t="str">
        <f ca="1">IF(ROW()&gt;计算结果!B$22+1,IF(L2496&gt;OFFSET(L2496,-计算结果!B$22,0,1,1),"买",IF(L2496&lt;OFFSET(L2496,-计算结果!B$22,0,1,1),"卖",M2495)),IF(L2496&gt;OFFSET(L2496,-ROW()+1,0,1,1),"买",IF(L2496&lt;OFFSET(L2496,-ROW()+1,0,1,1),"卖",M2495)))</f>
        <v>买</v>
      </c>
      <c r="N2496" s="4">
        <f t="shared" ca="1" si="193"/>
        <v>1</v>
      </c>
      <c r="O2496" s="3">
        <f ca="1">IF(M2495="买",E2496/E2495-1,0)-IF(N2496=1,计算结果!B$17,0)</f>
        <v>0</v>
      </c>
      <c r="P2496" s="2">
        <f t="shared" ca="1" si="194"/>
        <v>13.69441658502685</v>
      </c>
      <c r="Q2496" s="3">
        <f ca="1">1-P2496/MAX(P$2:P2496)</f>
        <v>1.2994065134807498E-2</v>
      </c>
    </row>
    <row r="2497" spans="1:17" x14ac:dyDescent="0.15">
      <c r="A2497" s="1">
        <v>42111</v>
      </c>
      <c r="B2497">
        <v>4578.68</v>
      </c>
      <c r="C2497">
        <v>4630.2700000000004</v>
      </c>
      <c r="D2497" s="21">
        <v>4553.8999999999996</v>
      </c>
      <c r="E2497" s="21">
        <v>4596.1400000000003</v>
      </c>
      <c r="F2497" s="42">
        <v>7339.5358924800003</v>
      </c>
      <c r="G2497" s="3">
        <f t="shared" si="190"/>
        <v>1.82982353136667E-2</v>
      </c>
      <c r="H2497" s="3">
        <f>1-E2497/MAX(E$2:E2497)</f>
        <v>0.21797114272102358</v>
      </c>
      <c r="I2497" s="21">
        <f t="shared" si="191"/>
        <v>82.590000000000146</v>
      </c>
      <c r="J2497" s="21">
        <f ca="1">IF(ROW()&gt;计算结果!B$18+1,ABS(E2497-OFFSET(E2497,-计算结果!B$18,0,1,1))/SUM(OFFSET(I2497,0,0,-计算结果!B$18,1)),ABS(E2497-OFFSET(E2497,-ROW()+2,0,1,1))/SUM(OFFSET(I2497,0,0,-ROW()+2,1)))</f>
        <v>0.72071190483471492</v>
      </c>
      <c r="K2497" s="21">
        <f ca="1">(计算结果!B$19+计算结果!B$20*'000300'!J2497)^计算结果!B$21</f>
        <v>2.0486407143512433</v>
      </c>
      <c r="L2497" s="21">
        <f t="shared" ca="1" si="192"/>
        <v>3623.1018878473715</v>
      </c>
      <c r="M2497" s="31" t="str">
        <f ca="1">IF(ROW()&gt;计算结果!B$22+1,IF(L2497&gt;OFFSET(L2497,-计算结果!B$22,0,1,1),"买",IF(L2497&lt;OFFSET(L2497,-计算结果!B$22,0,1,1),"卖",M2496)),IF(L2497&gt;OFFSET(L2497,-ROW()+1,0,1,1),"买",IF(L2497&lt;OFFSET(L2497,-ROW()+1,0,1,1),"卖",M2496)))</f>
        <v>卖</v>
      </c>
      <c r="N2497" s="4">
        <f t="shared" ca="1" si="193"/>
        <v>1</v>
      </c>
      <c r="O2497" s="3">
        <f ca="1">IF(M2496="买",E2497/E2496-1,0)-IF(N2497=1,计算结果!B$17,0)</f>
        <v>1.82982353136667E-2</v>
      </c>
      <c r="P2497" s="2">
        <f t="shared" ca="1" si="194"/>
        <v>13.945000242183053</v>
      </c>
      <c r="Q2497" s="3">
        <f ca="1">1-P2497/MAX(P$2:P2497)</f>
        <v>0</v>
      </c>
    </row>
    <row r="2498" spans="1:17" x14ac:dyDescent="0.15">
      <c r="A2498" s="1">
        <v>42114</v>
      </c>
      <c r="B2498">
        <v>4615.03</v>
      </c>
      <c r="C2498">
        <v>4671.17</v>
      </c>
      <c r="D2498" s="21">
        <v>4492.6000000000004</v>
      </c>
      <c r="E2498" s="21">
        <v>4521.92</v>
      </c>
      <c r="F2498" s="42">
        <v>9392.6490111999992</v>
      </c>
      <c r="G2498" s="3">
        <f t="shared" si="190"/>
        <v>-1.6148333166526752E-2</v>
      </c>
      <c r="H2498" s="3">
        <f>1-E2498/MAX(E$2:E2498)</f>
        <v>0.23059960525420264</v>
      </c>
      <c r="I2498" s="21">
        <f t="shared" si="191"/>
        <v>74.220000000000255</v>
      </c>
      <c r="J2498" s="21">
        <f ca="1">IF(ROW()&gt;计算结果!B$18+1,ABS(E2498-OFFSET(E2498,-计算结果!B$18,0,1,1))/SUM(OFFSET(I2498,0,0,-计算结果!B$18,1)),ABS(E2498-OFFSET(E2498,-ROW()+2,0,1,1))/SUM(OFFSET(I2498,0,0,-ROW()+2,1)))</f>
        <v>0.51485757824405087</v>
      </c>
      <c r="K2498" s="21">
        <f ca="1">(计算结果!B$19+计算结果!B$20*'000300'!J2498)^计算结果!B$21</f>
        <v>1.8633718204196457</v>
      </c>
      <c r="L2498" s="21">
        <f t="shared" ca="1" si="192"/>
        <v>5297.9342297153635</v>
      </c>
      <c r="M2498" s="31" t="str">
        <f ca="1">IF(ROW()&gt;计算结果!B$22+1,IF(L2498&gt;OFFSET(L2498,-计算结果!B$22,0,1,1),"买",IF(L2498&lt;OFFSET(L2498,-计算结果!B$22,0,1,1),"卖",M2497)),IF(L2498&gt;OFFSET(L2498,-ROW()+1,0,1,1),"买",IF(L2498&lt;OFFSET(L2498,-ROW()+1,0,1,1),"卖",M2497)))</f>
        <v>买</v>
      </c>
      <c r="N2498" s="4">
        <f t="shared" ca="1" si="193"/>
        <v>1</v>
      </c>
      <c r="O2498" s="3">
        <f ca="1">IF(M2497="买",E2498/E2497-1,0)-IF(N2498=1,计算结果!B$17,0)</f>
        <v>0</v>
      </c>
      <c r="P2498" s="2">
        <f t="shared" ca="1" si="194"/>
        <v>13.945000242183053</v>
      </c>
      <c r="Q2498" s="3">
        <f ca="1">1-P2498/MAX(P$2:P2498)</f>
        <v>0</v>
      </c>
    </row>
    <row r="2499" spans="1:17" x14ac:dyDescent="0.15">
      <c r="A2499" s="1">
        <v>42115</v>
      </c>
      <c r="B2499">
        <v>4520.46</v>
      </c>
      <c r="C2499">
        <v>4620.0600000000004</v>
      </c>
      <c r="D2499" s="21">
        <v>4504.5600000000004</v>
      </c>
      <c r="E2499" s="21">
        <v>4619.16</v>
      </c>
      <c r="F2499" s="42">
        <v>6853.6500224000001</v>
      </c>
      <c r="G2499" s="3">
        <f t="shared" ref="G2499:G2562" si="195">E2499/E2498-1</f>
        <v>2.1504139834406466E-2</v>
      </c>
      <c r="H2499" s="3">
        <f>1-E2499/MAX(E$2:E2499)</f>
        <v>0.21405431157694144</v>
      </c>
      <c r="I2499" s="21">
        <f t="shared" si="191"/>
        <v>97.239999999999782</v>
      </c>
      <c r="J2499" s="21">
        <f ca="1">IF(ROW()&gt;计算结果!B$18+1,ABS(E2499-OFFSET(E2499,-计算结果!B$18,0,1,1))/SUM(OFFSET(I2499,0,0,-计算结果!B$18,1)),ABS(E2499-OFFSET(E2499,-ROW()+2,0,1,1))/SUM(OFFSET(I2499,0,0,-ROW()+2,1)))</f>
        <v>0.52029787603952327</v>
      </c>
      <c r="K2499" s="21">
        <f ca="1">(计算结果!B$19+计算结果!B$20*'000300'!J2499)^计算结果!B$21</f>
        <v>1.8682680884355709</v>
      </c>
      <c r="L2499" s="21">
        <f t="shared" ca="1" si="192"/>
        <v>4029.8019970857149</v>
      </c>
      <c r="M2499" s="31" t="str">
        <f ca="1">IF(ROW()&gt;计算结果!B$22+1,IF(L2499&gt;OFFSET(L2499,-计算结果!B$22,0,1,1),"买",IF(L2499&lt;OFFSET(L2499,-计算结果!B$22,0,1,1),"卖",M2498)),IF(L2499&gt;OFFSET(L2499,-ROW()+1,0,1,1),"买",IF(L2499&lt;OFFSET(L2499,-ROW()+1,0,1,1),"卖",M2498)))</f>
        <v>买</v>
      </c>
      <c r="N2499" s="4" t="str">
        <f t="shared" ca="1" si="193"/>
        <v/>
      </c>
      <c r="O2499" s="3">
        <f ca="1">IF(M2498="买",E2499/E2498-1,0)-IF(N2499=1,计算结果!B$17,0)</f>
        <v>2.1504139834406466E-2</v>
      </c>
      <c r="P2499" s="2">
        <f t="shared" ca="1" si="194"/>
        <v>14.24487547738179</v>
      </c>
      <c r="Q2499" s="3">
        <f ca="1">1-P2499/MAX(P$2:P2499)</f>
        <v>0</v>
      </c>
    </row>
    <row r="2500" spans="1:17" x14ac:dyDescent="0.15">
      <c r="A2500" s="1">
        <v>42116</v>
      </c>
      <c r="B2500">
        <v>4637.05</v>
      </c>
      <c r="C2500">
        <v>4740.93</v>
      </c>
      <c r="D2500" s="21">
        <v>4632.59</v>
      </c>
      <c r="E2500" s="21">
        <v>4739.8100000000004</v>
      </c>
      <c r="F2500" s="42">
        <v>7699.2479231999996</v>
      </c>
      <c r="G2500" s="3">
        <f t="shared" si="195"/>
        <v>2.6119467608829439E-2</v>
      </c>
      <c r="H2500" s="3">
        <f>1-E2500/MAX(E$2:E2500)</f>
        <v>0.1935258286258762</v>
      </c>
      <c r="I2500" s="21">
        <f t="shared" ref="I2500:I2563" si="196">ABS(E2500-E2499)</f>
        <v>120.65000000000055</v>
      </c>
      <c r="J2500" s="21">
        <f ca="1">IF(ROW()&gt;计算结果!B$18+1,ABS(E2500-OFFSET(E2500,-计算结果!B$18,0,1,1))/SUM(OFFSET(I2500,0,0,-计算结果!B$18,1)),ABS(E2500-OFFSET(E2500,-ROW()+2,0,1,1))/SUM(OFFSET(I2500,0,0,-ROW()+2,1)))</f>
        <v>0.57283482344441417</v>
      </c>
      <c r="K2500" s="21">
        <f ca="1">(计算结果!B$19+计算结果!B$20*'000300'!J2500)^计算结果!B$21</f>
        <v>1.9155513410999727</v>
      </c>
      <c r="L2500" s="21">
        <f t="shared" ref="L2500:L2563" ca="1" si="197">K2500*E2500+(1-K2500)*L2499</f>
        <v>5389.8587792598883</v>
      </c>
      <c r="M2500" s="31" t="str">
        <f ca="1">IF(ROW()&gt;计算结果!B$22+1,IF(L2500&gt;OFFSET(L2500,-计算结果!B$22,0,1,1),"买",IF(L2500&lt;OFFSET(L2500,-计算结果!B$22,0,1,1),"卖",M2499)),IF(L2500&gt;OFFSET(L2500,-ROW()+1,0,1,1),"买",IF(L2500&lt;OFFSET(L2500,-ROW()+1,0,1,1),"卖",M2499)))</f>
        <v>买</v>
      </c>
      <c r="N2500" s="4" t="str">
        <f t="shared" ref="N2500:N2563" ca="1" si="198">IF(M2499&lt;&gt;M2500,1,"")</f>
        <v/>
      </c>
      <c r="O2500" s="3">
        <f ca="1">IF(M2499="买",E2500/E2499-1,0)-IF(N2500=1,计算结果!B$17,0)</f>
        <v>2.6119467608829439E-2</v>
      </c>
      <c r="P2500" s="2">
        <f t="shared" ref="P2500:P2563" ca="1" si="199">IFERROR(P2499*(1+O2500),P2499)</f>
        <v>14.616944041005071</v>
      </c>
      <c r="Q2500" s="3">
        <f ca="1">1-P2500/MAX(P$2:P2500)</f>
        <v>0</v>
      </c>
    </row>
    <row r="2501" spans="1:17" x14ac:dyDescent="0.15">
      <c r="A2501" s="1">
        <v>42117</v>
      </c>
      <c r="B2501">
        <v>4764.4799999999996</v>
      </c>
      <c r="C2501">
        <v>4782.04</v>
      </c>
      <c r="D2501" s="21">
        <v>4693.97</v>
      </c>
      <c r="E2501" s="21">
        <v>4740.8900000000003</v>
      </c>
      <c r="F2501" s="42">
        <v>7522.5825279999999</v>
      </c>
      <c r="G2501" s="3">
        <f t="shared" si="195"/>
        <v>2.2785723478357944E-4</v>
      </c>
      <c r="H2501" s="3">
        <f>1-E2501/MAX(E$2:E2501)</f>
        <v>0.19334206765126238</v>
      </c>
      <c r="I2501" s="21">
        <f t="shared" si="196"/>
        <v>1.0799999999999272</v>
      </c>
      <c r="J2501" s="21">
        <f ca="1">IF(ROW()&gt;计算结果!B$18+1,ABS(E2501-OFFSET(E2501,-计算结果!B$18,0,1,1))/SUM(OFFSET(I2501,0,0,-计算结果!B$18,1)),ABS(E2501-OFFSET(E2501,-ROW()+2,0,1,1))/SUM(OFFSET(I2501,0,0,-ROW()+2,1)))</f>
        <v>0.64475509407027265</v>
      </c>
      <c r="K2501" s="21">
        <f ca="1">(计算结果!B$19+计算结果!B$20*'000300'!J2501)^计算结果!B$21</f>
        <v>1.9802795846632453</v>
      </c>
      <c r="L2501" s="21">
        <f t="shared" ca="1" si="197"/>
        <v>4104.7191546077038</v>
      </c>
      <c r="M2501" s="31" t="str">
        <f ca="1">IF(ROW()&gt;计算结果!B$22+1,IF(L2501&gt;OFFSET(L2501,-计算结果!B$22,0,1,1),"买",IF(L2501&lt;OFFSET(L2501,-计算结果!B$22,0,1,1),"卖",M2500)),IF(L2501&gt;OFFSET(L2501,-ROW()+1,0,1,1),"买",IF(L2501&lt;OFFSET(L2501,-ROW()+1,0,1,1),"卖",M2500)))</f>
        <v>买</v>
      </c>
      <c r="N2501" s="4" t="str">
        <f t="shared" ca="1" si="198"/>
        <v/>
      </c>
      <c r="O2501" s="3">
        <f ca="1">IF(M2500="买",E2501/E2500-1,0)-IF(N2501=1,计算结果!B$17,0)</f>
        <v>2.2785723478357944E-4</v>
      </c>
      <c r="P2501" s="2">
        <f t="shared" ca="1" si="199"/>
        <v>14.620274617455241</v>
      </c>
      <c r="Q2501" s="3">
        <f ca="1">1-P2501/MAX(P$2:P2501)</f>
        <v>0</v>
      </c>
    </row>
    <row r="2502" spans="1:17" x14ac:dyDescent="0.15">
      <c r="A2502" s="1">
        <v>42118</v>
      </c>
      <c r="B2502">
        <v>4682.63</v>
      </c>
      <c r="C2502">
        <v>4730.43</v>
      </c>
      <c r="D2502" s="21">
        <v>4618.32</v>
      </c>
      <c r="E2502" s="21">
        <v>4702.6400000000003</v>
      </c>
      <c r="F2502" s="42">
        <v>7212.7309414399997</v>
      </c>
      <c r="G2502" s="3">
        <f t="shared" si="195"/>
        <v>-8.0681053557454252E-3</v>
      </c>
      <c r="H2502" s="3">
        <f>1-E2502/MAX(E$2:E2502)</f>
        <v>0.19985026883549983</v>
      </c>
      <c r="I2502" s="21">
        <f t="shared" si="196"/>
        <v>38.25</v>
      </c>
      <c r="J2502" s="21">
        <f ca="1">IF(ROW()&gt;计算结果!B$18+1,ABS(E2502-OFFSET(E2502,-计算结果!B$18,0,1,1))/SUM(OFFSET(I2502,0,0,-计算结果!B$18,1)),ABS(E2502-OFFSET(E2502,-ROW()+2,0,1,1))/SUM(OFFSET(I2502,0,0,-ROW()+2,1)))</f>
        <v>0.51284180386542566</v>
      </c>
      <c r="K2502" s="21">
        <f ca="1">(计算结果!B$19+计算结果!B$20*'000300'!J2502)^计算结果!B$21</f>
        <v>1.8615576234788831</v>
      </c>
      <c r="L2502" s="21">
        <f t="shared" ca="1" si="197"/>
        <v>5217.7832625846713</v>
      </c>
      <c r="M2502" s="31" t="str">
        <f ca="1">IF(ROW()&gt;计算结果!B$22+1,IF(L2502&gt;OFFSET(L2502,-计算结果!B$22,0,1,1),"买",IF(L2502&lt;OFFSET(L2502,-计算结果!B$22,0,1,1),"卖",M2501)),IF(L2502&gt;OFFSET(L2502,-ROW()+1,0,1,1),"买",IF(L2502&lt;OFFSET(L2502,-ROW()+1,0,1,1),"卖",M2501)))</f>
        <v>买</v>
      </c>
      <c r="N2502" s="4" t="str">
        <f t="shared" ca="1" si="198"/>
        <v/>
      </c>
      <c r="O2502" s="3">
        <f ca="1">IF(M2501="买",E2502/E2501-1,0)-IF(N2502=1,计算结果!B$17,0)</f>
        <v>-8.0681053557454252E-3</v>
      </c>
      <c r="P2502" s="2">
        <f t="shared" ca="1" si="199"/>
        <v>14.502316701511681</v>
      </c>
      <c r="Q2502" s="3">
        <f ca="1">1-P2502/MAX(P$2:P2502)</f>
        <v>8.0681053557454252E-3</v>
      </c>
    </row>
    <row r="2503" spans="1:17" x14ac:dyDescent="0.15">
      <c r="A2503" s="1">
        <v>42121</v>
      </c>
      <c r="B2503">
        <v>4753.87</v>
      </c>
      <c r="C2503">
        <v>4810.4799999999996</v>
      </c>
      <c r="D2503" s="21">
        <v>4735.3100000000004</v>
      </c>
      <c r="E2503" s="21">
        <v>4807.59</v>
      </c>
      <c r="F2503" s="42">
        <v>7659.1038464000003</v>
      </c>
      <c r="G2503" s="3">
        <f t="shared" si="195"/>
        <v>2.2317251586343012E-2</v>
      </c>
      <c r="H2503" s="3">
        <f>1-E2503/MAX(E$2:E2503)</f>
        <v>0.18199312597835704</v>
      </c>
      <c r="I2503" s="21">
        <f t="shared" si="196"/>
        <v>104.94999999999982</v>
      </c>
      <c r="J2503" s="21">
        <f ca="1">IF(ROW()&gt;计算结果!B$18+1,ABS(E2503-OFFSET(E2503,-计算结果!B$18,0,1,1))/SUM(OFFSET(I2503,0,0,-计算结果!B$18,1)),ABS(E2503-OFFSET(E2503,-ROW()+2,0,1,1))/SUM(OFFSET(I2503,0,0,-ROW()+2,1)))</f>
        <v>0.53181067694001083</v>
      </c>
      <c r="K2503" s="21">
        <f ca="1">(计算结果!B$19+计算结果!B$20*'000300'!J2503)^计算结果!B$21</f>
        <v>1.8786296092460097</v>
      </c>
      <c r="L2503" s="21">
        <f t="shared" ca="1" si="197"/>
        <v>4447.1820539798837</v>
      </c>
      <c r="M2503" s="31" t="str">
        <f ca="1">IF(ROW()&gt;计算结果!B$22+1,IF(L2503&gt;OFFSET(L2503,-计算结果!B$22,0,1,1),"买",IF(L2503&lt;OFFSET(L2503,-计算结果!B$22,0,1,1),"卖",M2502)),IF(L2503&gt;OFFSET(L2503,-ROW()+1,0,1,1),"买",IF(L2503&lt;OFFSET(L2503,-ROW()+1,0,1,1),"卖",M2502)))</f>
        <v>买</v>
      </c>
      <c r="N2503" s="4" t="str">
        <f t="shared" ca="1" si="198"/>
        <v/>
      </c>
      <c r="O2503" s="3">
        <f ca="1">IF(M2502="买",E2503/E2502-1,0)-IF(N2503=1,计算结果!B$17,0)</f>
        <v>2.2317251586343012E-2</v>
      </c>
      <c r="P2503" s="2">
        <f t="shared" ca="1" si="199"/>
        <v>14.825968551924142</v>
      </c>
      <c r="Q2503" s="3">
        <f ca="1">1-P2503/MAX(P$2:P2503)</f>
        <v>0</v>
      </c>
    </row>
    <row r="2504" spans="1:17" x14ac:dyDescent="0.15">
      <c r="A2504" s="1">
        <v>42122</v>
      </c>
      <c r="B2504">
        <v>4811.32</v>
      </c>
      <c r="C2504">
        <v>4839.08</v>
      </c>
      <c r="D2504" s="21">
        <v>4703.57</v>
      </c>
      <c r="E2504" s="21">
        <v>4741.8599999999997</v>
      </c>
      <c r="F2504" s="42">
        <v>8603.4985779199997</v>
      </c>
      <c r="G2504" s="3">
        <f t="shared" si="195"/>
        <v>-1.3672130942946614E-2</v>
      </c>
      <c r="H2504" s="3">
        <f>1-E2504/MAX(E$2:E2504)</f>
        <v>0.1931770230722113</v>
      </c>
      <c r="I2504" s="21">
        <f t="shared" si="196"/>
        <v>65.730000000000473</v>
      </c>
      <c r="J2504" s="21">
        <f ca="1">IF(ROW()&gt;计算结果!B$18+1,ABS(E2504-OFFSET(E2504,-计算结果!B$18,0,1,1))/SUM(OFFSET(I2504,0,0,-计算结果!B$18,1)),ABS(E2504-OFFSET(E2504,-ROW()+2,0,1,1))/SUM(OFFSET(I2504,0,0,-ROW()+2,1)))</f>
        <v>0.39163292151350104</v>
      </c>
      <c r="K2504" s="21">
        <f ca="1">(计算结果!B$19+计算结果!B$20*'000300'!J2504)^计算结果!B$21</f>
        <v>1.7524696293621509</v>
      </c>
      <c r="L2504" s="21">
        <f t="shared" ca="1" si="197"/>
        <v>4963.5962048229558</v>
      </c>
      <c r="M2504" s="31" t="str">
        <f ca="1">IF(ROW()&gt;计算结果!B$22+1,IF(L2504&gt;OFFSET(L2504,-计算结果!B$22,0,1,1),"买",IF(L2504&lt;OFFSET(L2504,-计算结果!B$22,0,1,1),"卖",M2503)),IF(L2504&gt;OFFSET(L2504,-ROW()+1,0,1,1),"买",IF(L2504&lt;OFFSET(L2504,-ROW()+1,0,1,1),"卖",M2503)))</f>
        <v>买</v>
      </c>
      <c r="N2504" s="4" t="str">
        <f t="shared" ca="1" si="198"/>
        <v/>
      </c>
      <c r="O2504" s="3">
        <f ca="1">IF(M2503="买",E2504/E2503-1,0)-IF(N2504=1,计算结果!B$17,0)</f>
        <v>-1.3672130942946614E-2</v>
      </c>
      <c r="P2504" s="2">
        <f t="shared" ca="1" si="199"/>
        <v>14.623265968526226</v>
      </c>
      <c r="Q2504" s="3">
        <f ca="1">1-P2504/MAX(P$2:P2504)</f>
        <v>1.3672130942946614E-2</v>
      </c>
    </row>
    <row r="2505" spans="1:17" x14ac:dyDescent="0.15">
      <c r="A2505" s="1">
        <v>42123</v>
      </c>
      <c r="B2505">
        <v>4722.8999999999996</v>
      </c>
      <c r="C2505">
        <v>4797.93</v>
      </c>
      <c r="D2505" s="21">
        <v>4695.79</v>
      </c>
      <c r="E2505" s="21">
        <v>4774.33</v>
      </c>
      <c r="F2505" s="42">
        <v>6016.76382208</v>
      </c>
      <c r="G2505" s="3">
        <f t="shared" si="195"/>
        <v>6.8475239673884136E-3</v>
      </c>
      <c r="H2505" s="3">
        <f>1-E2505/MAX(E$2:E2505)</f>
        <v>0.18765228340025863</v>
      </c>
      <c r="I2505" s="21">
        <f t="shared" si="196"/>
        <v>32.470000000000255</v>
      </c>
      <c r="J2505" s="21">
        <f ca="1">IF(ROW()&gt;计算结果!B$18+1,ABS(E2505-OFFSET(E2505,-计算结果!B$18,0,1,1))/SUM(OFFSET(I2505,0,0,-计算结果!B$18,1)),ABS(E2505-OFFSET(E2505,-ROW()+2,0,1,1))/SUM(OFFSET(I2505,0,0,-ROW()+2,1)))</f>
        <v>0.52493935112366918</v>
      </c>
      <c r="K2505" s="21">
        <f ca="1">(计算结果!B$19+计算结果!B$20*'000300'!J2505)^计算结果!B$21</f>
        <v>1.8724454160113022</v>
      </c>
      <c r="L2505" s="21">
        <f t="shared" ca="1" si="197"/>
        <v>4609.2055671963562</v>
      </c>
      <c r="M2505" s="31" t="str">
        <f ca="1">IF(ROW()&gt;计算结果!B$22+1,IF(L2505&gt;OFFSET(L2505,-计算结果!B$22,0,1,1),"买",IF(L2505&lt;OFFSET(L2505,-计算结果!B$22,0,1,1),"卖",M2504)),IF(L2505&gt;OFFSET(L2505,-ROW()+1,0,1,1),"买",IF(L2505&lt;OFFSET(L2505,-ROW()+1,0,1,1),"卖",M2504)))</f>
        <v>买</v>
      </c>
      <c r="N2505" s="4" t="str">
        <f t="shared" ca="1" si="198"/>
        <v/>
      </c>
      <c r="O2505" s="3">
        <f ca="1">IF(M2504="买",E2505/E2504-1,0)-IF(N2505=1,计算结果!B$17,0)</f>
        <v>6.8475239673884136E-3</v>
      </c>
      <c r="P2505" s="2">
        <f t="shared" ca="1" si="199"/>
        <v>14.723399132727206</v>
      </c>
      <c r="Q2505" s="3">
        <f ca="1">1-P2505/MAX(P$2:P2505)</f>
        <v>6.9182272198752282E-3</v>
      </c>
    </row>
    <row r="2506" spans="1:17" x14ac:dyDescent="0.15">
      <c r="A2506" s="1">
        <v>42124</v>
      </c>
      <c r="B2506">
        <v>4788.41</v>
      </c>
      <c r="C2506">
        <v>4818.7299999999996</v>
      </c>
      <c r="D2506" s="21">
        <v>4749.4799999999996</v>
      </c>
      <c r="E2506" s="21">
        <v>4749.8900000000003</v>
      </c>
      <c r="F2506" s="42">
        <v>6125.1138355200001</v>
      </c>
      <c r="G2506" s="3">
        <f t="shared" si="195"/>
        <v>-5.119042881409408E-3</v>
      </c>
      <c r="H2506" s="3">
        <f>1-E2506/MAX(E$2:E2506)</f>
        <v>0.1918107261961477</v>
      </c>
      <c r="I2506" s="21">
        <f t="shared" si="196"/>
        <v>24.4399999999996</v>
      </c>
      <c r="J2506" s="21">
        <f ca="1">IF(ROW()&gt;计算结果!B$18+1,ABS(E2506-OFFSET(E2506,-计算结果!B$18,0,1,1))/SUM(OFFSET(I2506,0,0,-计算结果!B$18,1)),ABS(E2506-OFFSET(E2506,-ROW()+2,0,1,1))/SUM(OFFSET(I2506,0,0,-ROW()+2,1)))</f>
        <v>0.36834886693058172</v>
      </c>
      <c r="K2506" s="21">
        <f ca="1">(计算结果!B$19+计算结果!B$20*'000300'!J2506)^计算结果!B$21</f>
        <v>1.7315139802375235</v>
      </c>
      <c r="L2506" s="21">
        <f t="shared" ca="1" si="197"/>
        <v>4852.8026293976527</v>
      </c>
      <c r="M2506" s="31" t="str">
        <f ca="1">IF(ROW()&gt;计算结果!B$22+1,IF(L2506&gt;OFFSET(L2506,-计算结果!B$22,0,1,1),"买",IF(L2506&lt;OFFSET(L2506,-计算结果!B$22,0,1,1),"卖",M2505)),IF(L2506&gt;OFFSET(L2506,-ROW()+1,0,1,1),"买",IF(L2506&lt;OFFSET(L2506,-ROW()+1,0,1,1),"卖",M2505)))</f>
        <v>买</v>
      </c>
      <c r="N2506" s="4" t="str">
        <f t="shared" ca="1" si="198"/>
        <v/>
      </c>
      <c r="O2506" s="3">
        <f ca="1">IF(M2505="买",E2506/E2505-1,0)-IF(N2506=1,计算结果!B$17,0)</f>
        <v>-5.119042881409408E-3</v>
      </c>
      <c r="P2506" s="2">
        <f t="shared" ca="1" si="199"/>
        <v>14.648029421206669</v>
      </c>
      <c r="Q2506" s="3">
        <f ca="1">1-P2506/MAX(P$2:P2506)</f>
        <v>1.200185539948273E-2</v>
      </c>
    </row>
    <row r="2507" spans="1:17" x14ac:dyDescent="0.15">
      <c r="A2507" s="1">
        <v>42128</v>
      </c>
      <c r="B2507">
        <v>4757.6400000000003</v>
      </c>
      <c r="C2507">
        <v>4795.92</v>
      </c>
      <c r="D2507" s="21">
        <v>4699.3999999999996</v>
      </c>
      <c r="E2507" s="21">
        <v>4787.74</v>
      </c>
      <c r="F2507" s="42">
        <v>5654.5338982399999</v>
      </c>
      <c r="G2507" s="3">
        <f t="shared" si="195"/>
        <v>7.9686055887608909E-3</v>
      </c>
      <c r="H2507" s="3">
        <f>1-E2507/MAX(E$2:E2507)</f>
        <v>0.18537058463213774</v>
      </c>
      <c r="I2507" s="21">
        <f t="shared" si="196"/>
        <v>37.849999999999454</v>
      </c>
      <c r="J2507" s="21">
        <f ca="1">IF(ROW()&gt;计算结果!B$18+1,ABS(E2507-OFFSET(E2507,-计算结果!B$18,0,1,1))/SUM(OFFSET(I2507,0,0,-计算结果!B$18,1)),ABS(E2507-OFFSET(E2507,-ROW()+2,0,1,1))/SUM(OFFSET(I2507,0,0,-ROW()+2,1)))</f>
        <v>0.32100254657552507</v>
      </c>
      <c r="K2507" s="21">
        <f ca="1">(计算结果!B$19+计算结果!B$20*'000300'!J2507)^计算结果!B$21</f>
        <v>1.6889022919179726</v>
      </c>
      <c r="L2507" s="21">
        <f t="shared" ca="1" si="197"/>
        <v>4742.9182054897465</v>
      </c>
      <c r="M2507" s="31" t="str">
        <f ca="1">IF(ROW()&gt;计算结果!B$22+1,IF(L2507&gt;OFFSET(L2507,-计算结果!B$22,0,1,1),"买",IF(L2507&lt;OFFSET(L2507,-计算结果!B$22,0,1,1),"卖",M2506)),IF(L2507&gt;OFFSET(L2507,-ROW()+1,0,1,1),"买",IF(L2507&lt;OFFSET(L2507,-ROW()+1,0,1,1),"卖",M2506)))</f>
        <v>买</v>
      </c>
      <c r="N2507" s="4" t="str">
        <f t="shared" ca="1" si="198"/>
        <v/>
      </c>
      <c r="O2507" s="3">
        <f ca="1">IF(M2506="买",E2507/E2506-1,0)-IF(N2507=1,计算结果!B$17,0)</f>
        <v>7.9686055887608909E-3</v>
      </c>
      <c r="P2507" s="2">
        <f t="shared" ca="1" si="199"/>
        <v>14.76475379031683</v>
      </c>
      <c r="Q2507" s="3">
        <f ca="1">1-P2507/MAX(P$2:P2507)</f>
        <v>4.1288878627337988E-3</v>
      </c>
    </row>
    <row r="2508" spans="1:17" x14ac:dyDescent="0.15">
      <c r="A2508" s="1">
        <v>42129</v>
      </c>
      <c r="B2508">
        <v>4785.1899999999996</v>
      </c>
      <c r="C2508">
        <v>4785.1899999999996</v>
      </c>
      <c r="D2508" s="21">
        <v>4572.9799999999996</v>
      </c>
      <c r="E2508" s="21">
        <v>4596.84</v>
      </c>
      <c r="F2508" s="42">
        <v>6600.2019942400002</v>
      </c>
      <c r="G2508" s="3">
        <f t="shared" si="195"/>
        <v>-3.9872674790193186E-2</v>
      </c>
      <c r="H2508" s="3">
        <f>1-E2508/MAX(E$2:E2508)</f>
        <v>0.21785203838562572</v>
      </c>
      <c r="I2508" s="21">
        <f t="shared" si="196"/>
        <v>190.89999999999964</v>
      </c>
      <c r="J2508" s="21">
        <f ca="1">IF(ROW()&gt;计算结果!B$18+1,ABS(E2508-OFFSET(E2508,-计算结果!B$18,0,1,1))/SUM(OFFSET(I2508,0,0,-计算结果!B$18,1)),ABS(E2508-OFFSET(E2508,-ROW()+2,0,1,1))/SUM(OFFSET(I2508,0,0,-ROW()+2,1)))</f>
        <v>0.10499467458938298</v>
      </c>
      <c r="K2508" s="21">
        <f ca="1">(计算结果!B$19+计算结果!B$20*'000300'!J2508)^计算结果!B$21</f>
        <v>1.4944952071304445</v>
      </c>
      <c r="L2508" s="21">
        <f t="shared" ca="1" si="197"/>
        <v>4524.6050275191046</v>
      </c>
      <c r="M2508" s="31" t="str">
        <f ca="1">IF(ROW()&gt;计算结果!B$22+1,IF(L2508&gt;OFFSET(L2508,-计算结果!B$22,0,1,1),"买",IF(L2508&lt;OFFSET(L2508,-计算结果!B$22,0,1,1),"卖",M2507)),IF(L2508&gt;OFFSET(L2508,-ROW()+1,0,1,1),"买",IF(L2508&lt;OFFSET(L2508,-ROW()+1,0,1,1),"卖",M2507)))</f>
        <v>卖</v>
      </c>
      <c r="N2508" s="4">
        <f t="shared" ca="1" si="198"/>
        <v>1</v>
      </c>
      <c r="O2508" s="3">
        <f ca="1">IF(M2507="买",E2508/E2507-1,0)-IF(N2508=1,计算结果!B$17,0)</f>
        <v>-3.9872674790193186E-2</v>
      </c>
      <c r="P2508" s="2">
        <f t="shared" ca="1" si="199"/>
        <v>14.176043564078254</v>
      </c>
      <c r="Q2508" s="3">
        <f ca="1">1-P2508/MAX(P$2:P2508)</f>
        <v>4.3836932849930954E-2</v>
      </c>
    </row>
    <row r="2509" spans="1:17" x14ac:dyDescent="0.15">
      <c r="A2509" s="1">
        <v>42130</v>
      </c>
      <c r="B2509">
        <v>4626.2299999999996</v>
      </c>
      <c r="C2509">
        <v>4700.91</v>
      </c>
      <c r="D2509" s="21">
        <v>4511.76</v>
      </c>
      <c r="E2509" s="21">
        <v>4553.33</v>
      </c>
      <c r="F2509" s="42">
        <v>5860.3398758399999</v>
      </c>
      <c r="G2509" s="3">
        <f t="shared" si="195"/>
        <v>-9.4651978315538621E-3</v>
      </c>
      <c r="H2509" s="3">
        <f>1-E2509/MAX(E$2:E2509)</f>
        <v>0.22525522357585248</v>
      </c>
      <c r="I2509" s="21">
        <f t="shared" si="196"/>
        <v>43.510000000000218</v>
      </c>
      <c r="J2509" s="21">
        <f ca="1">IF(ROW()&gt;计算结果!B$18+1,ABS(E2509-OFFSET(E2509,-计算结果!B$18,0,1,1))/SUM(OFFSET(I2509,0,0,-计算结果!B$18,1)),ABS(E2509-OFFSET(E2509,-ROW()+2,0,1,1))/SUM(OFFSET(I2509,0,0,-ROW()+2,1)))</f>
        <v>9.9768122092053921E-2</v>
      </c>
      <c r="K2509" s="21">
        <f ca="1">(计算结果!B$19+计算结果!B$20*'000300'!J2509)^计算结果!B$21</f>
        <v>1.4897913098828484</v>
      </c>
      <c r="L2509" s="21">
        <f t="shared" ca="1" si="197"/>
        <v>4567.3992418977668</v>
      </c>
      <c r="M2509" s="31" t="str">
        <f ca="1">IF(ROW()&gt;计算结果!B$22+1,IF(L2509&gt;OFFSET(L2509,-计算结果!B$22,0,1,1),"买",IF(L2509&lt;OFFSET(L2509,-计算结果!B$22,0,1,1),"卖",M2508)),IF(L2509&gt;OFFSET(L2509,-ROW()+1,0,1,1),"买",IF(L2509&lt;OFFSET(L2509,-ROW()+1,0,1,1),"卖",M2508)))</f>
        <v>买</v>
      </c>
      <c r="N2509" s="4">
        <f t="shared" ca="1" si="198"/>
        <v>1</v>
      </c>
      <c r="O2509" s="3">
        <f ca="1">IF(M2508="买",E2509/E2508-1,0)-IF(N2509=1,计算结果!B$17,0)</f>
        <v>0</v>
      </c>
      <c r="P2509" s="2">
        <f t="shared" ca="1" si="199"/>
        <v>14.176043564078254</v>
      </c>
      <c r="Q2509" s="3">
        <f ca="1">1-P2509/MAX(P$2:P2509)</f>
        <v>4.3836932849930954E-2</v>
      </c>
    </row>
    <row r="2510" spans="1:17" x14ac:dyDescent="0.15">
      <c r="A2510" s="1">
        <v>42131</v>
      </c>
      <c r="B2510">
        <v>4520.82</v>
      </c>
      <c r="C2510">
        <v>4546.34</v>
      </c>
      <c r="D2510" s="21">
        <v>4467.46</v>
      </c>
      <c r="E2510" s="21">
        <v>4470.09</v>
      </c>
      <c r="F2510" s="42">
        <v>4271.8996070399999</v>
      </c>
      <c r="G2510" s="3">
        <f t="shared" si="195"/>
        <v>-1.8281126120882951E-2</v>
      </c>
      <c r="H2510" s="3">
        <f>1-E2510/MAX(E$2:E2510)</f>
        <v>0.23941843054515755</v>
      </c>
      <c r="I2510" s="21">
        <f t="shared" si="196"/>
        <v>83.239999999999782</v>
      </c>
      <c r="J2510" s="21">
        <f ca="1">IF(ROW()&gt;计算结果!B$18+1,ABS(E2510-OFFSET(E2510,-计算结果!B$18,0,1,1))/SUM(OFFSET(I2510,0,0,-计算结果!B$18,1)),ABS(E2510-OFFSET(E2510,-ROW()+2,0,1,1))/SUM(OFFSET(I2510,0,0,-ROW()+2,1)))</f>
        <v>0.43334083095016324</v>
      </c>
      <c r="K2510" s="21">
        <f ca="1">(计算结果!B$19+计算结果!B$20*'000300'!J2510)^计算结果!B$21</f>
        <v>1.7900067478551469</v>
      </c>
      <c r="L2510" s="21">
        <f t="shared" ca="1" si="197"/>
        <v>4393.2150422720961</v>
      </c>
      <c r="M2510" s="31" t="str">
        <f ca="1">IF(ROW()&gt;计算结果!B$22+1,IF(L2510&gt;OFFSET(L2510,-计算结果!B$22,0,1,1),"买",IF(L2510&lt;OFFSET(L2510,-计算结果!B$22,0,1,1),"卖",M2509)),IF(L2510&gt;OFFSET(L2510,-ROW()+1,0,1,1),"买",IF(L2510&lt;OFFSET(L2510,-ROW()+1,0,1,1),"卖",M2509)))</f>
        <v>卖</v>
      </c>
      <c r="N2510" s="4">
        <f t="shared" ca="1" si="198"/>
        <v>1</v>
      </c>
      <c r="O2510" s="3">
        <f ca="1">IF(M2509="买",E2510/E2509-1,0)-IF(N2510=1,计算结果!B$17,0)</f>
        <v>-1.8281126120882951E-2</v>
      </c>
      <c r="P2510" s="2">
        <f t="shared" ca="1" si="199"/>
        <v>13.916889523788209</v>
      </c>
      <c r="Q2510" s="3">
        <f ca="1">1-P2510/MAX(P$2:P2510)</f>
        <v>6.1316670472631674E-2</v>
      </c>
    </row>
    <row r="2511" spans="1:17" x14ac:dyDescent="0.15">
      <c r="A2511" s="1">
        <v>42132</v>
      </c>
      <c r="B2511">
        <v>4515.55</v>
      </c>
      <c r="C2511">
        <v>4559.0600000000004</v>
      </c>
      <c r="D2511" s="21">
        <v>4445.59</v>
      </c>
      <c r="E2511" s="21">
        <v>4558.3999999999996</v>
      </c>
      <c r="F2511" s="42">
        <v>4520.9069158399998</v>
      </c>
      <c r="G2511" s="3">
        <f t="shared" si="195"/>
        <v>1.9755754358413258E-2</v>
      </c>
      <c r="H2511" s="3">
        <f>1-E2511/MAX(E$2:E2511)</f>
        <v>0.22439256788947126</v>
      </c>
      <c r="I2511" s="21">
        <f t="shared" si="196"/>
        <v>88.309999999999491</v>
      </c>
      <c r="J2511" s="21">
        <f ca="1">IF(ROW()&gt;计算结果!B$18+1,ABS(E2511-OFFSET(E2511,-计算结果!B$18,0,1,1))/SUM(OFFSET(I2511,0,0,-计算结果!B$18,1)),ABS(E2511-OFFSET(E2511,-ROW()+2,0,1,1))/SUM(OFFSET(I2511,0,0,-ROW()+2,1)))</f>
        <v>0.25715493553160151</v>
      </c>
      <c r="K2511" s="21">
        <f ca="1">(计算结果!B$19+计算结果!B$20*'000300'!J2511)^计算结果!B$21</f>
        <v>1.6314394419784413</v>
      </c>
      <c r="L2511" s="21">
        <f t="shared" ca="1" si="197"/>
        <v>4662.7042975309396</v>
      </c>
      <c r="M2511" s="31" t="str">
        <f ca="1">IF(ROW()&gt;计算结果!B$22+1,IF(L2511&gt;OFFSET(L2511,-计算结果!B$22,0,1,1),"买",IF(L2511&lt;OFFSET(L2511,-计算结果!B$22,0,1,1),"卖",M2510)),IF(L2511&gt;OFFSET(L2511,-ROW()+1,0,1,1),"买",IF(L2511&lt;OFFSET(L2511,-ROW()+1,0,1,1),"卖",M2510)))</f>
        <v>买</v>
      </c>
      <c r="N2511" s="4">
        <f t="shared" ca="1" si="198"/>
        <v>1</v>
      </c>
      <c r="O2511" s="3">
        <f ca="1">IF(M2510="买",E2511/E2510-1,0)-IF(N2511=1,计算结果!B$17,0)</f>
        <v>0</v>
      </c>
      <c r="P2511" s="2">
        <f t="shared" ca="1" si="199"/>
        <v>13.916889523788209</v>
      </c>
      <c r="Q2511" s="3">
        <f ca="1">1-P2511/MAX(P$2:P2511)</f>
        <v>6.1316670472631674E-2</v>
      </c>
    </row>
    <row r="2512" spans="1:17" x14ac:dyDescent="0.15">
      <c r="A2512" s="1">
        <v>42135</v>
      </c>
      <c r="B2512">
        <v>4582.09</v>
      </c>
      <c r="C2512">
        <v>4690.95</v>
      </c>
      <c r="D2512" s="21">
        <v>4535.1499999999996</v>
      </c>
      <c r="E2512" s="21">
        <v>4690.53</v>
      </c>
      <c r="F2512" s="42">
        <v>5832.6043852800003</v>
      </c>
      <c r="G2512" s="3">
        <f t="shared" si="195"/>
        <v>2.8986047736047738E-2</v>
      </c>
      <c r="H2512" s="3">
        <f>1-E2512/MAX(E$2:E2512)</f>
        <v>0.20191077383788203</v>
      </c>
      <c r="I2512" s="21">
        <f t="shared" si="196"/>
        <v>132.13000000000011</v>
      </c>
      <c r="J2512" s="21">
        <f ca="1">IF(ROW()&gt;计算结果!B$18+1,ABS(E2512-OFFSET(E2512,-计算结果!B$18,0,1,1))/SUM(OFFSET(I2512,0,0,-计算结果!B$18,1)),ABS(E2512-OFFSET(E2512,-ROW()+2,0,1,1))/SUM(OFFSET(I2512,0,0,-ROW()+2,1)))</f>
        <v>1.5070999215960324E-2</v>
      </c>
      <c r="K2512" s="21">
        <f ca="1">(计算结果!B$19+计算结果!B$20*'000300'!J2512)^计算结果!B$21</f>
        <v>1.4135638992943642</v>
      </c>
      <c r="L2512" s="21">
        <f t="shared" ca="1" si="197"/>
        <v>4702.0377060137089</v>
      </c>
      <c r="M2512" s="31" t="str">
        <f ca="1">IF(ROW()&gt;计算结果!B$22+1,IF(L2512&gt;OFFSET(L2512,-计算结果!B$22,0,1,1),"买",IF(L2512&lt;OFFSET(L2512,-计算结果!B$22,0,1,1),"卖",M2511)),IF(L2512&gt;OFFSET(L2512,-ROW()+1,0,1,1),"买",IF(L2512&lt;OFFSET(L2512,-ROW()+1,0,1,1),"卖",M2511)))</f>
        <v>卖</v>
      </c>
      <c r="N2512" s="4">
        <f t="shared" ca="1" si="198"/>
        <v>1</v>
      </c>
      <c r="O2512" s="3">
        <f ca="1">IF(M2511="买",E2512/E2511-1,0)-IF(N2512=1,计算结果!B$17,0)</f>
        <v>2.8986047736047738E-2</v>
      </c>
      <c r="P2512" s="2">
        <f t="shared" ca="1" si="199"/>
        <v>14.320285147862036</v>
      </c>
      <c r="Q2512" s="3">
        <f ca="1">1-P2512/MAX(P$2:P2512)</f>
        <v>3.4107950673919252E-2</v>
      </c>
    </row>
    <row r="2513" spans="1:17" x14ac:dyDescent="0.15">
      <c r="A2513" s="1">
        <v>42136</v>
      </c>
      <c r="B2513">
        <v>4692.12</v>
      </c>
      <c r="C2513">
        <v>4748</v>
      </c>
      <c r="D2513" s="21">
        <v>4660.0200000000004</v>
      </c>
      <c r="E2513" s="21">
        <v>4747.42</v>
      </c>
      <c r="F2513" s="42">
        <v>6071.2327577599999</v>
      </c>
      <c r="G2513" s="3">
        <f t="shared" si="195"/>
        <v>1.2128693345954566E-2</v>
      </c>
      <c r="H2513" s="3">
        <f>1-E2513/MAX(E$2:E2513)</f>
        <v>0.19223099435105151</v>
      </c>
      <c r="I2513" s="21">
        <f t="shared" si="196"/>
        <v>56.890000000000327</v>
      </c>
      <c r="J2513" s="21">
        <f ca="1">IF(ROW()&gt;计算结果!B$18+1,ABS(E2513-OFFSET(E2513,-计算结果!B$18,0,1,1))/SUM(OFFSET(I2513,0,0,-计算结果!B$18,1)),ABS(E2513-OFFSET(E2513,-ROW()+2,0,1,1))/SUM(OFFSET(I2513,0,0,-ROW()+2,1)))</f>
        <v>7.9645783419593261E-2</v>
      </c>
      <c r="K2513" s="21">
        <f ca="1">(计算结果!B$19+计算结果!B$20*'000300'!J2513)^计算结果!B$21</f>
        <v>1.4716812050776338</v>
      </c>
      <c r="L2513" s="21">
        <f t="shared" ca="1" si="197"/>
        <v>4768.8259751166415</v>
      </c>
      <c r="M2513" s="31" t="str">
        <f ca="1">IF(ROW()&gt;计算结果!B$22+1,IF(L2513&gt;OFFSET(L2513,-计算结果!B$22,0,1,1),"买",IF(L2513&lt;OFFSET(L2513,-计算结果!B$22,0,1,1),"卖",M2512)),IF(L2513&gt;OFFSET(L2513,-ROW()+1,0,1,1),"买",IF(L2513&lt;OFFSET(L2513,-ROW()+1,0,1,1),"卖",M2512)))</f>
        <v>买</v>
      </c>
      <c r="N2513" s="4">
        <f t="shared" ca="1" si="198"/>
        <v>1</v>
      </c>
      <c r="O2513" s="3">
        <f ca="1">IF(M2512="买",E2513/E2512-1,0)-IF(N2513=1,计算结果!B$17,0)</f>
        <v>0</v>
      </c>
      <c r="P2513" s="2">
        <f t="shared" ca="1" si="199"/>
        <v>14.320285147862036</v>
      </c>
      <c r="Q2513" s="3">
        <f ca="1">1-P2513/MAX(P$2:P2513)</f>
        <v>3.4107950673919252E-2</v>
      </c>
    </row>
    <row r="2514" spans="1:17" x14ac:dyDescent="0.15">
      <c r="A2514" s="1">
        <v>42137</v>
      </c>
      <c r="B2514">
        <v>4746.71</v>
      </c>
      <c r="C2514">
        <v>4758</v>
      </c>
      <c r="D2514" s="21">
        <v>4678.84</v>
      </c>
      <c r="E2514" s="21">
        <v>4718.4399999999996</v>
      </c>
      <c r="F2514" s="42">
        <v>5904.7981875200003</v>
      </c>
      <c r="G2514" s="3">
        <f t="shared" si="195"/>
        <v>-6.1043682673959099E-3</v>
      </c>
      <c r="H2514" s="3">
        <f>1-E2514/MAX(E$2:E2514)</f>
        <v>0.19716191383652082</v>
      </c>
      <c r="I2514" s="21">
        <f t="shared" si="196"/>
        <v>28.980000000000473</v>
      </c>
      <c r="J2514" s="21">
        <f ca="1">IF(ROW()&gt;计算结果!B$18+1,ABS(E2514-OFFSET(E2514,-计算结果!B$18,0,1,1))/SUM(OFFSET(I2514,0,0,-计算结果!B$18,1)),ABS(E2514-OFFSET(E2514,-ROW()+2,0,1,1))/SUM(OFFSET(I2514,0,0,-ROW()+2,1)))</f>
        <v>3.2585707925200484E-2</v>
      </c>
      <c r="K2514" s="21">
        <f ca="1">(计算结果!B$19+计算结果!B$20*'000300'!J2514)^计算结果!B$21</f>
        <v>1.4293271371326803</v>
      </c>
      <c r="L2514" s="21">
        <f t="shared" ca="1" si="197"/>
        <v>4696.8079335515331</v>
      </c>
      <c r="M2514" s="31" t="str">
        <f ca="1">IF(ROW()&gt;计算结果!B$22+1,IF(L2514&gt;OFFSET(L2514,-计算结果!B$22,0,1,1),"买",IF(L2514&lt;OFFSET(L2514,-计算结果!B$22,0,1,1),"卖",M2513)),IF(L2514&gt;OFFSET(L2514,-ROW()+1,0,1,1),"买",IF(L2514&lt;OFFSET(L2514,-ROW()+1,0,1,1),"卖",M2513)))</f>
        <v>卖</v>
      </c>
      <c r="N2514" s="4">
        <f t="shared" ca="1" si="198"/>
        <v>1</v>
      </c>
      <c r="O2514" s="3">
        <f ca="1">IF(M2513="买",E2514/E2513-1,0)-IF(N2514=1,计算结果!B$17,0)</f>
        <v>-6.1043682673959099E-3</v>
      </c>
      <c r="P2514" s="2">
        <f t="shared" ca="1" si="199"/>
        <v>14.232868853625366</v>
      </c>
      <c r="Q2514" s="3">
        <f ca="1">1-P2514/MAX(P$2:P2514)</f>
        <v>4.0004111449555291E-2</v>
      </c>
    </row>
    <row r="2515" spans="1:17" x14ac:dyDescent="0.15">
      <c r="A2515" s="1">
        <v>42138</v>
      </c>
      <c r="B2515">
        <v>4717.96</v>
      </c>
      <c r="C2515">
        <v>4735.28</v>
      </c>
      <c r="D2515" s="21">
        <v>4670.17</v>
      </c>
      <c r="E2515" s="21">
        <v>4700.78</v>
      </c>
      <c r="F2515" s="42">
        <v>5132.1965772800004</v>
      </c>
      <c r="G2515" s="3">
        <f t="shared" si="195"/>
        <v>-3.7427624384329672E-3</v>
      </c>
      <c r="H2515" s="3">
        <f>1-E2515/MAX(E$2:E2515)</f>
        <v>0.20016674606955698</v>
      </c>
      <c r="I2515" s="21">
        <f t="shared" si="196"/>
        <v>17.659999999999854</v>
      </c>
      <c r="J2515" s="21">
        <f ca="1">IF(ROW()&gt;计算结果!B$18+1,ABS(E2515-OFFSET(E2515,-计算结果!B$18,0,1,1))/SUM(OFFSET(I2515,0,0,-计算结果!B$18,1)),ABS(E2515-OFFSET(E2515,-ROW()+2,0,1,1))/SUM(OFFSET(I2515,0,0,-ROW()+2,1)))</f>
        <v>0.10448778963219771</v>
      </c>
      <c r="K2515" s="21">
        <f ca="1">(计算结果!B$19+计算结果!B$20*'000300'!J2515)^计算结果!B$21</f>
        <v>1.4940390106689778</v>
      </c>
      <c r="L2515" s="21">
        <f t="shared" ca="1" si="197"/>
        <v>4702.7423557785114</v>
      </c>
      <c r="M2515" s="31" t="str">
        <f ca="1">IF(ROW()&gt;计算结果!B$22+1,IF(L2515&gt;OFFSET(L2515,-计算结果!B$22,0,1,1),"买",IF(L2515&lt;OFFSET(L2515,-计算结果!B$22,0,1,1),"卖",M2514)),IF(L2515&gt;OFFSET(L2515,-ROW()+1,0,1,1),"买",IF(L2515&lt;OFFSET(L2515,-ROW()+1,0,1,1),"卖",M2514)))</f>
        <v>买</v>
      </c>
      <c r="N2515" s="4">
        <f t="shared" ca="1" si="198"/>
        <v>1</v>
      </c>
      <c r="O2515" s="3">
        <f ca="1">IF(M2514="买",E2515/E2514-1,0)-IF(N2515=1,计算结果!B$17,0)</f>
        <v>0</v>
      </c>
      <c r="P2515" s="2">
        <f t="shared" ca="1" si="199"/>
        <v>14.232868853625366</v>
      </c>
      <c r="Q2515" s="3">
        <f ca="1">1-P2515/MAX(P$2:P2515)</f>
        <v>4.0004111449555291E-2</v>
      </c>
    </row>
    <row r="2516" spans="1:17" x14ac:dyDescent="0.15">
      <c r="A2516" s="1">
        <v>42139</v>
      </c>
      <c r="B2516">
        <v>4690.75</v>
      </c>
      <c r="C2516">
        <v>4690.75</v>
      </c>
      <c r="D2516" s="21">
        <v>4592.05</v>
      </c>
      <c r="E2516" s="21">
        <v>4617.47</v>
      </c>
      <c r="F2516" s="42">
        <v>5066.9502463999997</v>
      </c>
      <c r="G2516" s="3">
        <f t="shared" si="195"/>
        <v>-1.7722590718986964E-2</v>
      </c>
      <c r="H2516" s="3">
        <f>1-E2516/MAX(E$2:E2516)</f>
        <v>0.21434186347240181</v>
      </c>
      <c r="I2516" s="21">
        <f t="shared" si="196"/>
        <v>83.309999999999491</v>
      </c>
      <c r="J2516" s="21">
        <f ca="1">IF(ROW()&gt;计算结果!B$18+1,ABS(E2516-OFFSET(E2516,-计算结果!B$18,0,1,1))/SUM(OFFSET(I2516,0,0,-计算结果!B$18,1)),ABS(E2516-OFFSET(E2516,-ROW()+2,0,1,1))/SUM(OFFSET(I2516,0,0,-ROW()+2,1)))</f>
        <v>0.17360182490364229</v>
      </c>
      <c r="K2516" s="21">
        <f ca="1">(计算结果!B$19+计算结果!B$20*'000300'!J2516)^计算结果!B$21</f>
        <v>1.5562416424132779</v>
      </c>
      <c r="L2516" s="21">
        <f t="shared" ca="1" si="197"/>
        <v>4570.0379647693117</v>
      </c>
      <c r="M2516" s="31" t="str">
        <f ca="1">IF(ROW()&gt;计算结果!B$22+1,IF(L2516&gt;OFFSET(L2516,-计算结果!B$22,0,1,1),"买",IF(L2516&lt;OFFSET(L2516,-计算结果!B$22,0,1,1),"卖",M2515)),IF(L2516&gt;OFFSET(L2516,-ROW()+1,0,1,1),"买",IF(L2516&lt;OFFSET(L2516,-ROW()+1,0,1,1),"卖",M2515)))</f>
        <v>卖</v>
      </c>
      <c r="N2516" s="4">
        <f t="shared" ca="1" si="198"/>
        <v>1</v>
      </c>
      <c r="O2516" s="3">
        <f ca="1">IF(M2515="买",E2516/E2515-1,0)-IF(N2516=1,计算结果!B$17,0)</f>
        <v>-1.7722590718986964E-2</v>
      </c>
      <c r="P2516" s="2">
        <f t="shared" ca="1" si="199"/>
        <v>13.980625544175547</v>
      </c>
      <c r="Q2516" s="3">
        <f ca="1">1-P2516/MAX(P$2:P2516)</f>
        <v>5.7017725674245012E-2</v>
      </c>
    </row>
    <row r="2517" spans="1:17" x14ac:dyDescent="0.15">
      <c r="A2517" s="1">
        <v>42142</v>
      </c>
      <c r="B2517">
        <v>4582.0600000000004</v>
      </c>
      <c r="C2517">
        <v>4623.38</v>
      </c>
      <c r="D2517" s="21">
        <v>4565.0600000000004</v>
      </c>
      <c r="E2517" s="21">
        <v>4575.1400000000003</v>
      </c>
      <c r="F2517" s="42">
        <v>4340.8313548799997</v>
      </c>
      <c r="G2517" s="3">
        <f t="shared" si="195"/>
        <v>-9.1673578821301893E-3</v>
      </c>
      <c r="H2517" s="3">
        <f>1-E2517/MAX(E$2:E2517)</f>
        <v>0.22154427278295774</v>
      </c>
      <c r="I2517" s="21">
        <f t="shared" si="196"/>
        <v>42.329999999999927</v>
      </c>
      <c r="J2517" s="21">
        <f ca="1">IF(ROW()&gt;计算结果!B$18+1,ABS(E2517-OFFSET(E2517,-计算结果!B$18,0,1,1))/SUM(OFFSET(I2517,0,0,-计算结果!B$18,1)),ABS(E2517-OFFSET(E2517,-ROW()+2,0,1,1))/SUM(OFFSET(I2517,0,0,-ROW()+2,1)))</f>
        <v>0.27708990433490555</v>
      </c>
      <c r="K2517" s="21">
        <f ca="1">(计算结果!B$19+计算结果!B$20*'000300'!J2517)^计算结果!B$21</f>
        <v>1.6493809139014148</v>
      </c>
      <c r="L2517" s="21">
        <f t="shared" ca="1" si="197"/>
        <v>4578.4531643008622</v>
      </c>
      <c r="M2517" s="31" t="str">
        <f ca="1">IF(ROW()&gt;计算结果!B$22+1,IF(L2517&gt;OFFSET(L2517,-计算结果!B$22,0,1,1),"买",IF(L2517&lt;OFFSET(L2517,-计算结果!B$22,0,1,1),"卖",M2516)),IF(L2517&gt;OFFSET(L2517,-ROW()+1,0,1,1),"买",IF(L2517&lt;OFFSET(L2517,-ROW()+1,0,1,1),"卖",M2516)))</f>
        <v>买</v>
      </c>
      <c r="N2517" s="4">
        <f t="shared" ca="1" si="198"/>
        <v>1</v>
      </c>
      <c r="O2517" s="3">
        <f ca="1">IF(M2516="买",E2517/E2516-1,0)-IF(N2517=1,计算结果!B$17,0)</f>
        <v>0</v>
      </c>
      <c r="P2517" s="2">
        <f t="shared" ca="1" si="199"/>
        <v>13.980625544175547</v>
      </c>
      <c r="Q2517" s="3">
        <f ca="1">1-P2517/MAX(P$2:P2517)</f>
        <v>5.7017725674245012E-2</v>
      </c>
    </row>
    <row r="2518" spans="1:17" x14ac:dyDescent="0.15">
      <c r="A2518" s="1">
        <v>42143</v>
      </c>
      <c r="B2518">
        <v>4577.6400000000003</v>
      </c>
      <c r="C2518">
        <v>4740</v>
      </c>
      <c r="D2518" s="21">
        <v>4577.6400000000003</v>
      </c>
      <c r="E2518" s="21">
        <v>4731.22</v>
      </c>
      <c r="F2518" s="42">
        <v>5242.3216332800002</v>
      </c>
      <c r="G2518" s="3">
        <f t="shared" si="195"/>
        <v>3.4114803044278386E-2</v>
      </c>
      <c r="H2518" s="3">
        <f>1-E2518/MAX(E$2:E2518)</f>
        <v>0.1949874089702579</v>
      </c>
      <c r="I2518" s="21">
        <f t="shared" si="196"/>
        <v>156.07999999999993</v>
      </c>
      <c r="J2518" s="21">
        <f ca="1">IF(ROW()&gt;计算结果!B$18+1,ABS(E2518-OFFSET(E2518,-计算结果!B$18,0,1,1))/SUM(OFFSET(I2518,0,0,-计算结果!B$18,1)),ABS(E2518-OFFSET(E2518,-ROW()+2,0,1,1))/SUM(OFFSET(I2518,0,0,-ROW()+2,1)))</f>
        <v>0.18346895308830782</v>
      </c>
      <c r="K2518" s="21">
        <f ca="1">(计算结果!B$19+计算结果!B$20*'000300'!J2518)^计算结果!B$21</f>
        <v>1.5651220577794769</v>
      </c>
      <c r="L2518" s="21">
        <f t="shared" ca="1" si="197"/>
        <v>4817.5519085507567</v>
      </c>
      <c r="M2518" s="31" t="str">
        <f ca="1">IF(ROW()&gt;计算结果!B$22+1,IF(L2518&gt;OFFSET(L2518,-计算结果!B$22,0,1,1),"买",IF(L2518&lt;OFFSET(L2518,-计算结果!B$22,0,1,1),"卖",M2517)),IF(L2518&gt;OFFSET(L2518,-ROW()+1,0,1,1),"买",IF(L2518&lt;OFFSET(L2518,-ROW()+1,0,1,1),"卖",M2517)))</f>
        <v>卖</v>
      </c>
      <c r="N2518" s="4">
        <f t="shared" ca="1" si="198"/>
        <v>1</v>
      </c>
      <c r="O2518" s="3">
        <f ca="1">IF(M2517="买",E2518/E2517-1,0)-IF(N2518=1,计算结果!B$17,0)</f>
        <v>3.4114803044278386E-2</v>
      </c>
      <c r="P2518" s="2">
        <f t="shared" ca="1" si="199"/>
        <v>14.457571831050902</v>
      </c>
      <c r="Q2518" s="3">
        <f ca="1">1-P2518/MAX(P$2:P2518)</f>
        <v>2.4848071111376213E-2</v>
      </c>
    </row>
    <row r="2519" spans="1:17" x14ac:dyDescent="0.15">
      <c r="A2519" s="1">
        <v>42144</v>
      </c>
      <c r="B2519">
        <v>4751.57</v>
      </c>
      <c r="C2519">
        <v>4843.1000000000004</v>
      </c>
      <c r="D2519" s="21">
        <v>4745.21</v>
      </c>
      <c r="E2519" s="21">
        <v>4754.92</v>
      </c>
      <c r="F2519" s="42">
        <v>5899.5625164800003</v>
      </c>
      <c r="G2519" s="3">
        <f t="shared" si="195"/>
        <v>5.0092787906712566E-3</v>
      </c>
      <c r="H2519" s="3">
        <f>1-E2519/MAX(E$2:E2519)</f>
        <v>0.19095487647178921</v>
      </c>
      <c r="I2519" s="21">
        <f t="shared" si="196"/>
        <v>23.699999999999818</v>
      </c>
      <c r="J2519" s="21">
        <f ca="1">IF(ROW()&gt;计算结果!B$18+1,ABS(E2519-OFFSET(E2519,-计算结果!B$18,0,1,1))/SUM(OFFSET(I2519,0,0,-计算结果!B$18,1)),ABS(E2519-OFFSET(E2519,-ROW()+2,0,1,1))/SUM(OFFSET(I2519,0,0,-ROW()+2,1)))</f>
        <v>0.28288171982655846</v>
      </c>
      <c r="K2519" s="21">
        <f ca="1">(计算结果!B$19+计算结果!B$20*'000300'!J2519)^计算结果!B$21</f>
        <v>1.6545935478439024</v>
      </c>
      <c r="L2519" s="21">
        <f t="shared" ca="1" si="197"/>
        <v>4713.9215567735246</v>
      </c>
      <c r="M2519" s="31" t="str">
        <f ca="1">IF(ROW()&gt;计算结果!B$22+1,IF(L2519&gt;OFFSET(L2519,-计算结果!B$22,0,1,1),"买",IF(L2519&lt;OFFSET(L2519,-计算结果!B$22,0,1,1),"卖",M2518)),IF(L2519&gt;OFFSET(L2519,-ROW()+1,0,1,1),"买",IF(L2519&lt;OFFSET(L2519,-ROW()+1,0,1,1),"卖",M2518)))</f>
        <v>买</v>
      </c>
      <c r="N2519" s="4">
        <f t="shared" ca="1" si="198"/>
        <v>1</v>
      </c>
      <c r="O2519" s="3">
        <f ca="1">IF(M2518="买",E2519/E2518-1,0)-IF(N2519=1,计算结果!B$17,0)</f>
        <v>0</v>
      </c>
      <c r="P2519" s="2">
        <f t="shared" ca="1" si="199"/>
        <v>14.457571831050902</v>
      </c>
      <c r="Q2519" s="3">
        <f ca="1">1-P2519/MAX(P$2:P2519)</f>
        <v>2.4848071111376213E-2</v>
      </c>
    </row>
    <row r="2520" spans="1:17" x14ac:dyDescent="0.15">
      <c r="A2520" s="1">
        <v>42145</v>
      </c>
      <c r="B2520">
        <v>4768.6899999999996</v>
      </c>
      <c r="C2520">
        <v>4841.6099999999997</v>
      </c>
      <c r="D2520" s="21">
        <v>4746.03</v>
      </c>
      <c r="E2520" s="21">
        <v>4840.9799999999996</v>
      </c>
      <c r="F2520" s="42">
        <v>5053.4609715200004</v>
      </c>
      <c r="G2520" s="3">
        <f t="shared" si="195"/>
        <v>1.8099147830036966E-2</v>
      </c>
      <c r="H2520" s="3">
        <f>1-E2520/MAX(E$2:E2520)</f>
        <v>0.17631184917988163</v>
      </c>
      <c r="I2520" s="21">
        <f t="shared" si="196"/>
        <v>86.059999999999491</v>
      </c>
      <c r="J2520" s="21">
        <f ca="1">IF(ROW()&gt;计算结果!B$18+1,ABS(E2520-OFFSET(E2520,-计算结果!B$18,0,1,1))/SUM(OFFSET(I2520,0,0,-计算结果!B$18,1)),ABS(E2520-OFFSET(E2520,-ROW()+2,0,1,1))/SUM(OFFSET(I2520,0,0,-ROW()+2,1)))</f>
        <v>0.51840100635963382</v>
      </c>
      <c r="K2520" s="21">
        <f ca="1">(计算结果!B$19+计算结果!B$20*'000300'!J2520)^计算结果!B$21</f>
        <v>1.8665609057236703</v>
      </c>
      <c r="L2520" s="21">
        <f t="shared" ca="1" si="197"/>
        <v>4951.0838796421731</v>
      </c>
      <c r="M2520" s="31" t="str">
        <f ca="1">IF(ROW()&gt;计算结果!B$22+1,IF(L2520&gt;OFFSET(L2520,-计算结果!B$22,0,1,1),"买",IF(L2520&lt;OFFSET(L2520,-计算结果!B$22,0,1,1),"卖",M2519)),IF(L2520&gt;OFFSET(L2520,-ROW()+1,0,1,1),"买",IF(L2520&lt;OFFSET(L2520,-ROW()+1,0,1,1),"卖",M2519)))</f>
        <v>卖</v>
      </c>
      <c r="N2520" s="4">
        <f t="shared" ca="1" si="198"/>
        <v>1</v>
      </c>
      <c r="O2520" s="3">
        <f ca="1">IF(M2519="买",E2520/E2519-1,0)-IF(N2520=1,计算结果!B$17,0)</f>
        <v>1.8099147830036966E-2</v>
      </c>
      <c r="P2520" s="2">
        <f t="shared" ca="1" si="199"/>
        <v>14.719241560884472</v>
      </c>
      <c r="Q2520" s="3">
        <f ca="1">1-P2520/MAX(P$2:P2520)</f>
        <v>7.1986521936753256E-3</v>
      </c>
    </row>
    <row r="2521" spans="1:17" x14ac:dyDescent="0.15">
      <c r="A2521" s="1">
        <v>42146</v>
      </c>
      <c r="B2521">
        <v>4895.92</v>
      </c>
      <c r="C2521">
        <v>4951.99</v>
      </c>
      <c r="D2521" s="21">
        <v>4870.6000000000004</v>
      </c>
      <c r="E2521" s="21">
        <v>4951.33</v>
      </c>
      <c r="F2521" s="42">
        <v>7191.2993587199999</v>
      </c>
      <c r="G2521" s="3">
        <f t="shared" si="195"/>
        <v>2.27949712661486E-2</v>
      </c>
      <c r="H2521" s="3">
        <f>1-E2521/MAX(E$2:E2521)</f>
        <v>0.15753590144966989</v>
      </c>
      <c r="I2521" s="21">
        <f t="shared" si="196"/>
        <v>110.35000000000036</v>
      </c>
      <c r="J2521" s="21">
        <f ca="1">IF(ROW()&gt;计算结果!B$18+1,ABS(E2521-OFFSET(E2521,-计算结果!B$18,0,1,1))/SUM(OFFSET(I2521,0,0,-计算结果!B$18,1)),ABS(E2521-OFFSET(E2521,-ROW()+2,0,1,1))/SUM(OFFSET(I2521,0,0,-ROW()+2,1)))</f>
        <v>0.53279366499884795</v>
      </c>
      <c r="K2521" s="21">
        <f ca="1">(计算结果!B$19+计算结果!B$20*'000300'!J2521)^计算结果!B$21</f>
        <v>1.879514298498963</v>
      </c>
      <c r="L2521" s="21">
        <f t="shared" ca="1" si="197"/>
        <v>4951.5464663738603</v>
      </c>
      <c r="M2521" s="31" t="str">
        <f ca="1">IF(ROW()&gt;计算结果!B$22+1,IF(L2521&gt;OFFSET(L2521,-计算结果!B$22,0,1,1),"买",IF(L2521&lt;OFFSET(L2521,-计算结果!B$22,0,1,1),"卖",M2520)),IF(L2521&gt;OFFSET(L2521,-ROW()+1,0,1,1),"买",IF(L2521&lt;OFFSET(L2521,-ROW()+1,0,1,1),"卖",M2520)))</f>
        <v>买</v>
      </c>
      <c r="N2521" s="4">
        <f t="shared" ca="1" si="198"/>
        <v>1</v>
      </c>
      <c r="O2521" s="3">
        <f ca="1">IF(M2520="买",E2521/E2520-1,0)-IF(N2521=1,计算结果!B$17,0)</f>
        <v>0</v>
      </c>
      <c r="P2521" s="2">
        <f t="shared" ca="1" si="199"/>
        <v>14.719241560884472</v>
      </c>
      <c r="Q2521" s="3">
        <f ca="1">1-P2521/MAX(P$2:P2521)</f>
        <v>7.1986521936753256E-3</v>
      </c>
    </row>
    <row r="2522" spans="1:17" x14ac:dyDescent="0.15">
      <c r="A2522" s="1">
        <v>42149</v>
      </c>
      <c r="B2522">
        <v>4949.1099999999997</v>
      </c>
      <c r="C2522">
        <v>5099.84</v>
      </c>
      <c r="D2522" s="21">
        <v>4949.1099999999997</v>
      </c>
      <c r="E2522" s="21">
        <v>5099.49</v>
      </c>
      <c r="F2522" s="42">
        <v>7570.85831168</v>
      </c>
      <c r="G2522" s="3">
        <f t="shared" si="195"/>
        <v>2.992327314075216E-2</v>
      </c>
      <c r="H2522" s="3">
        <f>1-E2522/MAX(E$2:E2522)</f>
        <v>0.13232661811747093</v>
      </c>
      <c r="I2522" s="21">
        <f t="shared" si="196"/>
        <v>148.15999999999985</v>
      </c>
      <c r="J2522" s="21">
        <f ca="1">IF(ROW()&gt;计算结果!B$18+1,ABS(E2522-OFFSET(E2522,-计算结果!B$18,0,1,1))/SUM(OFFSET(I2522,0,0,-计算结果!B$18,1)),ABS(E2522-OFFSET(E2522,-ROW()+2,0,1,1))/SUM(OFFSET(I2522,0,0,-ROW()+2,1)))</f>
        <v>0.54273277417984966</v>
      </c>
      <c r="K2522" s="21">
        <f ca="1">(计算结果!B$19+计算结果!B$20*'000300'!J2522)^计算结果!B$21</f>
        <v>1.8884594967618646</v>
      </c>
      <c r="L2522" s="21">
        <f t="shared" ca="1" si="197"/>
        <v>5230.9318374346512</v>
      </c>
      <c r="M2522" s="31" t="str">
        <f ca="1">IF(ROW()&gt;计算结果!B$22+1,IF(L2522&gt;OFFSET(L2522,-计算结果!B$22,0,1,1),"买",IF(L2522&lt;OFFSET(L2522,-计算结果!B$22,0,1,1),"卖",M2521)),IF(L2522&gt;OFFSET(L2522,-ROW()+1,0,1,1),"买",IF(L2522&lt;OFFSET(L2522,-ROW()+1,0,1,1),"卖",M2521)))</f>
        <v>买</v>
      </c>
      <c r="N2522" s="4" t="str">
        <f t="shared" ca="1" si="198"/>
        <v/>
      </c>
      <c r="O2522" s="3">
        <f ca="1">IF(M2521="买",E2522/E2521-1,0)-IF(N2522=1,计算结果!B$17,0)</f>
        <v>2.992327314075216E-2</v>
      </c>
      <c r="P2522" s="2">
        <f t="shared" ca="1" si="199"/>
        <v>15.159689446535529</v>
      </c>
      <c r="Q2522" s="3">
        <f ca="1">1-P2522/MAX(P$2:P2522)</f>
        <v>0</v>
      </c>
    </row>
    <row r="2523" spans="1:17" x14ac:dyDescent="0.15">
      <c r="A2523" s="1">
        <v>42150</v>
      </c>
      <c r="B2523">
        <v>5140.8</v>
      </c>
      <c r="C2523">
        <v>5199.29</v>
      </c>
      <c r="D2523" s="21">
        <v>5063.1499999999996</v>
      </c>
      <c r="E2523" s="21">
        <v>5198.92</v>
      </c>
      <c r="F2523" s="42">
        <v>8022.9584076800002</v>
      </c>
      <c r="G2523" s="3">
        <f t="shared" si="195"/>
        <v>1.9498028234196108E-2</v>
      </c>
      <c r="H2523" s="3">
        <f>1-E2523/MAX(E$2:E2523)</f>
        <v>0.11540869801946496</v>
      </c>
      <c r="I2523" s="21">
        <f t="shared" si="196"/>
        <v>99.430000000000291</v>
      </c>
      <c r="J2523" s="21">
        <f ca="1">IF(ROW()&gt;计算结果!B$18+1,ABS(E2523-OFFSET(E2523,-计算结果!B$18,0,1,1))/SUM(OFFSET(I2523,0,0,-计算结果!B$18,1)),ABS(E2523-OFFSET(E2523,-ROW()+2,0,1,1))/SUM(OFFSET(I2523,0,0,-ROW()+2,1)))</f>
        <v>0.56716830389669159</v>
      </c>
      <c r="K2523" s="21">
        <f ca="1">(计算结果!B$19+计算结果!B$20*'000300'!J2523)^计算结果!B$21</f>
        <v>1.9104514735070224</v>
      </c>
      <c r="L2523" s="21">
        <f t="shared" ca="1" si="197"/>
        <v>5169.7747754379543</v>
      </c>
      <c r="M2523" s="31" t="str">
        <f ca="1">IF(ROW()&gt;计算结果!B$22+1,IF(L2523&gt;OFFSET(L2523,-计算结果!B$22,0,1,1),"买",IF(L2523&lt;OFFSET(L2523,-计算结果!B$22,0,1,1),"卖",M2522)),IF(L2523&gt;OFFSET(L2523,-ROW()+1,0,1,1),"买",IF(L2523&lt;OFFSET(L2523,-ROW()+1,0,1,1),"卖",M2522)))</f>
        <v>买</v>
      </c>
      <c r="N2523" s="4" t="str">
        <f t="shared" ca="1" si="198"/>
        <v/>
      </c>
      <c r="O2523" s="3">
        <f ca="1">IF(M2522="买",E2523/E2522-1,0)-IF(N2523=1,计算结果!B$17,0)</f>
        <v>1.9498028234196108E-2</v>
      </c>
      <c r="P2523" s="2">
        <f t="shared" ca="1" si="199"/>
        <v>15.455273499385724</v>
      </c>
      <c r="Q2523" s="3">
        <f ca="1">1-P2523/MAX(P$2:P2523)</f>
        <v>0</v>
      </c>
    </row>
    <row r="2524" spans="1:17" x14ac:dyDescent="0.15">
      <c r="A2524" s="1">
        <v>42151</v>
      </c>
      <c r="B2524">
        <v>5216.17</v>
      </c>
      <c r="C2524">
        <v>5226.84</v>
      </c>
      <c r="D2524" s="21">
        <v>5126.8599999999997</v>
      </c>
      <c r="E2524" s="21">
        <v>5181.43</v>
      </c>
      <c r="F2524" s="42">
        <v>7778.2633676799996</v>
      </c>
      <c r="G2524" s="3">
        <f t="shared" si="195"/>
        <v>-3.3641602486670363E-3</v>
      </c>
      <c r="H2524" s="3">
        <f>1-E2524/MAX(E$2:E2524)</f>
        <v>0.11838460491390446</v>
      </c>
      <c r="I2524" s="21">
        <f t="shared" si="196"/>
        <v>17.489999999999782</v>
      </c>
      <c r="J2524" s="21">
        <f ca="1">IF(ROW()&gt;计算结果!B$18+1,ABS(E2524-OFFSET(E2524,-计算结果!B$18,0,1,1))/SUM(OFFSET(I2524,0,0,-计算结果!B$18,1)),ABS(E2524-OFFSET(E2524,-ROW()+2,0,1,1))/SUM(OFFSET(I2524,0,0,-ROW()+2,1)))</f>
        <v>0.59011942847674703</v>
      </c>
      <c r="K2524" s="21">
        <f ca="1">(计算结果!B$19+计算结果!B$20*'000300'!J2524)^计算结果!B$21</f>
        <v>1.9311074856290724</v>
      </c>
      <c r="L2524" s="21">
        <f t="shared" ca="1" si="197"/>
        <v>5192.2822668364097</v>
      </c>
      <c r="M2524" s="31" t="str">
        <f ca="1">IF(ROW()&gt;计算结果!B$22+1,IF(L2524&gt;OFFSET(L2524,-计算结果!B$22,0,1,1),"买",IF(L2524&lt;OFFSET(L2524,-计算结果!B$22,0,1,1),"卖",M2523)),IF(L2524&gt;OFFSET(L2524,-ROW()+1,0,1,1),"买",IF(L2524&lt;OFFSET(L2524,-ROW()+1,0,1,1),"卖",M2523)))</f>
        <v>买</v>
      </c>
      <c r="N2524" s="4" t="str">
        <f t="shared" ca="1" si="198"/>
        <v/>
      </c>
      <c r="O2524" s="3">
        <f ca="1">IF(M2523="买",E2524/E2523-1,0)-IF(N2524=1,计算结果!B$17,0)</f>
        <v>-3.3641602486670363E-3</v>
      </c>
      <c r="P2524" s="2">
        <f t="shared" ca="1" si="199"/>
        <v>15.403279482646813</v>
      </c>
      <c r="Q2524" s="3">
        <f ca="1">1-P2524/MAX(P$2:P2524)</f>
        <v>3.3641602486670363E-3</v>
      </c>
    </row>
    <row r="2525" spans="1:17" x14ac:dyDescent="0.15">
      <c r="A2525" s="1">
        <v>42152</v>
      </c>
      <c r="B2525">
        <v>5174.1000000000004</v>
      </c>
      <c r="C2525">
        <v>5213.18</v>
      </c>
      <c r="D2525" s="21">
        <v>4831.33</v>
      </c>
      <c r="E2525" s="21">
        <v>4834.01</v>
      </c>
      <c r="F2525" s="42">
        <v>8732.0736563200007</v>
      </c>
      <c r="G2525" s="3">
        <f t="shared" si="195"/>
        <v>-6.7050987854704203E-2</v>
      </c>
      <c r="H2525" s="3">
        <f>1-E2525/MAX(E$2:E2525)</f>
        <v>0.17749778806234251</v>
      </c>
      <c r="I2525" s="21">
        <f t="shared" si="196"/>
        <v>347.42000000000007</v>
      </c>
      <c r="J2525" s="21">
        <f ca="1">IF(ROW()&gt;计算结果!B$18+1,ABS(E2525-OFFSET(E2525,-计算结果!B$18,0,1,1))/SUM(OFFSET(I2525,0,0,-计算结果!B$18,1)),ABS(E2525-OFFSET(E2525,-ROW()+2,0,1,1))/SUM(OFFSET(I2525,0,0,-ROW()+2,1)))</f>
        <v>0.11956063284664381</v>
      </c>
      <c r="K2525" s="21">
        <f ca="1">(计算结果!B$19+计算结果!B$20*'000300'!J2525)^计算结果!B$21</f>
        <v>1.5076045695619793</v>
      </c>
      <c r="L2525" s="21">
        <f t="shared" ca="1" si="197"/>
        <v>4652.1493602065102</v>
      </c>
      <c r="M2525" s="31" t="str">
        <f ca="1">IF(ROW()&gt;计算结果!B$22+1,IF(L2525&gt;OFFSET(L2525,-计算结果!B$22,0,1,1),"买",IF(L2525&lt;OFFSET(L2525,-计算结果!B$22,0,1,1),"卖",M2524)),IF(L2525&gt;OFFSET(L2525,-ROW()+1,0,1,1),"买",IF(L2525&lt;OFFSET(L2525,-ROW()+1,0,1,1),"卖",M2524)))</f>
        <v>买</v>
      </c>
      <c r="N2525" s="4" t="str">
        <f t="shared" ca="1" si="198"/>
        <v/>
      </c>
      <c r="O2525" s="3">
        <f ca="1">IF(M2524="买",E2525/E2524-1,0)-IF(N2525=1,计算结果!B$17,0)</f>
        <v>-6.7050987854704203E-2</v>
      </c>
      <c r="P2525" s="2">
        <f t="shared" ca="1" si="199"/>
        <v>14.370474377133247</v>
      </c>
      <c r="Q2525" s="3">
        <f ca="1">1-P2525/MAX(P$2:P2525)</f>
        <v>7.0189577835396588E-2</v>
      </c>
    </row>
    <row r="2526" spans="1:17" x14ac:dyDescent="0.15">
      <c r="A2526" s="1">
        <v>42153</v>
      </c>
      <c r="B2526">
        <v>4839.53</v>
      </c>
      <c r="C2526">
        <v>4924.3</v>
      </c>
      <c r="D2526" s="21">
        <v>4665.5200000000004</v>
      </c>
      <c r="E2526" s="21">
        <v>4840.83</v>
      </c>
      <c r="F2526" s="42">
        <v>6360.0813670400003</v>
      </c>
      <c r="G2526" s="3">
        <f t="shared" si="195"/>
        <v>1.4108369655834174E-3</v>
      </c>
      <c r="H2526" s="3">
        <f>1-E2526/MAX(E$2:E2526)</f>
        <v>0.17633737153746676</v>
      </c>
      <c r="I2526" s="21">
        <f t="shared" si="196"/>
        <v>6.819999999999709</v>
      </c>
      <c r="J2526" s="21">
        <f ca="1">IF(ROW()&gt;计算结果!B$18+1,ABS(E2526-OFFSET(E2526,-计算结果!B$18,0,1,1))/SUM(OFFSET(I2526,0,0,-计算结果!B$18,1)),ABS(E2526-OFFSET(E2526,-ROW()+2,0,1,1))/SUM(OFFSET(I2526,0,0,-ROW()+2,1)))</f>
        <v>0.21521621829954504</v>
      </c>
      <c r="K2526" s="21">
        <f ca="1">(计算结果!B$19+计算结果!B$20*'000300'!J2526)^计算结果!B$21</f>
        <v>1.5936945964695903</v>
      </c>
      <c r="L2526" s="21">
        <f t="shared" ca="1" si="197"/>
        <v>4952.84867630382</v>
      </c>
      <c r="M2526" s="31" t="str">
        <f ca="1">IF(ROW()&gt;计算结果!B$22+1,IF(L2526&gt;OFFSET(L2526,-计算结果!B$22,0,1,1),"买",IF(L2526&lt;OFFSET(L2526,-计算结果!B$22,0,1,1),"卖",M2525)),IF(L2526&gt;OFFSET(L2526,-ROW()+1,0,1,1),"买",IF(L2526&lt;OFFSET(L2526,-ROW()+1,0,1,1),"卖",M2525)))</f>
        <v>买</v>
      </c>
      <c r="N2526" s="4" t="str">
        <f t="shared" ca="1" si="198"/>
        <v/>
      </c>
      <c r="O2526" s="3">
        <f ca="1">IF(M2525="买",E2526/E2525-1,0)-IF(N2526=1,计算结果!B$17,0)</f>
        <v>1.4108369655834174E-3</v>
      </c>
      <c r="P2526" s="2">
        <f t="shared" ca="1" si="199"/>
        <v>14.390748773597476</v>
      </c>
      <c r="Q2526" s="3">
        <f ca="1">1-P2526/MAX(P$2:P2526)</f>
        <v>6.8877766920822037E-2</v>
      </c>
    </row>
    <row r="2527" spans="1:17" x14ac:dyDescent="0.15">
      <c r="A2527" s="1">
        <v>42156</v>
      </c>
      <c r="B2527">
        <v>4862.76</v>
      </c>
      <c r="C2527">
        <v>5079.32</v>
      </c>
      <c r="D2527" s="21">
        <v>4835.7700000000004</v>
      </c>
      <c r="E2527" s="21">
        <v>5076.18</v>
      </c>
      <c r="F2527" s="42">
        <v>6378.4366899200004</v>
      </c>
      <c r="G2527" s="3">
        <f t="shared" si="195"/>
        <v>4.8617695725733157E-2</v>
      </c>
      <c r="H2527" s="3">
        <f>1-E2527/MAX(E$2:E2527)</f>
        <v>0.13629279248621784</v>
      </c>
      <c r="I2527" s="21">
        <f t="shared" si="196"/>
        <v>235.35000000000036</v>
      </c>
      <c r="J2527" s="21">
        <f ca="1">IF(ROW()&gt;计算结果!B$18+1,ABS(E2527-OFFSET(E2527,-计算结果!B$18,0,1,1))/SUM(OFFSET(I2527,0,0,-计算结果!B$18,1)),ABS(E2527-OFFSET(E2527,-ROW()+2,0,1,1))/SUM(OFFSET(I2527,0,0,-ROW()+2,1)))</f>
        <v>0.40706497895780192</v>
      </c>
      <c r="K2527" s="21">
        <f ca="1">(计算结果!B$19+计算结果!B$20*'000300'!J2527)^计算结果!B$21</f>
        <v>1.7663584810620216</v>
      </c>
      <c r="L2527" s="21">
        <f t="shared" ca="1" si="197"/>
        <v>5170.6960058951736</v>
      </c>
      <c r="M2527" s="31" t="str">
        <f ca="1">IF(ROW()&gt;计算结果!B$22+1,IF(L2527&gt;OFFSET(L2527,-计算结果!B$22,0,1,1),"买",IF(L2527&lt;OFFSET(L2527,-计算结果!B$22,0,1,1),"卖",M2526)),IF(L2527&gt;OFFSET(L2527,-ROW()+1,0,1,1),"买",IF(L2527&lt;OFFSET(L2527,-ROW()+1,0,1,1),"卖",M2526)))</f>
        <v>买</v>
      </c>
      <c r="N2527" s="4" t="str">
        <f t="shared" ca="1" si="198"/>
        <v/>
      </c>
      <c r="O2527" s="3">
        <f ca="1">IF(M2526="买",E2527/E2526-1,0)-IF(N2527=1,计算结果!B$17,0)</f>
        <v>4.8617695725733157E-2</v>
      </c>
      <c r="P2527" s="2">
        <f t="shared" ca="1" si="199"/>
        <v>15.090393818737706</v>
      </c>
      <c r="Q2527" s="3">
        <f ca="1">1-P2527/MAX(P$2:P2527)</f>
        <v>2.3608749509513416E-2</v>
      </c>
    </row>
    <row r="2528" spans="1:17" x14ac:dyDescent="0.15">
      <c r="A2528" s="1">
        <v>42157</v>
      </c>
      <c r="B2528">
        <v>5091.2700000000004</v>
      </c>
      <c r="C2528">
        <v>5162.5600000000004</v>
      </c>
      <c r="D2528" s="21">
        <v>5047.08</v>
      </c>
      <c r="E2528" s="21">
        <v>5161.87</v>
      </c>
      <c r="F2528" s="42">
        <v>6584.5284044800001</v>
      </c>
      <c r="G2528" s="3">
        <f t="shared" si="195"/>
        <v>1.6880804069201671E-2</v>
      </c>
      <c r="H2528" s="3">
        <f>1-E2528/MAX(E$2:E2528)</f>
        <v>0.1217127203430205</v>
      </c>
      <c r="I2528" s="21">
        <f t="shared" si="196"/>
        <v>85.6899999999996</v>
      </c>
      <c r="J2528" s="21">
        <f ca="1">IF(ROW()&gt;计算结果!B$18+1,ABS(E2528-OFFSET(E2528,-计算结果!B$18,0,1,1))/SUM(OFFSET(I2528,0,0,-计算结果!B$18,1)),ABS(E2528-OFFSET(E2528,-ROW()+2,0,1,1))/SUM(OFFSET(I2528,0,0,-ROW()+2,1)))</f>
        <v>0.3710996406628348</v>
      </c>
      <c r="K2528" s="21">
        <f ca="1">(计算结果!B$19+计算结果!B$20*'000300'!J2528)^计算结果!B$21</f>
        <v>1.7339896765965512</v>
      </c>
      <c r="L2528" s="21">
        <f t="shared" ca="1" si="197"/>
        <v>5155.3918027873615</v>
      </c>
      <c r="M2528" s="31" t="str">
        <f ca="1">IF(ROW()&gt;计算结果!B$22+1,IF(L2528&gt;OFFSET(L2528,-计算结果!B$22,0,1,1),"买",IF(L2528&lt;OFFSET(L2528,-计算结果!B$22,0,1,1),"卖",M2527)),IF(L2528&gt;OFFSET(L2528,-ROW()+1,0,1,1),"买",IF(L2528&lt;OFFSET(L2528,-ROW()+1,0,1,1),"卖",M2527)))</f>
        <v>买</v>
      </c>
      <c r="N2528" s="4" t="str">
        <f t="shared" ca="1" si="198"/>
        <v/>
      </c>
      <c r="O2528" s="3">
        <f ca="1">IF(M2527="买",E2528/E2527-1,0)-IF(N2528=1,计算结果!B$17,0)</f>
        <v>1.6880804069201671E-2</v>
      </c>
      <c r="P2528" s="2">
        <f t="shared" ca="1" si="199"/>
        <v>15.345131800118908</v>
      </c>
      <c r="Q2528" s="3">
        <f ca="1">1-P2528/MAX(P$2:P2528)</f>
        <v>7.1264801151007529E-3</v>
      </c>
    </row>
    <row r="2529" spans="1:17" x14ac:dyDescent="0.15">
      <c r="A2529" s="1">
        <v>42158</v>
      </c>
      <c r="B2529">
        <v>5176.6000000000004</v>
      </c>
      <c r="C2529">
        <v>5186.97</v>
      </c>
      <c r="D2529" s="21">
        <v>5059.49</v>
      </c>
      <c r="E2529" s="21">
        <v>5143.59</v>
      </c>
      <c r="F2529" s="42">
        <v>6720.5654118399998</v>
      </c>
      <c r="G2529" s="3">
        <f t="shared" si="195"/>
        <v>-3.5413522618740201E-3</v>
      </c>
      <c r="H2529" s="3">
        <f>1-E2529/MAX(E$2:E2529)</f>
        <v>0.12482304498740893</v>
      </c>
      <c r="I2529" s="21">
        <f t="shared" si="196"/>
        <v>18.279999999999745</v>
      </c>
      <c r="J2529" s="21">
        <f ca="1">IF(ROW()&gt;计算结果!B$18+1,ABS(E2529-OFFSET(E2529,-计算结果!B$18,0,1,1))/SUM(OFFSET(I2529,0,0,-计算结果!B$18,1)),ABS(E2529-OFFSET(E2529,-ROW()+2,0,1,1))/SUM(OFFSET(I2529,0,0,-ROW()+2,1)))</f>
        <v>0.33649625557335205</v>
      </c>
      <c r="K2529" s="21">
        <f ca="1">(计算结果!B$19+计算结果!B$20*'000300'!J2529)^计算结果!B$21</f>
        <v>1.7028466300160168</v>
      </c>
      <c r="L2529" s="21">
        <f t="shared" ca="1" si="197"/>
        <v>5135.2951426827894</v>
      </c>
      <c r="M2529" s="31" t="str">
        <f ca="1">IF(ROW()&gt;计算结果!B$22+1,IF(L2529&gt;OFFSET(L2529,-计算结果!B$22,0,1,1),"买",IF(L2529&lt;OFFSET(L2529,-计算结果!B$22,0,1,1),"卖",M2528)),IF(L2529&gt;OFFSET(L2529,-ROW()+1,0,1,1),"买",IF(L2529&lt;OFFSET(L2529,-ROW()+1,0,1,1),"卖",M2528)))</f>
        <v>买</v>
      </c>
      <c r="N2529" s="4" t="str">
        <f t="shared" ca="1" si="198"/>
        <v/>
      </c>
      <c r="O2529" s="3">
        <f ca="1">IF(M2528="买",E2529/E2528-1,0)-IF(N2529=1,计算结果!B$17,0)</f>
        <v>-3.5413522618740201E-3</v>
      </c>
      <c r="P2529" s="2">
        <f t="shared" ca="1" si="199"/>
        <v>15.290789282909802</v>
      </c>
      <c r="Q2529" s="3">
        <f ca="1">1-P2529/MAX(P$2:P2529)</f>
        <v>1.064259500049991E-2</v>
      </c>
    </row>
    <row r="2530" spans="1:17" x14ac:dyDescent="0.15">
      <c r="A2530" s="1">
        <v>42159</v>
      </c>
      <c r="B2530">
        <v>5156.01</v>
      </c>
      <c r="C2530">
        <v>5194.2299999999996</v>
      </c>
      <c r="D2530" s="21">
        <v>4863.47</v>
      </c>
      <c r="E2530" s="21">
        <v>5181.42</v>
      </c>
      <c r="F2530" s="42">
        <v>7351.7065830399997</v>
      </c>
      <c r="G2530" s="3">
        <f t="shared" si="195"/>
        <v>7.3547852764315191E-3</v>
      </c>
      <c r="H2530" s="3">
        <f>1-E2530/MAX(E$2:E2530)</f>
        <v>0.11838630640441017</v>
      </c>
      <c r="I2530" s="21">
        <f t="shared" si="196"/>
        <v>37.829999999999927</v>
      </c>
      <c r="J2530" s="21">
        <f ca="1">IF(ROW()&gt;计算结果!B$18+1,ABS(E2530-OFFSET(E2530,-计算结果!B$18,0,1,1))/SUM(OFFSET(I2530,0,0,-计算结果!B$18,1)),ABS(E2530-OFFSET(E2530,-ROW()+2,0,1,1))/SUM(OFFSET(I2530,0,0,-ROW()+2,1)))</f>
        <v>0.30758388897923838</v>
      </c>
      <c r="K2530" s="21">
        <f ca="1">(计算结果!B$19+计算结果!B$20*'000300'!J2530)^计算结果!B$21</f>
        <v>1.6768255000813146</v>
      </c>
      <c r="L2530" s="21">
        <f t="shared" ca="1" si="197"/>
        <v>5212.6384796199</v>
      </c>
      <c r="M2530" s="31" t="str">
        <f ca="1">IF(ROW()&gt;计算结果!B$22+1,IF(L2530&gt;OFFSET(L2530,-计算结果!B$22,0,1,1),"买",IF(L2530&lt;OFFSET(L2530,-计算结果!B$22,0,1,1),"卖",M2529)),IF(L2530&gt;OFFSET(L2530,-ROW()+1,0,1,1),"买",IF(L2530&lt;OFFSET(L2530,-ROW()+1,0,1,1),"卖",M2529)))</f>
        <v>买</v>
      </c>
      <c r="N2530" s="4" t="str">
        <f t="shared" ca="1" si="198"/>
        <v/>
      </c>
      <c r="O2530" s="3">
        <f ca="1">IF(M2529="买",E2530/E2529-1,0)-IF(N2530=1,计算结果!B$17,0)</f>
        <v>7.3547852764315191E-3</v>
      </c>
      <c r="P2530" s="2">
        <f t="shared" ca="1" si="199"/>
        <v>15.403249754792764</v>
      </c>
      <c r="Q2530" s="3">
        <f ca="1">1-P2530/MAX(P$2:P2530)</f>
        <v>3.3660837250810705E-3</v>
      </c>
    </row>
    <row r="2531" spans="1:17" x14ac:dyDescent="0.15">
      <c r="A2531" s="1">
        <v>42160</v>
      </c>
      <c r="B2531">
        <v>5254.91</v>
      </c>
      <c r="C2531">
        <v>5288.34</v>
      </c>
      <c r="D2531" s="21">
        <v>5104.18</v>
      </c>
      <c r="E2531" s="21">
        <v>5230.55</v>
      </c>
      <c r="F2531" s="42">
        <v>8552.2441830400003</v>
      </c>
      <c r="G2531" s="3">
        <f t="shared" si="195"/>
        <v>9.4819566836890079E-3</v>
      </c>
      <c r="H2531" s="3">
        <f>1-E2531/MAX(E$2:E2531)</f>
        <v>0.11002688354998968</v>
      </c>
      <c r="I2531" s="21">
        <f t="shared" si="196"/>
        <v>49.130000000000109</v>
      </c>
      <c r="J2531" s="21">
        <f ca="1">IF(ROW()&gt;计算结果!B$18+1,ABS(E2531-OFFSET(E2531,-计算结果!B$18,0,1,1))/SUM(OFFSET(I2531,0,0,-计算结果!B$18,1)),ABS(E2531-OFFSET(E2531,-ROW()+2,0,1,1))/SUM(OFFSET(I2531,0,0,-ROW()+2,1)))</f>
        <v>0.26704284621270125</v>
      </c>
      <c r="K2531" s="21">
        <f ca="1">(计算结果!B$19+计算结果!B$20*'000300'!J2531)^计算结果!B$21</f>
        <v>1.640338561591431</v>
      </c>
      <c r="L2531" s="21">
        <f t="shared" ca="1" si="197"/>
        <v>5242.0194371961079</v>
      </c>
      <c r="M2531" s="31" t="str">
        <f ca="1">IF(ROW()&gt;计算结果!B$22+1,IF(L2531&gt;OFFSET(L2531,-计算结果!B$22,0,1,1),"买",IF(L2531&lt;OFFSET(L2531,-计算结果!B$22,0,1,1),"卖",M2530)),IF(L2531&gt;OFFSET(L2531,-ROW()+1,0,1,1),"买",IF(L2531&lt;OFFSET(L2531,-ROW()+1,0,1,1),"卖",M2530)))</f>
        <v>买</v>
      </c>
      <c r="N2531" s="4" t="str">
        <f t="shared" ca="1" si="198"/>
        <v/>
      </c>
      <c r="O2531" s="3">
        <f ca="1">IF(M2530="买",E2531/E2530-1,0)-IF(N2531=1,计算结果!B$17,0)</f>
        <v>9.4819566836890079E-3</v>
      </c>
      <c r="P2531" s="2">
        <f t="shared" ca="1" si="199"/>
        <v>15.549302701755753</v>
      </c>
      <c r="Q2531" s="3">
        <f ca="1">1-P2531/MAX(P$2:P2531)</f>
        <v>0</v>
      </c>
    </row>
    <row r="2532" spans="1:17" x14ac:dyDescent="0.15">
      <c r="A2532" s="1">
        <v>42163</v>
      </c>
      <c r="B2532">
        <v>5259.41</v>
      </c>
      <c r="C2532">
        <v>5370.61</v>
      </c>
      <c r="D2532" s="21">
        <v>5202.59</v>
      </c>
      <c r="E2532" s="21">
        <v>5353.75</v>
      </c>
      <c r="F2532" s="42">
        <v>9494.9801984000005</v>
      </c>
      <c r="G2532" s="3">
        <f t="shared" si="195"/>
        <v>2.3553928363174048E-2</v>
      </c>
      <c r="H2532" s="3">
        <f>1-E2532/MAX(E$2:E2532)</f>
        <v>8.9064520519975487E-2</v>
      </c>
      <c r="I2532" s="21">
        <f t="shared" si="196"/>
        <v>123.19999999999982</v>
      </c>
      <c r="J2532" s="21">
        <f ca="1">IF(ROW()&gt;计算结果!B$18+1,ABS(E2532-OFFSET(E2532,-计算结果!B$18,0,1,1))/SUM(OFFSET(I2532,0,0,-计算结果!B$18,1)),ABS(E2532-OFFSET(E2532,-ROW()+2,0,1,1))/SUM(OFFSET(I2532,0,0,-ROW()+2,1)))</f>
        <v>0.249118200344882</v>
      </c>
      <c r="K2532" s="21">
        <f ca="1">(计算结果!B$19+计算结果!B$20*'000300'!J2532)^计算结果!B$21</f>
        <v>1.6242063803103937</v>
      </c>
      <c r="L2532" s="21">
        <f t="shared" ca="1" si="197"/>
        <v>5423.4929301778611</v>
      </c>
      <c r="M2532" s="31" t="str">
        <f ca="1">IF(ROW()&gt;计算结果!B$22+1,IF(L2532&gt;OFFSET(L2532,-计算结果!B$22,0,1,1),"买",IF(L2532&lt;OFFSET(L2532,-计算结果!B$22,0,1,1),"卖",M2531)),IF(L2532&gt;OFFSET(L2532,-ROW()+1,0,1,1),"买",IF(L2532&lt;OFFSET(L2532,-ROW()+1,0,1,1),"卖",M2531)))</f>
        <v>买</v>
      </c>
      <c r="N2532" s="4" t="str">
        <f t="shared" ca="1" si="198"/>
        <v/>
      </c>
      <c r="O2532" s="3">
        <f ca="1">IF(M2531="买",E2532/E2531-1,0)-IF(N2532=1,计算结果!B$17,0)</f>
        <v>2.3553928363174048E-2</v>
      </c>
      <c r="P2532" s="2">
        <f t="shared" ca="1" si="199"/>
        <v>15.915549863690217</v>
      </c>
      <c r="Q2532" s="3">
        <f ca="1">1-P2532/MAX(P$2:P2532)</f>
        <v>0</v>
      </c>
    </row>
    <row r="2533" spans="1:17" x14ac:dyDescent="0.15">
      <c r="A2533" s="1">
        <v>42164</v>
      </c>
      <c r="B2533">
        <v>5379.47</v>
      </c>
      <c r="C2533">
        <v>5380.43</v>
      </c>
      <c r="D2533" s="21">
        <v>5251.21</v>
      </c>
      <c r="E2533" s="21">
        <v>5317.46</v>
      </c>
      <c r="F2533" s="42">
        <v>8714.3179878400006</v>
      </c>
      <c r="G2533" s="3">
        <f t="shared" si="195"/>
        <v>-6.7784263366799102E-3</v>
      </c>
      <c r="H2533" s="3">
        <f>1-E2533/MAX(E$2:E2533)</f>
        <v>9.5239229565099004E-2</v>
      </c>
      <c r="I2533" s="21">
        <f t="shared" si="196"/>
        <v>36.289999999999964</v>
      </c>
      <c r="J2533" s="21">
        <f ca="1">IF(ROW()&gt;计算结果!B$18+1,ABS(E2533-OFFSET(E2533,-计算结果!B$18,0,1,1))/SUM(OFFSET(I2533,0,0,-计算结果!B$18,1)),ABS(E2533-OFFSET(E2533,-ROW()+2,0,1,1))/SUM(OFFSET(I2533,0,0,-ROW()+2,1)))</f>
        <v>0.12380156657963455</v>
      </c>
      <c r="K2533" s="21">
        <f ca="1">(计算结果!B$19+计算结果!B$20*'000300'!J2533)^计算结果!B$21</f>
        <v>1.511421409921671</v>
      </c>
      <c r="L2533" s="21">
        <f t="shared" ca="1" si="197"/>
        <v>5263.2324893503119</v>
      </c>
      <c r="M2533" s="31" t="str">
        <f ca="1">IF(ROW()&gt;计算结果!B$22+1,IF(L2533&gt;OFFSET(L2533,-计算结果!B$22,0,1,1),"买",IF(L2533&lt;OFFSET(L2533,-计算结果!B$22,0,1,1),"卖",M2532)),IF(L2533&gt;OFFSET(L2533,-ROW()+1,0,1,1),"买",IF(L2533&lt;OFFSET(L2533,-ROW()+1,0,1,1),"卖",M2532)))</f>
        <v>买</v>
      </c>
      <c r="N2533" s="4" t="str">
        <f t="shared" ca="1" si="198"/>
        <v/>
      </c>
      <c r="O2533" s="3">
        <f ca="1">IF(M2532="买",E2533/E2532-1,0)-IF(N2533=1,计算结果!B$17,0)</f>
        <v>-6.7784263366799102E-3</v>
      </c>
      <c r="P2533" s="2">
        <f t="shared" ca="1" si="199"/>
        <v>15.807667481331437</v>
      </c>
      <c r="Q2533" s="3">
        <f ca="1">1-P2533/MAX(P$2:P2533)</f>
        <v>6.7784263366799102E-3</v>
      </c>
    </row>
    <row r="2534" spans="1:17" x14ac:dyDescent="0.15">
      <c r="A2534" s="1">
        <v>42165</v>
      </c>
      <c r="B2534">
        <v>5254.3</v>
      </c>
      <c r="C2534">
        <v>5374.83</v>
      </c>
      <c r="D2534" s="21">
        <v>5209.68</v>
      </c>
      <c r="E2534" s="21">
        <v>5309.11</v>
      </c>
      <c r="F2534" s="42">
        <v>7115.0927872000002</v>
      </c>
      <c r="G2534" s="3">
        <f t="shared" si="195"/>
        <v>-1.5702986012119391E-3</v>
      </c>
      <c r="H2534" s="3">
        <f>1-E2534/MAX(E$2:E2534)</f>
        <v>9.6659974137344395E-2</v>
      </c>
      <c r="I2534" s="21">
        <f t="shared" si="196"/>
        <v>8.3500000000003638</v>
      </c>
      <c r="J2534" s="21">
        <f ca="1">IF(ROW()&gt;计算结果!B$18+1,ABS(E2534-OFFSET(E2534,-计算结果!B$18,0,1,1))/SUM(OFFSET(I2534,0,0,-计算结果!B$18,1)),ABS(E2534-OFFSET(E2534,-ROW()+2,0,1,1))/SUM(OFFSET(I2534,0,0,-ROW()+2,1)))</f>
        <v>0.13463241806908707</v>
      </c>
      <c r="K2534" s="21">
        <f ca="1">(计算结果!B$19+计算结果!B$20*'000300'!J2534)^计算结果!B$21</f>
        <v>1.5211691762621782</v>
      </c>
      <c r="L2534" s="21">
        <f t="shared" ca="1" si="197"/>
        <v>5333.019944434257</v>
      </c>
      <c r="M2534" s="31" t="str">
        <f ca="1">IF(ROW()&gt;计算结果!B$22+1,IF(L2534&gt;OFFSET(L2534,-计算结果!B$22,0,1,1),"买",IF(L2534&lt;OFFSET(L2534,-计算结果!B$22,0,1,1),"卖",M2533)),IF(L2534&gt;OFFSET(L2534,-ROW()+1,0,1,1),"买",IF(L2534&lt;OFFSET(L2534,-ROW()+1,0,1,1),"卖",M2533)))</f>
        <v>买</v>
      </c>
      <c r="N2534" s="4" t="str">
        <f t="shared" ca="1" si="198"/>
        <v/>
      </c>
      <c r="O2534" s="3">
        <f ca="1">IF(M2533="买",E2534/E2533-1,0)-IF(N2534=1,计算结果!B$17,0)</f>
        <v>-1.5702986012119391E-3</v>
      </c>
      <c r="P2534" s="2">
        <f t="shared" ca="1" si="199"/>
        <v>15.78284472319708</v>
      </c>
      <c r="Q2534" s="3">
        <f ca="1">1-P2534/MAX(P$2:P2534)</f>
        <v>8.3380807844968263E-3</v>
      </c>
    </row>
    <row r="2535" spans="1:17" x14ac:dyDescent="0.15">
      <c r="A2535" s="1">
        <v>42166</v>
      </c>
      <c r="B2535">
        <v>5305.14</v>
      </c>
      <c r="C2535">
        <v>5329.29</v>
      </c>
      <c r="D2535" s="21">
        <v>5248.16</v>
      </c>
      <c r="E2535" s="21">
        <v>5306.59</v>
      </c>
      <c r="F2535" s="42">
        <v>6605.8485760000003</v>
      </c>
      <c r="G2535" s="3">
        <f t="shared" si="195"/>
        <v>-4.7465582743611012E-4</v>
      </c>
      <c r="H2535" s="3">
        <f>1-E2535/MAX(E$2:E2535)</f>
        <v>9.7088749744776326E-2</v>
      </c>
      <c r="I2535" s="21">
        <f t="shared" si="196"/>
        <v>2.5199999999995271</v>
      </c>
      <c r="J2535" s="21">
        <f ca="1">IF(ROW()&gt;计算结果!B$18+1,ABS(E2535-OFFSET(E2535,-计算结果!B$18,0,1,1))/SUM(OFFSET(I2535,0,0,-计算结果!B$18,1)),ABS(E2535-OFFSET(E2535,-ROW()+2,0,1,1))/SUM(OFFSET(I2535,0,0,-ROW()+2,1)))</f>
        <v>0.78311735657707326</v>
      </c>
      <c r="K2535" s="21">
        <f ca="1">(计算结果!B$19+计算结果!B$20*'000300'!J2535)^计算结果!B$21</f>
        <v>2.104805620919366</v>
      </c>
      <c r="L2535" s="21">
        <f t="shared" ca="1" si="197"/>
        <v>5277.3900488284462</v>
      </c>
      <c r="M2535" s="31" t="str">
        <f ca="1">IF(ROW()&gt;计算结果!B$22+1,IF(L2535&gt;OFFSET(L2535,-计算结果!B$22,0,1,1),"买",IF(L2535&lt;OFFSET(L2535,-计算结果!B$22,0,1,1),"卖",M2534)),IF(L2535&gt;OFFSET(L2535,-ROW()+1,0,1,1),"买",IF(L2535&lt;OFFSET(L2535,-ROW()+1,0,1,1),"卖",M2534)))</f>
        <v>买</v>
      </c>
      <c r="N2535" s="4" t="str">
        <f t="shared" ca="1" si="198"/>
        <v/>
      </c>
      <c r="O2535" s="3">
        <f ca="1">IF(M2534="买",E2535/E2534-1,0)-IF(N2535=1,计算结果!B$17,0)</f>
        <v>-4.7465582743611012E-4</v>
      </c>
      <c r="P2535" s="2">
        <f t="shared" ca="1" si="199"/>
        <v>15.775353303975695</v>
      </c>
      <c r="Q2535" s="3">
        <f ca="1">1-P2535/MAX(P$2:P2535)</f>
        <v>8.8087788932988964E-3</v>
      </c>
    </row>
    <row r="2536" spans="1:17" x14ac:dyDescent="0.15">
      <c r="A2536" s="1">
        <v>42167</v>
      </c>
      <c r="B2536">
        <v>5329.28</v>
      </c>
      <c r="C2536">
        <v>5351.65</v>
      </c>
      <c r="D2536" s="21">
        <v>5283.09</v>
      </c>
      <c r="E2536" s="21">
        <v>5335.12</v>
      </c>
      <c r="F2536" s="42">
        <v>6942.1314867199999</v>
      </c>
      <c r="G2536" s="3">
        <f t="shared" si="195"/>
        <v>5.3763339545733757E-3</v>
      </c>
      <c r="H2536" s="3">
        <f>1-E2536/MAX(E$2:E2536)</f>
        <v>9.2234397332062845E-2</v>
      </c>
      <c r="I2536" s="21">
        <f t="shared" si="196"/>
        <v>28.529999999999745</v>
      </c>
      <c r="J2536" s="21">
        <f ca="1">IF(ROW()&gt;计算结果!B$18+1,ABS(E2536-OFFSET(E2536,-计算结果!B$18,0,1,1))/SUM(OFFSET(I2536,0,0,-计算结果!B$18,1)),ABS(E2536-OFFSET(E2536,-ROW()+2,0,1,1))/SUM(OFFSET(I2536,0,0,-ROW()+2,1)))</f>
        <v>0.79064894348737247</v>
      </c>
      <c r="K2536" s="21">
        <f ca="1">(计算结果!B$19+计算结果!B$20*'000300'!J2536)^计算结果!B$21</f>
        <v>2.1115840491386351</v>
      </c>
      <c r="L2536" s="21">
        <f t="shared" ca="1" si="197"/>
        <v>5399.2916928798513</v>
      </c>
      <c r="M2536" s="31" t="str">
        <f ca="1">IF(ROW()&gt;计算结果!B$22+1,IF(L2536&gt;OFFSET(L2536,-计算结果!B$22,0,1,1),"买",IF(L2536&lt;OFFSET(L2536,-计算结果!B$22,0,1,1),"卖",M2535)),IF(L2536&gt;OFFSET(L2536,-ROW()+1,0,1,1),"买",IF(L2536&lt;OFFSET(L2536,-ROW()+1,0,1,1),"卖",M2535)))</f>
        <v>买</v>
      </c>
      <c r="N2536" s="4" t="str">
        <f t="shared" ca="1" si="198"/>
        <v/>
      </c>
      <c r="O2536" s="3">
        <f ca="1">IF(M2535="买",E2536/E2535-1,0)-IF(N2536=1,计算结果!B$17,0)</f>
        <v>5.3763339545733757E-3</v>
      </c>
      <c r="P2536" s="2">
        <f t="shared" ca="1" si="199"/>
        <v>15.860166871589252</v>
      </c>
      <c r="Q2536" s="3">
        <f ca="1">1-P2536/MAX(P$2:P2536)</f>
        <v>3.4798038757879457E-3</v>
      </c>
    </row>
    <row r="2537" spans="1:17" x14ac:dyDescent="0.15">
      <c r="A2537" s="1">
        <v>42170</v>
      </c>
      <c r="B2537">
        <v>5354.01</v>
      </c>
      <c r="C2537">
        <v>5362.45</v>
      </c>
      <c r="D2537" s="21">
        <v>5207.3100000000004</v>
      </c>
      <c r="E2537" s="21">
        <v>5221.17</v>
      </c>
      <c r="F2537" s="42">
        <v>7662.3773695999998</v>
      </c>
      <c r="G2537" s="3">
        <f t="shared" si="195"/>
        <v>-2.1358469912579281E-2</v>
      </c>
      <c r="H2537" s="3">
        <f>1-E2537/MAX(E$2:E2537)</f>
        <v>0.11162288164432044</v>
      </c>
      <c r="I2537" s="21">
        <f t="shared" si="196"/>
        <v>113.94999999999982</v>
      </c>
      <c r="J2537" s="21">
        <f ca="1">IF(ROW()&gt;计算结果!B$18+1,ABS(E2537-OFFSET(E2537,-计算结果!B$18,0,1,1))/SUM(OFFSET(I2537,0,0,-计算结果!B$18,1)),ABS(E2537-OFFSET(E2537,-ROW()+2,0,1,1))/SUM(OFFSET(I2537,0,0,-ROW()+2,1)))</f>
        <v>0.28780991325406469</v>
      </c>
      <c r="K2537" s="21">
        <f ca="1">(计算结果!B$19+计算结果!B$20*'000300'!J2537)^计算结果!B$21</f>
        <v>1.659028921928658</v>
      </c>
      <c r="L2537" s="21">
        <f t="shared" ca="1" si="197"/>
        <v>5103.7826527692851</v>
      </c>
      <c r="M2537" s="31" t="str">
        <f ca="1">IF(ROW()&gt;计算结果!B$22+1,IF(L2537&gt;OFFSET(L2537,-计算结果!B$22,0,1,1),"买",IF(L2537&lt;OFFSET(L2537,-计算结果!B$22,0,1,1),"卖",M2536)),IF(L2537&gt;OFFSET(L2537,-ROW()+1,0,1,1),"买",IF(L2537&lt;OFFSET(L2537,-ROW()+1,0,1,1),"卖",M2536)))</f>
        <v>买</v>
      </c>
      <c r="N2537" s="4" t="str">
        <f t="shared" ca="1" si="198"/>
        <v/>
      </c>
      <c r="O2537" s="3">
        <f ca="1">IF(M2536="买",E2537/E2536-1,0)-IF(N2537=1,计算结果!B$17,0)</f>
        <v>-2.1358469912579281E-2</v>
      </c>
      <c r="P2537" s="2">
        <f t="shared" ca="1" si="199"/>
        <v>15.521417974653927</v>
      </c>
      <c r="Q2537" s="3">
        <f ca="1">1-P2537/MAX(P$2:P2537)</f>
        <v>2.4763950501984433E-2</v>
      </c>
    </row>
    <row r="2538" spans="1:17" x14ac:dyDescent="0.15">
      <c r="A2538" s="1">
        <v>42171</v>
      </c>
      <c r="B2538">
        <v>5165.0200000000004</v>
      </c>
      <c r="C2538">
        <v>5204.3</v>
      </c>
      <c r="D2538" s="21">
        <v>5015.26</v>
      </c>
      <c r="E2538" s="21">
        <v>5064.82</v>
      </c>
      <c r="F2538" s="42">
        <v>6515.2253952000001</v>
      </c>
      <c r="G2538" s="3">
        <f t="shared" si="195"/>
        <v>-2.9945395380728934E-2</v>
      </c>
      <c r="H2538" s="3">
        <f>1-E2538/MAX(E$2:E2538)</f>
        <v>0.13822568570067384</v>
      </c>
      <c r="I2538" s="21">
        <f t="shared" si="196"/>
        <v>156.35000000000036</v>
      </c>
      <c r="J2538" s="21">
        <f ca="1">IF(ROW()&gt;计算结果!B$18+1,ABS(E2538-OFFSET(E2538,-计算结果!B$18,0,1,1))/SUM(OFFSET(I2538,0,0,-计算结果!B$18,1)),ABS(E2538-OFFSET(E2538,-ROW()+2,0,1,1))/SUM(OFFSET(I2538,0,0,-ROW()+2,1)))</f>
        <v>0.16895008965409239</v>
      </c>
      <c r="K2538" s="21">
        <f ca="1">(计算结果!B$19+计算结果!B$20*'000300'!J2538)^计算结果!B$21</f>
        <v>1.552055080688683</v>
      </c>
      <c r="L2538" s="21">
        <f t="shared" ca="1" si="197"/>
        <v>5043.3104695816073</v>
      </c>
      <c r="M2538" s="31" t="str">
        <f ca="1">IF(ROW()&gt;计算结果!B$22+1,IF(L2538&gt;OFFSET(L2538,-计算结果!B$22,0,1,1),"买",IF(L2538&lt;OFFSET(L2538,-计算结果!B$22,0,1,1),"卖",M2537)),IF(L2538&gt;OFFSET(L2538,-ROW()+1,0,1,1),"买",IF(L2538&lt;OFFSET(L2538,-ROW()+1,0,1,1),"卖",M2537)))</f>
        <v>买</v>
      </c>
      <c r="N2538" s="4" t="str">
        <f t="shared" ca="1" si="198"/>
        <v/>
      </c>
      <c r="O2538" s="3">
        <f ca="1">IF(M2537="买",E2538/E2537-1,0)-IF(N2538=1,计算结果!B$17,0)</f>
        <v>-2.9945395380728934E-2</v>
      </c>
      <c r="P2538" s="2">
        <f t="shared" ca="1" si="199"/>
        <v>15.056622976533362</v>
      </c>
      <c r="Q2538" s="3">
        <f ca="1">1-P2538/MAX(P$2:P2538)</f>
        <v>5.396777959374266E-2</v>
      </c>
    </row>
    <row r="2539" spans="1:17" x14ac:dyDescent="0.15">
      <c r="A2539" s="1">
        <v>42172</v>
      </c>
      <c r="B2539">
        <v>5072.3100000000004</v>
      </c>
      <c r="C2539">
        <v>5158.37</v>
      </c>
      <c r="D2539" s="21">
        <v>4949.29</v>
      </c>
      <c r="E2539" s="21">
        <v>5138.83</v>
      </c>
      <c r="F2539" s="42">
        <v>5898.68367872</v>
      </c>
      <c r="G2539" s="3">
        <f t="shared" si="195"/>
        <v>1.4612562736681767E-2</v>
      </c>
      <c r="H2539" s="3">
        <f>1-E2539/MAX(E$2:E2539)</f>
        <v>0.12563295446811407</v>
      </c>
      <c r="I2539" s="21">
        <f t="shared" si="196"/>
        <v>74.010000000000218</v>
      </c>
      <c r="J2539" s="21">
        <f ca="1">IF(ROW()&gt;计算结果!B$18+1,ABS(E2539-OFFSET(E2539,-计算结果!B$18,0,1,1))/SUM(OFFSET(I2539,0,0,-计算结果!B$18,1)),ABS(E2539-OFFSET(E2539,-ROW()+2,0,1,1))/SUM(OFFSET(I2539,0,0,-ROW()+2,1)))</f>
        <v>7.5536371715123453E-3</v>
      </c>
      <c r="K2539" s="21">
        <f ca="1">(计算结果!B$19+计算结果!B$20*'000300'!J2539)^计算结果!B$21</f>
        <v>1.4067982734543609</v>
      </c>
      <c r="L2539" s="21">
        <f t="shared" ca="1" si="197"/>
        <v>5177.6871800553736</v>
      </c>
      <c r="M2539" s="31" t="str">
        <f ca="1">IF(ROW()&gt;计算结果!B$22+1,IF(L2539&gt;OFFSET(L2539,-计算结果!B$22,0,1,1),"买",IF(L2539&lt;OFFSET(L2539,-计算结果!B$22,0,1,1),"卖",M2538)),IF(L2539&gt;OFFSET(L2539,-ROW()+1,0,1,1),"买",IF(L2539&lt;OFFSET(L2539,-ROW()+1,0,1,1),"卖",M2538)))</f>
        <v>买</v>
      </c>
      <c r="N2539" s="4" t="str">
        <f t="shared" ca="1" si="198"/>
        <v/>
      </c>
      <c r="O2539" s="3">
        <f ca="1">IF(M2538="买",E2539/E2538-1,0)-IF(N2539=1,计算结果!B$17,0)</f>
        <v>1.4612562736681767E-2</v>
      </c>
      <c r="P2539" s="2">
        <f t="shared" ca="1" si="199"/>
        <v>15.27663882438052</v>
      </c>
      <c r="Q2539" s="3">
        <f ca="1">1-P2539/MAX(P$2:P2539)</f>
        <v>4.0143824422133934E-2</v>
      </c>
    </row>
    <row r="2540" spans="1:17" x14ac:dyDescent="0.15">
      <c r="A2540" s="1">
        <v>42173</v>
      </c>
      <c r="B2540">
        <v>5107.6899999999996</v>
      </c>
      <c r="C2540">
        <v>5121.22</v>
      </c>
      <c r="D2540" s="21">
        <v>4926.43</v>
      </c>
      <c r="E2540" s="21">
        <v>4930.55</v>
      </c>
      <c r="F2540" s="42">
        <v>5556.4677939200001</v>
      </c>
      <c r="G2540" s="3">
        <f t="shared" si="195"/>
        <v>-4.0530626621234744E-2</v>
      </c>
      <c r="H2540" s="3">
        <f>1-E2540/MAX(E$2:E2540)</f>
        <v>0.16107159872047905</v>
      </c>
      <c r="I2540" s="21">
        <f t="shared" si="196"/>
        <v>208.27999999999975</v>
      </c>
      <c r="J2540" s="21">
        <f ca="1">IF(ROW()&gt;计算结果!B$18+1,ABS(E2540-OFFSET(E2540,-计算结果!B$18,0,1,1))/SUM(OFFSET(I2540,0,0,-计算结果!B$18,1)),ABS(E2540-OFFSET(E2540,-ROW()+2,0,1,1))/SUM(OFFSET(I2540,0,0,-ROW()+2,1)))</f>
        <v>0.31334857171406799</v>
      </c>
      <c r="K2540" s="21">
        <f ca="1">(计算结果!B$19+计算结果!B$20*'000300'!J2540)^计算结果!B$21</f>
        <v>1.682013714542661</v>
      </c>
      <c r="L2540" s="21">
        <f t="shared" ca="1" si="197"/>
        <v>4761.9990538288366</v>
      </c>
      <c r="M2540" s="31" t="str">
        <f ca="1">IF(ROW()&gt;计算结果!B$22+1,IF(L2540&gt;OFFSET(L2540,-计算结果!B$22,0,1,1),"买",IF(L2540&lt;OFFSET(L2540,-计算结果!B$22,0,1,1),"卖",M2539)),IF(L2540&gt;OFFSET(L2540,-ROW()+1,0,1,1),"买",IF(L2540&lt;OFFSET(L2540,-ROW()+1,0,1,1),"卖",M2539)))</f>
        <v>卖</v>
      </c>
      <c r="N2540" s="4">
        <f t="shared" ca="1" si="198"/>
        <v>1</v>
      </c>
      <c r="O2540" s="3">
        <f ca="1">IF(M2539="买",E2540/E2539-1,0)-IF(N2540=1,计算结果!B$17,0)</f>
        <v>-4.0530626621234744E-2</v>
      </c>
      <c r="P2540" s="2">
        <f t="shared" ca="1" si="199"/>
        <v>14.657467080162094</v>
      </c>
      <c r="Q2540" s="3">
        <f ca="1">1-P2540/MAX(P$2:P2540)</f>
        <v>7.9047396684566729E-2</v>
      </c>
    </row>
    <row r="2541" spans="1:17" x14ac:dyDescent="0.15">
      <c r="A2541" s="1">
        <v>42174</v>
      </c>
      <c r="B2541">
        <v>4847.0600000000004</v>
      </c>
      <c r="C2541">
        <v>4910.45</v>
      </c>
      <c r="D2541" s="21">
        <v>4634.6899999999996</v>
      </c>
      <c r="E2541" s="21">
        <v>4637.05</v>
      </c>
      <c r="F2541" s="42">
        <v>5196.0958156799998</v>
      </c>
      <c r="G2541" s="3">
        <f t="shared" si="195"/>
        <v>-5.9526827635862145E-2</v>
      </c>
      <c r="H2541" s="3">
        <f>1-E2541/MAX(E$2:E2541)</f>
        <v>0.21101034506227445</v>
      </c>
      <c r="I2541" s="21">
        <f t="shared" si="196"/>
        <v>293.5</v>
      </c>
      <c r="J2541" s="21">
        <f ca="1">IF(ROW()&gt;计算结果!B$18+1,ABS(E2541-OFFSET(E2541,-计算结果!B$18,0,1,1))/SUM(OFFSET(I2541,0,0,-计算结果!B$18,1)),ABS(E2541-OFFSET(E2541,-ROW()+2,0,1,1))/SUM(OFFSET(I2541,0,0,-ROW()+2,1)))</f>
        <v>0.56795345365461569</v>
      </c>
      <c r="K2541" s="21">
        <f ca="1">(计算结果!B$19+计算结果!B$20*'000300'!J2541)^计算结果!B$21</f>
        <v>1.911158108289154</v>
      </c>
      <c r="L2541" s="21">
        <f t="shared" ca="1" si="197"/>
        <v>4523.2016564807973</v>
      </c>
      <c r="M2541" s="31" t="str">
        <f ca="1">IF(ROW()&gt;计算结果!B$22+1,IF(L2541&gt;OFFSET(L2541,-计算结果!B$22,0,1,1),"买",IF(L2541&lt;OFFSET(L2541,-计算结果!B$22,0,1,1),"卖",M2540)),IF(L2541&gt;OFFSET(L2541,-ROW()+1,0,1,1),"买",IF(L2541&lt;OFFSET(L2541,-ROW()+1,0,1,1),"卖",M2540)))</f>
        <v>卖</v>
      </c>
      <c r="N2541" s="4" t="str">
        <f t="shared" ca="1" si="198"/>
        <v/>
      </c>
      <c r="O2541" s="3">
        <f ca="1">IF(M2540="买",E2541/E2540-1,0)-IF(N2541=1,计算结果!B$17,0)</f>
        <v>0</v>
      </c>
      <c r="P2541" s="2">
        <f t="shared" ca="1" si="199"/>
        <v>14.657467080162094</v>
      </c>
      <c r="Q2541" s="3">
        <f ca="1">1-P2541/MAX(P$2:P2541)</f>
        <v>7.9047396684566729E-2</v>
      </c>
    </row>
    <row r="2542" spans="1:17" x14ac:dyDescent="0.15">
      <c r="A2542" s="1">
        <v>42178</v>
      </c>
      <c r="B2542">
        <v>4641.42</v>
      </c>
      <c r="C2542">
        <v>4786.96</v>
      </c>
      <c r="D2542" s="21">
        <v>4455.33</v>
      </c>
      <c r="E2542" s="21">
        <v>4786.09</v>
      </c>
      <c r="F2542" s="42">
        <v>5369.8412544000003</v>
      </c>
      <c r="G2542" s="3">
        <f t="shared" si="195"/>
        <v>3.2141124206122473E-2</v>
      </c>
      <c r="H2542" s="3">
        <f>1-E2542/MAX(E$2:E2542)</f>
        <v>0.18565133056557537</v>
      </c>
      <c r="I2542" s="21">
        <f t="shared" si="196"/>
        <v>149.03999999999996</v>
      </c>
      <c r="J2542" s="21">
        <f ca="1">IF(ROW()&gt;计算结果!B$18+1,ABS(E2542-OFFSET(E2542,-计算结果!B$18,0,1,1))/SUM(OFFSET(I2542,0,0,-计算结果!B$18,1)),ABS(E2542-OFFSET(E2542,-ROW()+2,0,1,1))/SUM(OFFSET(I2542,0,0,-ROW()+2,1)))</f>
        <v>0.53011710651650135</v>
      </c>
      <c r="K2542" s="21">
        <f ca="1">(计算结果!B$19+计算结果!B$20*'000300'!J2542)^计算结果!B$21</f>
        <v>1.8771053958648511</v>
      </c>
      <c r="L2542" s="21">
        <f t="shared" ca="1" si="197"/>
        <v>5016.6707846106656</v>
      </c>
      <c r="M2542" s="31" t="str">
        <f ca="1">IF(ROW()&gt;计算结果!B$22+1,IF(L2542&gt;OFFSET(L2542,-计算结果!B$22,0,1,1),"买",IF(L2542&lt;OFFSET(L2542,-计算结果!B$22,0,1,1),"卖",M2541)),IF(L2542&gt;OFFSET(L2542,-ROW()+1,0,1,1),"买",IF(L2542&lt;OFFSET(L2542,-ROW()+1,0,1,1),"卖",M2541)))</f>
        <v>卖</v>
      </c>
      <c r="N2542" s="4" t="str">
        <f t="shared" ca="1" si="198"/>
        <v/>
      </c>
      <c r="O2542" s="3">
        <f ca="1">IF(M2541="买",E2542/E2541-1,0)-IF(N2542=1,计算结果!B$17,0)</f>
        <v>0</v>
      </c>
      <c r="P2542" s="2">
        <f t="shared" ca="1" si="199"/>
        <v>14.657467080162094</v>
      </c>
      <c r="Q2542" s="3">
        <f ca="1">1-P2542/MAX(P$2:P2542)</f>
        <v>7.9047396684566729E-2</v>
      </c>
    </row>
    <row r="2543" spans="1:17" x14ac:dyDescent="0.15">
      <c r="A2543" s="1">
        <v>42179</v>
      </c>
      <c r="B2543">
        <v>4811.59</v>
      </c>
      <c r="C2543">
        <v>4883.7299999999996</v>
      </c>
      <c r="D2543" s="21">
        <v>4744.3100000000004</v>
      </c>
      <c r="E2543" s="21">
        <v>4880.13</v>
      </c>
      <c r="F2543" s="42">
        <v>6153.7406156799998</v>
      </c>
      <c r="G2543" s="3">
        <f t="shared" si="195"/>
        <v>1.9648606691474724E-2</v>
      </c>
      <c r="H2543" s="3">
        <f>1-E2543/MAX(E$2:E2543)</f>
        <v>0.16965051385013263</v>
      </c>
      <c r="I2543" s="21">
        <f t="shared" si="196"/>
        <v>94.039999999999964</v>
      </c>
      <c r="J2543" s="21">
        <f ca="1">IF(ROW()&gt;计算结果!B$18+1,ABS(E2543-OFFSET(E2543,-计算结果!B$18,0,1,1))/SUM(OFFSET(I2543,0,0,-计算结果!B$18,1)),ABS(E2543-OFFSET(E2543,-ROW()+2,0,1,1))/SUM(OFFSET(I2543,0,0,-ROW()+2,1)))</f>
        <v>0.38750808545327275</v>
      </c>
      <c r="K2543" s="21">
        <f ca="1">(计算结果!B$19+计算结果!B$20*'000300'!J2543)^计算结果!B$21</f>
        <v>1.7487572769079454</v>
      </c>
      <c r="L2543" s="21">
        <f t="shared" ca="1" si="197"/>
        <v>4777.8940939280437</v>
      </c>
      <c r="M2543" s="31" t="str">
        <f ca="1">IF(ROW()&gt;计算结果!B$22+1,IF(L2543&gt;OFFSET(L2543,-计算结果!B$22,0,1,1),"买",IF(L2543&lt;OFFSET(L2543,-计算结果!B$22,0,1,1),"卖",M2542)),IF(L2543&gt;OFFSET(L2543,-ROW()+1,0,1,1),"买",IF(L2543&lt;OFFSET(L2543,-ROW()+1,0,1,1),"卖",M2542)))</f>
        <v>卖</v>
      </c>
      <c r="N2543" s="4" t="str">
        <f t="shared" ca="1" si="198"/>
        <v/>
      </c>
      <c r="O2543" s="3">
        <f ca="1">IF(M2542="买",E2543/E2542-1,0)-IF(N2543=1,计算结果!B$17,0)</f>
        <v>0</v>
      </c>
      <c r="P2543" s="2">
        <f t="shared" ca="1" si="199"/>
        <v>14.657467080162094</v>
      </c>
      <c r="Q2543" s="3">
        <f ca="1">1-P2543/MAX(P$2:P2543)</f>
        <v>7.9047396684566729E-2</v>
      </c>
    </row>
    <row r="2544" spans="1:17" x14ac:dyDescent="0.15">
      <c r="A2544" s="1">
        <v>42180</v>
      </c>
      <c r="B2544">
        <v>4906.24</v>
      </c>
      <c r="C2544">
        <v>4919.26</v>
      </c>
      <c r="D2544" s="21">
        <v>4667.22</v>
      </c>
      <c r="E2544" s="21">
        <v>4706.5200000000004</v>
      </c>
      <c r="F2544" s="42">
        <v>6402.4641535999999</v>
      </c>
      <c r="G2544" s="3">
        <f t="shared" si="195"/>
        <v>-3.5574871980869283E-2</v>
      </c>
      <c r="H2544" s="3">
        <f>1-E2544/MAX(E$2:E2544)</f>
        <v>0.19919009051929482</v>
      </c>
      <c r="I2544" s="21">
        <f t="shared" si="196"/>
        <v>173.60999999999967</v>
      </c>
      <c r="J2544" s="21">
        <f ca="1">IF(ROW()&gt;计算结果!B$18+1,ABS(E2544-OFFSET(E2544,-计算结果!B$18,0,1,1))/SUM(OFFSET(I2544,0,0,-计算结果!B$18,1)),ABS(E2544-OFFSET(E2544,-ROW()+2,0,1,1))/SUM(OFFSET(I2544,0,0,-ROW()+2,1)))</f>
        <v>0.46574124885031243</v>
      </c>
      <c r="K2544" s="21">
        <f ca="1">(计算结果!B$19+计算结果!B$20*'000300'!J2544)^计算结果!B$21</f>
        <v>1.8191671239652811</v>
      </c>
      <c r="L2544" s="21">
        <f t="shared" ca="1" si="197"/>
        <v>4648.052688751337</v>
      </c>
      <c r="M2544" s="31" t="str">
        <f ca="1">IF(ROW()&gt;计算结果!B$22+1,IF(L2544&gt;OFFSET(L2544,-计算结果!B$22,0,1,1),"买",IF(L2544&lt;OFFSET(L2544,-计算结果!B$22,0,1,1),"卖",M2543)),IF(L2544&gt;OFFSET(L2544,-ROW()+1,0,1,1),"买",IF(L2544&lt;OFFSET(L2544,-ROW()+1,0,1,1),"卖",M2543)))</f>
        <v>卖</v>
      </c>
      <c r="N2544" s="4" t="str">
        <f t="shared" ca="1" si="198"/>
        <v/>
      </c>
      <c r="O2544" s="3">
        <f ca="1">IF(M2543="买",E2544/E2543-1,0)-IF(N2544=1,计算结果!B$17,0)</f>
        <v>0</v>
      </c>
      <c r="P2544" s="2">
        <f t="shared" ca="1" si="199"/>
        <v>14.657467080162094</v>
      </c>
      <c r="Q2544" s="3">
        <f ca="1">1-P2544/MAX(P$2:P2544)</f>
        <v>7.9047396684566729E-2</v>
      </c>
    </row>
    <row r="2545" spans="1:17" x14ac:dyDescent="0.15">
      <c r="A2545" s="1">
        <v>42181</v>
      </c>
      <c r="B2545">
        <v>4573.87</v>
      </c>
      <c r="C2545">
        <v>4650.1899999999996</v>
      </c>
      <c r="D2545" s="21">
        <v>4278.68</v>
      </c>
      <c r="E2545" s="21">
        <v>4336.1899999999996</v>
      </c>
      <c r="F2545" s="42">
        <v>6129.5945318399999</v>
      </c>
      <c r="G2545" s="3">
        <f t="shared" si="195"/>
        <v>-7.8684463255229042E-2</v>
      </c>
      <c r="H2545" s="3">
        <f>1-E2545/MAX(E$2:E2545)</f>
        <v>0.26220138841625273</v>
      </c>
      <c r="I2545" s="21">
        <f t="shared" si="196"/>
        <v>370.33000000000084</v>
      </c>
      <c r="J2545" s="21">
        <f ca="1">IF(ROW()&gt;计算结果!B$18+1,ABS(E2545-OFFSET(E2545,-计算结果!B$18,0,1,1))/SUM(OFFSET(I2545,0,0,-计算结果!B$18,1)),ABS(E2545-OFFSET(E2545,-ROW()+2,0,1,1))/SUM(OFFSET(I2545,0,0,-ROW()+2,1)))</f>
        <v>0.58400134806576653</v>
      </c>
      <c r="K2545" s="21">
        <f ca="1">(计算结果!B$19+计算结果!B$20*'000300'!J2545)^计算结果!B$21</f>
        <v>1.9256012132591898</v>
      </c>
      <c r="L2545" s="21">
        <f t="shared" ca="1" si="197"/>
        <v>4047.5295169214878</v>
      </c>
      <c r="M2545" s="31" t="str">
        <f ca="1">IF(ROW()&gt;计算结果!B$22+1,IF(L2545&gt;OFFSET(L2545,-计算结果!B$22,0,1,1),"买",IF(L2545&lt;OFFSET(L2545,-计算结果!B$22,0,1,1),"卖",M2544)),IF(L2545&gt;OFFSET(L2545,-ROW()+1,0,1,1),"买",IF(L2545&lt;OFFSET(L2545,-ROW()+1,0,1,1),"卖",M2544)))</f>
        <v>卖</v>
      </c>
      <c r="N2545" s="4" t="str">
        <f t="shared" ca="1" si="198"/>
        <v/>
      </c>
      <c r="O2545" s="3">
        <f ca="1">IF(M2544="买",E2545/E2544-1,0)-IF(N2545=1,计算结果!B$17,0)</f>
        <v>0</v>
      </c>
      <c r="P2545" s="2">
        <f t="shared" ca="1" si="199"/>
        <v>14.657467080162094</v>
      </c>
      <c r="Q2545" s="3">
        <f ca="1">1-P2545/MAX(P$2:P2545)</f>
        <v>7.9047396684566729E-2</v>
      </c>
    </row>
    <row r="2546" spans="1:17" x14ac:dyDescent="0.15">
      <c r="A2546" s="1">
        <v>42184</v>
      </c>
      <c r="B2546">
        <v>4446.84</v>
      </c>
      <c r="C2546">
        <v>4451.17</v>
      </c>
      <c r="D2546" s="21">
        <v>4000.93</v>
      </c>
      <c r="E2546" s="21">
        <v>4191.55</v>
      </c>
      <c r="F2546" s="42">
        <v>7040.14516224</v>
      </c>
      <c r="G2546" s="3">
        <f t="shared" si="195"/>
        <v>-3.3356471925814923E-2</v>
      </c>
      <c r="H2546" s="3">
        <f>1-E2546/MAX(E$2:E2546)</f>
        <v>0.28681174709045121</v>
      </c>
      <c r="I2546" s="21">
        <f t="shared" si="196"/>
        <v>144.63999999999942</v>
      </c>
      <c r="J2546" s="21">
        <f ca="1">IF(ROW()&gt;计算结果!B$18+1,ABS(E2546-OFFSET(E2546,-计算结果!B$18,0,1,1))/SUM(OFFSET(I2546,0,0,-计算结果!B$18,1)),ABS(E2546-OFFSET(E2546,-ROW()+2,0,1,1))/SUM(OFFSET(I2546,0,0,-ROW()+2,1)))</f>
        <v>0.64326817606525089</v>
      </c>
      <c r="K2546" s="21">
        <f ca="1">(计算结果!B$19+计算结果!B$20*'000300'!J2546)^计算结果!B$21</f>
        <v>1.9789413584587257</v>
      </c>
      <c r="L2546" s="21">
        <f t="shared" ca="1" si="197"/>
        <v>4332.5376073507614</v>
      </c>
      <c r="M2546" s="31" t="str">
        <f ca="1">IF(ROW()&gt;计算结果!B$22+1,IF(L2546&gt;OFFSET(L2546,-计算结果!B$22,0,1,1),"买",IF(L2546&lt;OFFSET(L2546,-计算结果!B$22,0,1,1),"卖",M2545)),IF(L2546&gt;OFFSET(L2546,-ROW()+1,0,1,1),"买",IF(L2546&lt;OFFSET(L2546,-ROW()+1,0,1,1),"卖",M2545)))</f>
        <v>卖</v>
      </c>
      <c r="N2546" s="4" t="str">
        <f t="shared" ca="1" si="198"/>
        <v/>
      </c>
      <c r="O2546" s="3">
        <f ca="1">IF(M2545="买",E2546/E2545-1,0)-IF(N2546=1,计算结果!B$17,0)</f>
        <v>0</v>
      </c>
      <c r="P2546" s="2">
        <f t="shared" ca="1" si="199"/>
        <v>14.657467080162094</v>
      </c>
      <c r="Q2546" s="3">
        <f ca="1">1-P2546/MAX(P$2:P2546)</f>
        <v>7.9047396684566729E-2</v>
      </c>
    </row>
    <row r="2547" spans="1:17" x14ac:dyDescent="0.15">
      <c r="A2547" s="1">
        <v>42185</v>
      </c>
      <c r="B2547">
        <v>4161.07</v>
      </c>
      <c r="C2547">
        <v>4475.7700000000004</v>
      </c>
      <c r="D2547" s="21">
        <v>4016.01</v>
      </c>
      <c r="E2547" s="21">
        <v>4473</v>
      </c>
      <c r="F2547" s="42">
        <v>7160.4581171199998</v>
      </c>
      <c r="G2547" s="3">
        <f t="shared" si="195"/>
        <v>6.7146998127184387E-2</v>
      </c>
      <c r="H2547" s="3">
        <f>1-E2547/MAX(E$2:E2547)</f>
        <v>0.23892329680800384</v>
      </c>
      <c r="I2547" s="21">
        <f t="shared" si="196"/>
        <v>281.44999999999982</v>
      </c>
      <c r="J2547" s="21">
        <f ca="1">IF(ROW()&gt;计算结果!B$18+1,ABS(E2547-OFFSET(E2547,-计算结果!B$18,0,1,1))/SUM(OFFSET(I2547,0,0,-计算结果!B$18,1)),ABS(E2547-OFFSET(E2547,-ROW()+2,0,1,1))/SUM(OFFSET(I2547,0,0,-ROW()+2,1)))</f>
        <v>0.38461380285310376</v>
      </c>
      <c r="K2547" s="21">
        <f ca="1">(计算结果!B$19+计算结果!B$20*'000300'!J2547)^计算结果!B$21</f>
        <v>1.7461524225677933</v>
      </c>
      <c r="L2547" s="21">
        <f t="shared" ca="1" si="197"/>
        <v>4577.8063545548976</v>
      </c>
      <c r="M2547" s="31" t="str">
        <f ca="1">IF(ROW()&gt;计算结果!B$22+1,IF(L2547&gt;OFFSET(L2547,-计算结果!B$22,0,1,1),"买",IF(L2547&lt;OFFSET(L2547,-计算结果!B$22,0,1,1),"卖",M2546)),IF(L2547&gt;OFFSET(L2547,-ROW()+1,0,1,1),"买",IF(L2547&lt;OFFSET(L2547,-ROW()+1,0,1,1),"卖",M2546)))</f>
        <v>卖</v>
      </c>
      <c r="N2547" s="4" t="str">
        <f t="shared" ca="1" si="198"/>
        <v/>
      </c>
      <c r="O2547" s="3">
        <f ca="1">IF(M2546="买",E2547/E2546-1,0)-IF(N2547=1,计算结果!B$17,0)</f>
        <v>0</v>
      </c>
      <c r="P2547" s="2">
        <f t="shared" ca="1" si="199"/>
        <v>14.657467080162094</v>
      </c>
      <c r="Q2547" s="3">
        <f ca="1">1-P2547/MAX(P$2:P2547)</f>
        <v>7.9047396684566729E-2</v>
      </c>
    </row>
    <row r="2548" spans="1:17" x14ac:dyDescent="0.15">
      <c r="A2548" s="1">
        <v>42186</v>
      </c>
      <c r="B2548">
        <v>4408.9799999999996</v>
      </c>
      <c r="C2548">
        <v>4526.13</v>
      </c>
      <c r="D2548" s="21">
        <v>4235.7</v>
      </c>
      <c r="E2548" s="21">
        <v>4253.0200000000004</v>
      </c>
      <c r="F2548" s="42">
        <v>6233.3059071999996</v>
      </c>
      <c r="G2548" s="3">
        <f t="shared" si="195"/>
        <v>-4.9179521573887719E-2</v>
      </c>
      <c r="H2548" s="3">
        <f>1-E2548/MAX(E$2:E2548)</f>
        <v>0.27635268495201792</v>
      </c>
      <c r="I2548" s="21">
        <f t="shared" si="196"/>
        <v>219.97999999999956</v>
      </c>
      <c r="J2548" s="21">
        <f ca="1">IF(ROW()&gt;计算结果!B$18+1,ABS(E2548-OFFSET(E2548,-计算结果!B$18,0,1,1))/SUM(OFFSET(I2548,0,0,-计算结果!B$18,1)),ABS(E2548-OFFSET(E2548,-ROW()+2,0,1,1))/SUM(OFFSET(I2548,0,0,-ROW()+2,1)))</f>
        <v>0.40410577037951473</v>
      </c>
      <c r="K2548" s="21">
        <f ca="1">(计算结果!B$19+计算结果!B$20*'000300'!J2548)^计算结果!B$21</f>
        <v>1.7636951933415632</v>
      </c>
      <c r="L2548" s="21">
        <f t="shared" ca="1" si="197"/>
        <v>4004.9822221634972</v>
      </c>
      <c r="M2548" s="31" t="str">
        <f ca="1">IF(ROW()&gt;计算结果!B$22+1,IF(L2548&gt;OFFSET(L2548,-计算结果!B$22,0,1,1),"买",IF(L2548&lt;OFFSET(L2548,-计算结果!B$22,0,1,1),"卖",M2547)),IF(L2548&gt;OFFSET(L2548,-ROW()+1,0,1,1),"买",IF(L2548&lt;OFFSET(L2548,-ROW()+1,0,1,1),"卖",M2547)))</f>
        <v>卖</v>
      </c>
      <c r="N2548" s="4" t="str">
        <f t="shared" ca="1" si="198"/>
        <v/>
      </c>
      <c r="O2548" s="3">
        <f ca="1">IF(M2547="买",E2548/E2547-1,0)-IF(N2548=1,计算结果!B$17,0)</f>
        <v>0</v>
      </c>
      <c r="P2548" s="2">
        <f t="shared" ca="1" si="199"/>
        <v>14.657467080162094</v>
      </c>
      <c r="Q2548" s="3">
        <f ca="1">1-P2548/MAX(P$2:P2548)</f>
        <v>7.9047396684566729E-2</v>
      </c>
    </row>
    <row r="2549" spans="1:17" x14ac:dyDescent="0.15">
      <c r="A2549" s="1">
        <v>42187</v>
      </c>
      <c r="B2549">
        <v>4287.7299999999996</v>
      </c>
      <c r="C2549">
        <v>4312.1899999999996</v>
      </c>
      <c r="D2549" s="21">
        <v>4000.06</v>
      </c>
      <c r="E2549" s="21">
        <v>4108</v>
      </c>
      <c r="F2549" s="42">
        <v>5935.0666444799999</v>
      </c>
      <c r="G2549" s="3">
        <f t="shared" si="195"/>
        <v>-3.4098123215973719E-2</v>
      </c>
      <c r="H2549" s="3">
        <f>1-E2549/MAX(E$2:E2549)</f>
        <v>0.30102770026543246</v>
      </c>
      <c r="I2549" s="21">
        <f t="shared" si="196"/>
        <v>145.02000000000044</v>
      </c>
      <c r="J2549" s="21">
        <f ca="1">IF(ROW()&gt;计算结果!B$18+1,ABS(E2549-OFFSET(E2549,-计算结果!B$18,0,1,1))/SUM(OFFSET(I2549,0,0,-计算结果!B$18,1)),ABS(E2549-OFFSET(E2549,-ROW()+2,0,1,1))/SUM(OFFSET(I2549,0,0,-ROW()+2,1)))</f>
        <v>0.49561755669771007</v>
      </c>
      <c r="K2549" s="21">
        <f ca="1">(计算结果!B$19+计算结果!B$20*'000300'!J2549)^计算结果!B$21</f>
        <v>1.8460558010279389</v>
      </c>
      <c r="L2549" s="21">
        <f t="shared" ca="1" si="197"/>
        <v>4195.158788547581</v>
      </c>
      <c r="M2549" s="31" t="str">
        <f ca="1">IF(ROW()&gt;计算结果!B$22+1,IF(L2549&gt;OFFSET(L2549,-计算结果!B$22,0,1,1),"买",IF(L2549&lt;OFFSET(L2549,-计算结果!B$22,0,1,1),"卖",M2548)),IF(L2549&gt;OFFSET(L2549,-ROW()+1,0,1,1),"买",IF(L2549&lt;OFFSET(L2549,-ROW()+1,0,1,1),"卖",M2548)))</f>
        <v>卖</v>
      </c>
      <c r="N2549" s="4" t="str">
        <f t="shared" ca="1" si="198"/>
        <v/>
      </c>
      <c r="O2549" s="3">
        <f ca="1">IF(M2548="买",E2549/E2548-1,0)-IF(N2549=1,计算结果!B$17,0)</f>
        <v>0</v>
      </c>
      <c r="P2549" s="2">
        <f t="shared" ca="1" si="199"/>
        <v>14.657467080162094</v>
      </c>
      <c r="Q2549" s="3">
        <f ca="1">1-P2549/MAX(P$2:P2549)</f>
        <v>7.9047396684566729E-2</v>
      </c>
    </row>
    <row r="2550" spans="1:17" x14ac:dyDescent="0.15">
      <c r="A2550" s="1">
        <v>42188</v>
      </c>
      <c r="B2550">
        <v>4017.2</v>
      </c>
      <c r="C2550">
        <v>4164.63</v>
      </c>
      <c r="D2550" s="21">
        <v>3785.9</v>
      </c>
      <c r="E2550" s="21">
        <v>3885.92</v>
      </c>
      <c r="F2550" s="42">
        <v>5382.168576</v>
      </c>
      <c r="G2550" s="3">
        <f t="shared" si="195"/>
        <v>-5.4060370009737069E-2</v>
      </c>
      <c r="H2550" s="3">
        <f>1-E2550/MAX(E$2:E2550)</f>
        <v>0.33881440141564012</v>
      </c>
      <c r="I2550" s="21">
        <f t="shared" si="196"/>
        <v>222.07999999999993</v>
      </c>
      <c r="J2550" s="21">
        <f ca="1">IF(ROW()&gt;计算结果!B$18+1,ABS(E2550-OFFSET(E2550,-计算结果!B$18,0,1,1))/SUM(OFFSET(I2550,0,0,-计算结果!B$18,1)),ABS(E2550-OFFSET(E2550,-ROW()+2,0,1,1))/SUM(OFFSET(I2550,0,0,-ROW()+2,1)))</f>
        <v>0.49894205923513046</v>
      </c>
      <c r="K2550" s="21">
        <f ca="1">(计算结果!B$19+计算结果!B$20*'000300'!J2550)^计算结果!B$21</f>
        <v>1.8490478533116175</v>
      </c>
      <c r="L2550" s="21">
        <f t="shared" ca="1" si="197"/>
        <v>3623.3614704229913</v>
      </c>
      <c r="M2550" s="31" t="str">
        <f ca="1">IF(ROW()&gt;计算结果!B$22+1,IF(L2550&gt;OFFSET(L2550,-计算结果!B$22,0,1,1),"买",IF(L2550&lt;OFFSET(L2550,-计算结果!B$22,0,1,1),"卖",M2549)),IF(L2550&gt;OFFSET(L2550,-ROW()+1,0,1,1),"买",IF(L2550&lt;OFFSET(L2550,-ROW()+1,0,1,1),"卖",M2549)))</f>
        <v>卖</v>
      </c>
      <c r="N2550" s="4" t="str">
        <f t="shared" ca="1" si="198"/>
        <v/>
      </c>
      <c r="O2550" s="3">
        <f ca="1">IF(M2549="买",E2550/E2549-1,0)-IF(N2550=1,计算结果!B$17,0)</f>
        <v>0</v>
      </c>
      <c r="P2550" s="2">
        <f t="shared" ca="1" si="199"/>
        <v>14.657467080162094</v>
      </c>
      <c r="Q2550" s="3">
        <f ca="1">1-P2550/MAX(P$2:P2550)</f>
        <v>7.9047396684566729E-2</v>
      </c>
    </row>
    <row r="2551" spans="1:17" x14ac:dyDescent="0.15">
      <c r="A2551" s="1">
        <v>42191</v>
      </c>
      <c r="B2551">
        <v>4218.2700000000004</v>
      </c>
      <c r="C2551">
        <v>4218.2700000000004</v>
      </c>
      <c r="D2551" s="21">
        <v>3832.47</v>
      </c>
      <c r="E2551" s="21">
        <v>3998.54</v>
      </c>
      <c r="F2551" s="42">
        <v>7795.5806003199996</v>
      </c>
      <c r="G2551" s="3">
        <f t="shared" si="195"/>
        <v>2.8981553917733827E-2</v>
      </c>
      <c r="H2551" s="3">
        <f>1-E2551/MAX(E$2:E2551)</f>
        <v>0.31965221534063837</v>
      </c>
      <c r="I2551" s="21">
        <f t="shared" si="196"/>
        <v>112.61999999999989</v>
      </c>
      <c r="J2551" s="21">
        <f ca="1">IF(ROW()&gt;计算结果!B$18+1,ABS(E2551-OFFSET(E2551,-计算结果!B$18,0,1,1))/SUM(OFFSET(I2551,0,0,-计算结果!B$18,1)),ABS(E2551-OFFSET(E2551,-ROW()+2,0,1,1))/SUM(OFFSET(I2551,0,0,-ROW()+2,1)))</f>
        <v>0.33380733057648193</v>
      </c>
      <c r="K2551" s="21">
        <f ca="1">(计算结果!B$19+计算结果!B$20*'000300'!J2551)^计算结果!B$21</f>
        <v>1.7004265975188337</v>
      </c>
      <c r="L2551" s="21">
        <f t="shared" ca="1" si="197"/>
        <v>4261.3250209337439</v>
      </c>
      <c r="M2551" s="31" t="str">
        <f ca="1">IF(ROW()&gt;计算结果!B$22+1,IF(L2551&gt;OFFSET(L2551,-计算结果!B$22,0,1,1),"买",IF(L2551&lt;OFFSET(L2551,-计算结果!B$22,0,1,1),"卖",M2550)),IF(L2551&gt;OFFSET(L2551,-ROW()+1,0,1,1),"买",IF(L2551&lt;OFFSET(L2551,-ROW()+1,0,1,1),"卖",M2550)))</f>
        <v>卖</v>
      </c>
      <c r="N2551" s="4" t="str">
        <f t="shared" ca="1" si="198"/>
        <v/>
      </c>
      <c r="O2551" s="3">
        <f ca="1">IF(M2550="买",E2551/E2550-1,0)-IF(N2551=1,计算结果!B$17,0)</f>
        <v>0</v>
      </c>
      <c r="P2551" s="2">
        <f t="shared" ca="1" si="199"/>
        <v>14.657467080162094</v>
      </c>
      <c r="Q2551" s="3">
        <f ca="1">1-P2551/MAX(P$2:P2551)</f>
        <v>7.9047396684566729E-2</v>
      </c>
    </row>
    <row r="2552" spans="1:17" x14ac:dyDescent="0.15">
      <c r="A2552" s="1">
        <v>42192</v>
      </c>
      <c r="B2552">
        <v>3877.85</v>
      </c>
      <c r="C2552">
        <v>3960.64</v>
      </c>
      <c r="D2552" s="21">
        <v>3743.62</v>
      </c>
      <c r="E2552" s="21">
        <v>3928</v>
      </c>
      <c r="F2552" s="42">
        <v>7959.6263833599996</v>
      </c>
      <c r="G2552" s="3">
        <f t="shared" si="195"/>
        <v>-1.7641439125280711E-2</v>
      </c>
      <c r="H2552" s="3">
        <f>1-E2552/MAX(E$2:E2552)</f>
        <v>0.3316545293677261</v>
      </c>
      <c r="I2552" s="21">
        <f t="shared" si="196"/>
        <v>70.539999999999964</v>
      </c>
      <c r="J2552" s="21">
        <f ca="1">IF(ROW()&gt;计算结果!B$18+1,ABS(E2552-OFFSET(E2552,-计算结果!B$18,0,1,1))/SUM(OFFSET(I2552,0,0,-计算结果!B$18,1)),ABS(E2552-OFFSET(E2552,-ROW()+2,0,1,1))/SUM(OFFSET(I2552,0,0,-ROW()+2,1)))</f>
        <v>0.46779988115422166</v>
      </c>
      <c r="K2552" s="21">
        <f ca="1">(计算结果!B$19+计算结果!B$20*'000300'!J2552)^计算结果!B$21</f>
        <v>1.8210198930387995</v>
      </c>
      <c r="L2552" s="21">
        <f t="shared" ca="1" si="197"/>
        <v>3654.3335269658223</v>
      </c>
      <c r="M2552" s="31" t="str">
        <f ca="1">IF(ROW()&gt;计算结果!B$22+1,IF(L2552&gt;OFFSET(L2552,-计算结果!B$22,0,1,1),"买",IF(L2552&lt;OFFSET(L2552,-计算结果!B$22,0,1,1),"卖",M2551)),IF(L2552&gt;OFFSET(L2552,-ROW()+1,0,1,1),"买",IF(L2552&lt;OFFSET(L2552,-ROW()+1,0,1,1),"卖",M2551)))</f>
        <v>卖</v>
      </c>
      <c r="N2552" s="4" t="str">
        <f t="shared" ca="1" si="198"/>
        <v/>
      </c>
      <c r="O2552" s="3">
        <f ca="1">IF(M2551="买",E2552/E2551-1,0)-IF(N2552=1,计算结果!B$17,0)</f>
        <v>0</v>
      </c>
      <c r="P2552" s="2">
        <f t="shared" ca="1" si="199"/>
        <v>14.657467080162094</v>
      </c>
      <c r="Q2552" s="3">
        <f ca="1">1-P2552/MAX(P$2:P2552)</f>
        <v>7.9047396684566729E-2</v>
      </c>
    </row>
    <row r="2553" spans="1:17" x14ac:dyDescent="0.15">
      <c r="A2553" s="1">
        <v>42193</v>
      </c>
      <c r="B2553">
        <v>3651.06</v>
      </c>
      <c r="C2553">
        <v>3762.62</v>
      </c>
      <c r="D2553" s="21">
        <v>3612.25</v>
      </c>
      <c r="E2553" s="21">
        <v>3663.04</v>
      </c>
      <c r="F2553" s="42">
        <v>6401.2242124799996</v>
      </c>
      <c r="G2553" s="3">
        <f t="shared" si="195"/>
        <v>-6.745417515274954E-2</v>
      </c>
      <c r="H2553" s="3">
        <f>1-E2553/MAX(E$2:E2553)</f>
        <v>0.37673722180630231</v>
      </c>
      <c r="I2553" s="21">
        <f t="shared" si="196"/>
        <v>264.96000000000004</v>
      </c>
      <c r="J2553" s="21">
        <f ca="1">IF(ROW()&gt;计算结果!B$18+1,ABS(E2553-OFFSET(E2553,-计算结果!B$18,0,1,1))/SUM(OFFSET(I2553,0,0,-计算结果!B$18,1)),ABS(E2553-OFFSET(E2553,-ROW()+2,0,1,1))/SUM(OFFSET(I2553,0,0,-ROW()+2,1)))</f>
        <v>0.60695780533903865</v>
      </c>
      <c r="K2553" s="21">
        <f ca="1">(计算结果!B$19+计算结果!B$20*'000300'!J2553)^计算结果!B$21</f>
        <v>1.9462620248051348</v>
      </c>
      <c r="L2553" s="21">
        <f t="shared" ca="1" si="197"/>
        <v>3671.2786048022317</v>
      </c>
      <c r="M2553" s="31" t="str">
        <f ca="1">IF(ROW()&gt;计算结果!B$22+1,IF(L2553&gt;OFFSET(L2553,-计算结果!B$22,0,1,1),"买",IF(L2553&lt;OFFSET(L2553,-计算结果!B$22,0,1,1),"卖",M2552)),IF(L2553&gt;OFFSET(L2553,-ROW()+1,0,1,1),"买",IF(L2553&lt;OFFSET(L2553,-ROW()+1,0,1,1),"卖",M2552)))</f>
        <v>卖</v>
      </c>
      <c r="N2553" s="4" t="str">
        <f t="shared" ca="1" si="198"/>
        <v/>
      </c>
      <c r="O2553" s="3">
        <f ca="1">IF(M2552="买",E2553/E2552-1,0)-IF(N2553=1,计算结果!B$17,0)</f>
        <v>0</v>
      </c>
      <c r="P2553" s="2">
        <f t="shared" ca="1" si="199"/>
        <v>14.657467080162094</v>
      </c>
      <c r="Q2553" s="3">
        <f ca="1">1-P2553/MAX(P$2:P2553)</f>
        <v>7.9047396684566729E-2</v>
      </c>
    </row>
    <row r="2554" spans="1:17" x14ac:dyDescent="0.15">
      <c r="A2554" s="1">
        <v>42194</v>
      </c>
      <c r="B2554">
        <v>3621.68</v>
      </c>
      <c r="C2554">
        <v>3930.26</v>
      </c>
      <c r="D2554" s="21">
        <v>3537.83</v>
      </c>
      <c r="E2554" s="21">
        <v>3897.63</v>
      </c>
      <c r="F2554" s="42">
        <v>5647.4402816000002</v>
      </c>
      <c r="G2554" s="3">
        <f t="shared" si="195"/>
        <v>6.4042434699047801E-2</v>
      </c>
      <c r="H2554" s="3">
        <f>1-E2554/MAX(E$2:E2554)</f>
        <v>0.3368219560334853</v>
      </c>
      <c r="I2554" s="21">
        <f t="shared" si="196"/>
        <v>234.59000000000015</v>
      </c>
      <c r="J2554" s="21">
        <f ca="1">IF(ROW()&gt;计算结果!B$18+1,ABS(E2554-OFFSET(E2554,-计算结果!B$18,0,1,1))/SUM(OFFSET(I2554,0,0,-计算结果!B$18,1)),ABS(E2554-OFFSET(E2554,-ROW()+2,0,1,1))/SUM(OFFSET(I2554,0,0,-ROW()+2,1)))</f>
        <v>0.39148489262950054</v>
      </c>
      <c r="K2554" s="21">
        <f ca="1">(计算结果!B$19+计算结果!B$20*'000300'!J2554)^计算结果!B$21</f>
        <v>1.7523364033665505</v>
      </c>
      <c r="L2554" s="21">
        <f t="shared" ca="1" si="197"/>
        <v>4067.9223945600902</v>
      </c>
      <c r="M2554" s="31" t="str">
        <f ca="1">IF(ROW()&gt;计算结果!B$22+1,IF(L2554&gt;OFFSET(L2554,-计算结果!B$22,0,1,1),"买",IF(L2554&lt;OFFSET(L2554,-计算结果!B$22,0,1,1),"卖",M2553)),IF(L2554&gt;OFFSET(L2554,-ROW()+1,0,1,1),"买",IF(L2554&lt;OFFSET(L2554,-ROW()+1,0,1,1),"卖",M2553)))</f>
        <v>卖</v>
      </c>
      <c r="N2554" s="4" t="str">
        <f t="shared" ca="1" si="198"/>
        <v/>
      </c>
      <c r="O2554" s="3">
        <f ca="1">IF(M2553="买",E2554/E2553-1,0)-IF(N2554=1,计算结果!B$17,0)</f>
        <v>0</v>
      </c>
      <c r="P2554" s="2">
        <f t="shared" ca="1" si="199"/>
        <v>14.657467080162094</v>
      </c>
      <c r="Q2554" s="3">
        <f ca="1">1-P2554/MAX(P$2:P2554)</f>
        <v>7.9047396684566729E-2</v>
      </c>
    </row>
    <row r="2555" spans="1:17" x14ac:dyDescent="0.15">
      <c r="A2555" s="1">
        <v>42195</v>
      </c>
      <c r="B2555">
        <v>3916.27</v>
      </c>
      <c r="C2555">
        <v>4179.1099999999997</v>
      </c>
      <c r="D2555" s="21">
        <v>3887.55</v>
      </c>
      <c r="E2555" s="21">
        <v>4106.5600000000004</v>
      </c>
      <c r="F2555" s="42">
        <v>6290.7953971200004</v>
      </c>
      <c r="G2555" s="3">
        <f t="shared" si="195"/>
        <v>5.3604369835002386E-2</v>
      </c>
      <c r="H2555" s="3">
        <f>1-E2555/MAX(E$2:E2555)</f>
        <v>0.3012727148982508</v>
      </c>
      <c r="I2555" s="21">
        <f t="shared" si="196"/>
        <v>208.93000000000029</v>
      </c>
      <c r="J2555" s="21">
        <f ca="1">IF(ROW()&gt;计算结果!B$18+1,ABS(E2555-OFFSET(E2555,-计算结果!B$18,0,1,1))/SUM(OFFSET(I2555,0,0,-计算结果!B$18,1)),ABS(E2555-OFFSET(E2555,-ROW()+2,0,1,1))/SUM(OFFSET(I2555,0,0,-ROW()+2,1)))</f>
        <v>0.12055270604417199</v>
      </c>
      <c r="K2555" s="21">
        <f ca="1">(计算结果!B$19+计算结果!B$20*'000300'!J2555)^计算结果!B$21</f>
        <v>1.5084974354397547</v>
      </c>
      <c r="L2555" s="21">
        <f t="shared" ca="1" si="197"/>
        <v>4126.207123277728</v>
      </c>
      <c r="M2555" s="31" t="str">
        <f ca="1">IF(ROW()&gt;计算结果!B$22+1,IF(L2555&gt;OFFSET(L2555,-计算结果!B$22,0,1,1),"买",IF(L2555&lt;OFFSET(L2555,-计算结果!B$22,0,1,1),"卖",M2554)),IF(L2555&gt;OFFSET(L2555,-ROW()+1,0,1,1),"买",IF(L2555&lt;OFFSET(L2555,-ROW()+1,0,1,1),"卖",M2554)))</f>
        <v>卖</v>
      </c>
      <c r="N2555" s="4" t="str">
        <f t="shared" ca="1" si="198"/>
        <v/>
      </c>
      <c r="O2555" s="3">
        <f ca="1">IF(M2554="买",E2555/E2554-1,0)-IF(N2555=1,计算结果!B$17,0)</f>
        <v>0</v>
      </c>
      <c r="P2555" s="2">
        <f t="shared" ca="1" si="199"/>
        <v>14.657467080162094</v>
      </c>
      <c r="Q2555" s="3">
        <f ca="1">1-P2555/MAX(P$2:P2555)</f>
        <v>7.9047396684566729E-2</v>
      </c>
    </row>
    <row r="2556" spans="1:17" x14ac:dyDescent="0.15">
      <c r="A2556" s="1">
        <v>42198</v>
      </c>
      <c r="B2556">
        <v>4132.2299999999996</v>
      </c>
      <c r="C2556">
        <v>4278.16</v>
      </c>
      <c r="D2556" s="21">
        <v>4072.43</v>
      </c>
      <c r="E2556" s="21">
        <v>4211.8100000000004</v>
      </c>
      <c r="F2556" s="42">
        <v>6592.5172428799997</v>
      </c>
      <c r="G2556" s="3">
        <f t="shared" si="195"/>
        <v>2.5629724148679145E-2</v>
      </c>
      <c r="H2556" s="3">
        <f>1-E2556/MAX(E$2:E2556)</f>
        <v>0.28336452732593742</v>
      </c>
      <c r="I2556" s="21">
        <f t="shared" si="196"/>
        <v>105.25</v>
      </c>
      <c r="J2556" s="21">
        <f ca="1">IF(ROW()&gt;计算结果!B$18+1,ABS(E2556-OFFSET(E2556,-计算结果!B$18,0,1,1))/SUM(OFFSET(I2556,0,0,-计算结果!B$18,1)),ABS(E2556-OFFSET(E2556,-ROW()+2,0,1,1))/SUM(OFFSET(I2556,0,0,-ROW()+2,1)))</f>
        <v>1.0860824908063716E-2</v>
      </c>
      <c r="K2556" s="21">
        <f ca="1">(计算结果!B$19+计算结果!B$20*'000300'!J2556)^计算结果!B$21</f>
        <v>1.4097747424172573</v>
      </c>
      <c r="L2556" s="21">
        <f t="shared" ca="1" si="197"/>
        <v>4246.8878967590454</v>
      </c>
      <c r="M2556" s="31" t="str">
        <f ca="1">IF(ROW()&gt;计算结果!B$22+1,IF(L2556&gt;OFFSET(L2556,-计算结果!B$22,0,1,1),"买",IF(L2556&lt;OFFSET(L2556,-计算结果!B$22,0,1,1),"卖",M2555)),IF(L2556&gt;OFFSET(L2556,-ROW()+1,0,1,1),"买",IF(L2556&lt;OFFSET(L2556,-ROW()+1,0,1,1),"卖",M2555)))</f>
        <v>卖</v>
      </c>
      <c r="N2556" s="4" t="str">
        <f t="shared" ca="1" si="198"/>
        <v/>
      </c>
      <c r="O2556" s="3">
        <f ca="1">IF(M2555="买",E2556/E2555-1,0)-IF(N2556=1,计算结果!B$17,0)</f>
        <v>0</v>
      </c>
      <c r="P2556" s="2">
        <f t="shared" ca="1" si="199"/>
        <v>14.657467080162094</v>
      </c>
      <c r="Q2556" s="3">
        <f ca="1">1-P2556/MAX(P$2:P2556)</f>
        <v>7.9047396684566729E-2</v>
      </c>
    </row>
    <row r="2557" spans="1:17" x14ac:dyDescent="0.15">
      <c r="A2557" s="1">
        <v>42199</v>
      </c>
      <c r="B2557">
        <v>4178.63</v>
      </c>
      <c r="C2557">
        <v>4258.51</v>
      </c>
      <c r="D2557" s="21">
        <v>4062.5</v>
      </c>
      <c r="E2557" s="21">
        <v>4112.1499999999996</v>
      </c>
      <c r="F2557" s="42">
        <v>5975.21268736</v>
      </c>
      <c r="G2557" s="3">
        <f t="shared" si="195"/>
        <v>-2.3662036036763423E-2</v>
      </c>
      <c r="H2557" s="3">
        <f>1-E2557/MAX(E$2:E2557)</f>
        <v>0.3003215817055741</v>
      </c>
      <c r="I2557" s="21">
        <f t="shared" si="196"/>
        <v>99.660000000000764</v>
      </c>
      <c r="J2557" s="21">
        <f ca="1">IF(ROW()&gt;计算结果!B$18+1,ABS(E2557-OFFSET(E2557,-计算结果!B$18,0,1,1))/SUM(OFFSET(I2557,0,0,-计算结果!B$18,1)),ABS(E2557-OFFSET(E2557,-ROW()+2,0,1,1))/SUM(OFFSET(I2557,0,0,-ROW()+2,1)))</f>
        <v>0.21432856387686139</v>
      </c>
      <c r="K2557" s="21">
        <f ca="1">(计算结果!B$19+计算结果!B$20*'000300'!J2557)^计算结果!B$21</f>
        <v>1.5928957074891752</v>
      </c>
      <c r="L2557" s="21">
        <f t="shared" ca="1" si="197"/>
        <v>4032.2644793754416</v>
      </c>
      <c r="M2557" s="31" t="str">
        <f ca="1">IF(ROW()&gt;计算结果!B$22+1,IF(L2557&gt;OFFSET(L2557,-计算结果!B$22,0,1,1),"买",IF(L2557&lt;OFFSET(L2557,-计算结果!B$22,0,1,1),"卖",M2556)),IF(L2557&gt;OFFSET(L2557,-ROW()+1,0,1,1),"买",IF(L2557&lt;OFFSET(L2557,-ROW()+1,0,1,1),"卖",M2556)))</f>
        <v>卖</v>
      </c>
      <c r="N2557" s="4" t="str">
        <f t="shared" ca="1" si="198"/>
        <v/>
      </c>
      <c r="O2557" s="3">
        <f ca="1">IF(M2556="买",E2557/E2556-1,0)-IF(N2557=1,计算结果!B$17,0)</f>
        <v>0</v>
      </c>
      <c r="P2557" s="2">
        <f t="shared" ca="1" si="199"/>
        <v>14.657467080162094</v>
      </c>
      <c r="Q2557" s="3">
        <f ca="1">1-P2557/MAX(P$2:P2557)</f>
        <v>7.9047396684566729E-2</v>
      </c>
    </row>
    <row r="2558" spans="1:17" x14ac:dyDescent="0.15">
      <c r="A2558" s="1">
        <v>42200</v>
      </c>
      <c r="B2558">
        <v>4068.88</v>
      </c>
      <c r="C2558">
        <v>4114.24</v>
      </c>
      <c r="D2558" s="21">
        <v>3899.51</v>
      </c>
      <c r="E2558" s="21">
        <v>3966.76</v>
      </c>
      <c r="F2558" s="42">
        <v>5140.6454783999998</v>
      </c>
      <c r="G2558" s="3">
        <f t="shared" si="195"/>
        <v>-3.5356200527704384E-2</v>
      </c>
      <c r="H2558" s="3">
        <f>1-E2558/MAX(E$2:E2558)</f>
        <v>0.32505955216769888</v>
      </c>
      <c r="I2558" s="21">
        <f t="shared" si="196"/>
        <v>145.38999999999942</v>
      </c>
      <c r="J2558" s="21">
        <f ca="1">IF(ROW()&gt;计算结果!B$18+1,ABS(E2558-OFFSET(E2558,-计算结果!B$18,0,1,1))/SUM(OFFSET(I2558,0,0,-计算结果!B$18,1)),ABS(E2558-OFFSET(E2558,-ROW()+2,0,1,1))/SUM(OFFSET(I2558,0,0,-ROW()+2,1)))</f>
        <v>0.17790732362153835</v>
      </c>
      <c r="K2558" s="21">
        <f ca="1">(计算结果!B$19+计算结果!B$20*'000300'!J2558)^计算结果!B$21</f>
        <v>1.5601165912593844</v>
      </c>
      <c r="L2558" s="21">
        <f t="shared" ca="1" si="197"/>
        <v>3930.0698543000076</v>
      </c>
      <c r="M2558" s="31" t="str">
        <f ca="1">IF(ROW()&gt;计算结果!B$22+1,IF(L2558&gt;OFFSET(L2558,-计算结果!B$22,0,1,1),"买",IF(L2558&lt;OFFSET(L2558,-计算结果!B$22,0,1,1),"卖",M2557)),IF(L2558&gt;OFFSET(L2558,-ROW()+1,0,1,1),"买",IF(L2558&lt;OFFSET(L2558,-ROW()+1,0,1,1),"卖",M2557)))</f>
        <v>卖</v>
      </c>
      <c r="N2558" s="4" t="str">
        <f t="shared" ca="1" si="198"/>
        <v/>
      </c>
      <c r="O2558" s="3">
        <f ca="1">IF(M2557="买",E2558/E2557-1,0)-IF(N2558=1,计算结果!B$17,0)</f>
        <v>0</v>
      </c>
      <c r="P2558" s="2">
        <f t="shared" ca="1" si="199"/>
        <v>14.657467080162094</v>
      </c>
      <c r="Q2558" s="3">
        <f ca="1">1-P2558/MAX(P$2:P2558)</f>
        <v>7.9047396684566729E-2</v>
      </c>
    </row>
    <row r="2559" spans="1:17" x14ac:dyDescent="0.15">
      <c r="A2559" s="1">
        <v>42201</v>
      </c>
      <c r="B2559">
        <v>3949.64</v>
      </c>
      <c r="C2559">
        <v>4067.02</v>
      </c>
      <c r="D2559" s="21">
        <v>3856.32</v>
      </c>
      <c r="E2559" s="21">
        <v>3997.36</v>
      </c>
      <c r="F2559" s="42">
        <v>4100.5088767999996</v>
      </c>
      <c r="G2559" s="3">
        <f t="shared" si="195"/>
        <v>7.714104205951422E-3</v>
      </c>
      <c r="H2559" s="3">
        <f>1-E2559/MAX(E$2:E2559)</f>
        <v>0.31985299122030897</v>
      </c>
      <c r="I2559" s="21">
        <f t="shared" si="196"/>
        <v>30.599999999999909</v>
      </c>
      <c r="J2559" s="21">
        <f ca="1">IF(ROW()&gt;计算结果!B$18+1,ABS(E2559-OFFSET(E2559,-计算结果!B$18,0,1,1))/SUM(OFFSET(I2559,0,0,-计算结果!B$18,1)),ABS(E2559-OFFSET(E2559,-ROW()+2,0,1,1))/SUM(OFFSET(I2559,0,0,-ROW()+2,1)))</f>
        <v>7.40255048105872E-2</v>
      </c>
      <c r="K2559" s="21">
        <f ca="1">(计算结果!B$19+计算结果!B$20*'000300'!J2559)^计算结果!B$21</f>
        <v>1.4666229543295284</v>
      </c>
      <c r="L2559" s="21">
        <f t="shared" ca="1" si="197"/>
        <v>4028.7591265837955</v>
      </c>
      <c r="M2559" s="31" t="str">
        <f ca="1">IF(ROW()&gt;计算结果!B$22+1,IF(L2559&gt;OFFSET(L2559,-计算结果!B$22,0,1,1),"买",IF(L2559&lt;OFFSET(L2559,-计算结果!B$22,0,1,1),"卖",M2558)),IF(L2559&gt;OFFSET(L2559,-ROW()+1,0,1,1),"买",IF(L2559&lt;OFFSET(L2559,-ROW()+1,0,1,1),"卖",M2558)))</f>
        <v>卖</v>
      </c>
      <c r="N2559" s="4" t="str">
        <f t="shared" ca="1" si="198"/>
        <v/>
      </c>
      <c r="O2559" s="3">
        <f ca="1">IF(M2558="买",E2559/E2558-1,0)-IF(N2559=1,计算结果!B$17,0)</f>
        <v>0</v>
      </c>
      <c r="P2559" s="2">
        <f t="shared" ca="1" si="199"/>
        <v>14.657467080162094</v>
      </c>
      <c r="Q2559" s="3">
        <f ca="1">1-P2559/MAX(P$2:P2559)</f>
        <v>7.9047396684566729E-2</v>
      </c>
    </row>
    <row r="2560" spans="1:17" x14ac:dyDescent="0.15">
      <c r="A2560" s="1">
        <v>42202</v>
      </c>
      <c r="B2560">
        <v>4023.76</v>
      </c>
      <c r="C2560">
        <v>4190.1899999999996</v>
      </c>
      <c r="D2560" s="21">
        <v>4000.23</v>
      </c>
      <c r="E2560" s="21">
        <v>4151.5</v>
      </c>
      <c r="F2560" s="42">
        <v>4355.9711539199998</v>
      </c>
      <c r="G2560" s="3">
        <f t="shared" si="195"/>
        <v>3.8560449896931859E-2</v>
      </c>
      <c r="H2560" s="3">
        <f>1-E2560/MAX(E$2:E2560)</f>
        <v>0.29362621656571153</v>
      </c>
      <c r="I2560" s="21">
        <f t="shared" si="196"/>
        <v>154.13999999999987</v>
      </c>
      <c r="J2560" s="21">
        <f ca="1">IF(ROW()&gt;计算结果!B$18+1,ABS(E2560-OFFSET(E2560,-计算结果!B$18,0,1,1))/SUM(OFFSET(I2560,0,0,-计算结果!B$18,1)),ABS(E2560-OFFSET(E2560,-ROW()+2,0,1,1))/SUM(OFFSET(I2560,0,0,-ROW()+2,1)))</f>
        <v>0.18615246586480491</v>
      </c>
      <c r="K2560" s="21">
        <f ca="1">(计算结果!B$19+计算结果!B$20*'000300'!J2560)^计算结果!B$21</f>
        <v>1.5675372192783243</v>
      </c>
      <c r="L2560" s="21">
        <f t="shared" ca="1" si="197"/>
        <v>4221.1600139904258</v>
      </c>
      <c r="M2560" s="31" t="str">
        <f ca="1">IF(ROW()&gt;计算结果!B$22+1,IF(L2560&gt;OFFSET(L2560,-计算结果!B$22,0,1,1),"买",IF(L2560&lt;OFFSET(L2560,-计算结果!B$22,0,1,1),"卖",M2559)),IF(L2560&gt;OFFSET(L2560,-ROW()+1,0,1,1),"买",IF(L2560&lt;OFFSET(L2560,-ROW()+1,0,1,1),"卖",M2559)))</f>
        <v>卖</v>
      </c>
      <c r="N2560" s="4" t="str">
        <f t="shared" ca="1" si="198"/>
        <v/>
      </c>
      <c r="O2560" s="3">
        <f ca="1">IF(M2559="买",E2560/E2559-1,0)-IF(N2560=1,计算结果!B$17,0)</f>
        <v>0</v>
      </c>
      <c r="P2560" s="2">
        <f t="shared" ca="1" si="199"/>
        <v>14.657467080162094</v>
      </c>
      <c r="Q2560" s="3">
        <f ca="1">1-P2560/MAX(P$2:P2560)</f>
        <v>7.9047396684566729E-2</v>
      </c>
    </row>
    <row r="2561" spans="1:17" x14ac:dyDescent="0.15">
      <c r="A2561" s="1">
        <v>42205</v>
      </c>
      <c r="B2561">
        <v>4157.0600000000004</v>
      </c>
      <c r="C2561">
        <v>4221.6899999999996</v>
      </c>
      <c r="D2561" s="21">
        <v>4106.3900000000003</v>
      </c>
      <c r="E2561" s="21">
        <v>4160.6099999999997</v>
      </c>
      <c r="F2561" s="42">
        <v>4834.9390438399996</v>
      </c>
      <c r="G2561" s="3">
        <f t="shared" si="195"/>
        <v>2.1943875707575167E-3</v>
      </c>
      <c r="H2561" s="3">
        <f>1-E2561/MAX(E$2:E2561)</f>
        <v>0.29207615871503445</v>
      </c>
      <c r="I2561" s="21">
        <f t="shared" si="196"/>
        <v>9.1099999999996726</v>
      </c>
      <c r="J2561" s="21">
        <f ca="1">IF(ROW()&gt;计算结果!B$18+1,ABS(E2561-OFFSET(E2561,-计算结果!B$18,0,1,1))/SUM(OFFSET(I2561,0,0,-计算结果!B$18,1)),ABS(E2561-OFFSET(E2561,-ROW()+2,0,1,1))/SUM(OFFSET(I2561,0,0,-ROW()+2,1)))</f>
        <v>0.1224861506835854</v>
      </c>
      <c r="K2561" s="21">
        <f ca="1">(计算结果!B$19+计算结果!B$20*'000300'!J2561)^计算结果!B$21</f>
        <v>1.5102375356152269</v>
      </c>
      <c r="L2561" s="21">
        <f t="shared" ca="1" si="197"/>
        <v>4129.7151100800575</v>
      </c>
      <c r="M2561" s="31" t="str">
        <f ca="1">IF(ROW()&gt;计算结果!B$22+1,IF(L2561&gt;OFFSET(L2561,-计算结果!B$22,0,1,1),"买",IF(L2561&lt;OFFSET(L2561,-计算结果!B$22,0,1,1),"卖",M2560)),IF(L2561&gt;OFFSET(L2561,-ROW()+1,0,1,1),"买",IF(L2561&lt;OFFSET(L2561,-ROW()+1,0,1,1),"卖",M2560)))</f>
        <v>卖</v>
      </c>
      <c r="N2561" s="4" t="str">
        <f t="shared" ca="1" si="198"/>
        <v/>
      </c>
      <c r="O2561" s="3">
        <f ca="1">IF(M2560="买",E2561/E2560-1,0)-IF(N2561=1,计算结果!B$17,0)</f>
        <v>0</v>
      </c>
      <c r="P2561" s="2">
        <f t="shared" ca="1" si="199"/>
        <v>14.657467080162094</v>
      </c>
      <c r="Q2561" s="3">
        <f ca="1">1-P2561/MAX(P$2:P2561)</f>
        <v>7.9047396684566729E-2</v>
      </c>
    </row>
    <row r="2562" spans="1:17" x14ac:dyDescent="0.15">
      <c r="A2562" s="1">
        <v>42206</v>
      </c>
      <c r="B2562">
        <v>4109.76</v>
      </c>
      <c r="C2562">
        <v>4201.4799999999996</v>
      </c>
      <c r="D2562" s="21">
        <v>4081.7</v>
      </c>
      <c r="E2562" s="21">
        <v>4166.01</v>
      </c>
      <c r="F2562" s="42">
        <v>4316.9585561599997</v>
      </c>
      <c r="G2562" s="3">
        <f t="shared" si="195"/>
        <v>1.2978866079735862E-3</v>
      </c>
      <c r="H2562" s="3">
        <f>1-E2562/MAX(E$2:E2562)</f>
        <v>0.2911573538419655</v>
      </c>
      <c r="I2562" s="21">
        <f t="shared" si="196"/>
        <v>5.4000000000005457</v>
      </c>
      <c r="J2562" s="21">
        <f ca="1">IF(ROW()&gt;计算结果!B$18+1,ABS(E2562-OFFSET(E2562,-计算结果!B$18,0,1,1))/SUM(OFFSET(I2562,0,0,-计算结果!B$18,1)),ABS(E2562-OFFSET(E2562,-ROW()+2,0,1,1))/SUM(OFFSET(I2562,0,0,-ROW()+2,1)))</f>
        <v>0.18919262656693409</v>
      </c>
      <c r="K2562" s="21">
        <f ca="1">(计算结果!B$19+计算结果!B$20*'000300'!J2562)^计算结果!B$21</f>
        <v>1.5702733639102406</v>
      </c>
      <c r="L2562" s="21">
        <f t="shared" ca="1" si="197"/>
        <v>4186.7080089673982</v>
      </c>
      <c r="M2562" s="31" t="str">
        <f ca="1">IF(ROW()&gt;计算结果!B$22+1,IF(L2562&gt;OFFSET(L2562,-计算结果!B$22,0,1,1),"买",IF(L2562&lt;OFFSET(L2562,-计算结果!B$22,0,1,1),"卖",M2561)),IF(L2562&gt;OFFSET(L2562,-ROW()+1,0,1,1),"买",IF(L2562&lt;OFFSET(L2562,-ROW()+1,0,1,1),"卖",M2561)))</f>
        <v>卖</v>
      </c>
      <c r="N2562" s="4" t="str">
        <f t="shared" ca="1" si="198"/>
        <v/>
      </c>
      <c r="O2562" s="3">
        <f ca="1">IF(M2561="买",E2562/E2561-1,0)-IF(N2562=1,计算结果!B$17,0)</f>
        <v>0</v>
      </c>
      <c r="P2562" s="2">
        <f t="shared" ca="1" si="199"/>
        <v>14.657467080162094</v>
      </c>
      <c r="Q2562" s="3">
        <f ca="1">1-P2562/MAX(P$2:P2562)</f>
        <v>7.9047396684566729E-2</v>
      </c>
    </row>
    <row r="2563" spans="1:17" x14ac:dyDescent="0.15">
      <c r="A2563" s="1">
        <v>42207</v>
      </c>
      <c r="B2563">
        <v>4148.5600000000004</v>
      </c>
      <c r="C2563">
        <v>4187.43</v>
      </c>
      <c r="D2563" s="21">
        <v>4094.71</v>
      </c>
      <c r="E2563" s="21">
        <v>4157.16</v>
      </c>
      <c r="F2563" s="42">
        <v>4418.3250534400004</v>
      </c>
      <c r="G2563" s="3">
        <f t="shared" ref="G2563:G2626" si="200">E2563/E2562-1</f>
        <v>-2.1243347951638292E-3</v>
      </c>
      <c r="H2563" s="3">
        <f>1-E2563/MAX(E$2:E2563)</f>
        <v>0.29266317293949495</v>
      </c>
      <c r="I2563" s="21">
        <f t="shared" si="196"/>
        <v>8.8500000000003638</v>
      </c>
      <c r="J2563" s="21">
        <f ca="1">IF(ROW()&gt;计算结果!B$18+1,ABS(E2563-OFFSET(E2563,-计算结果!B$18,0,1,1))/SUM(OFFSET(I2563,0,0,-计算结果!B$18,1)),ABS(E2563-OFFSET(E2563,-ROW()+2,0,1,1))/SUM(OFFSET(I2563,0,0,-ROW()+2,1)))</f>
        <v>0.49317310763334338</v>
      </c>
      <c r="K2563" s="21">
        <f ca="1">(计算结果!B$19+计算结果!B$20*'000300'!J2563)^计算结果!B$21</f>
        <v>1.8438557968700089</v>
      </c>
      <c r="L2563" s="21">
        <f t="shared" ca="1" si="197"/>
        <v>4132.2257413468942</v>
      </c>
      <c r="M2563" s="31" t="str">
        <f ca="1">IF(ROW()&gt;计算结果!B$22+1,IF(L2563&gt;OFFSET(L2563,-计算结果!B$22,0,1,1),"买",IF(L2563&lt;OFFSET(L2563,-计算结果!B$22,0,1,1),"卖",M2562)),IF(L2563&gt;OFFSET(L2563,-ROW()+1,0,1,1),"买",IF(L2563&lt;OFFSET(L2563,-ROW()+1,0,1,1),"卖",M2562)))</f>
        <v>卖</v>
      </c>
      <c r="N2563" s="4" t="str">
        <f t="shared" ca="1" si="198"/>
        <v/>
      </c>
      <c r="O2563" s="3">
        <f ca="1">IF(M2562="买",E2563/E2562-1,0)-IF(N2563=1,计算结果!B$17,0)</f>
        <v>0</v>
      </c>
      <c r="P2563" s="2">
        <f t="shared" ca="1" si="199"/>
        <v>14.657467080162094</v>
      </c>
      <c r="Q2563" s="3">
        <f ca="1">1-P2563/MAX(P$2:P2563)</f>
        <v>7.9047396684566729E-2</v>
      </c>
    </row>
    <row r="2564" spans="1:17" x14ac:dyDescent="0.15">
      <c r="A2564" s="1">
        <v>42208</v>
      </c>
      <c r="B2564">
        <v>4158.93</v>
      </c>
      <c r="C2564">
        <v>4262.0600000000004</v>
      </c>
      <c r="D2564" s="21">
        <v>4148.82</v>
      </c>
      <c r="E2564" s="21">
        <v>4250.8100000000004</v>
      </c>
      <c r="F2564" s="42">
        <v>4839.7221888000004</v>
      </c>
      <c r="G2564" s="3">
        <f t="shared" si="200"/>
        <v>2.2527398512446117E-2</v>
      </c>
      <c r="H2564" s="3">
        <f>1-E2564/MAX(E$2:E2564)</f>
        <v>0.27672871435377377</v>
      </c>
      <c r="I2564" s="21">
        <f t="shared" ref="I2564:I2627" si="201">ABS(E2564-E2563)</f>
        <v>93.650000000000546</v>
      </c>
      <c r="J2564" s="21">
        <f ca="1">IF(ROW()&gt;计算结果!B$18+1,ABS(E2564-OFFSET(E2564,-计算结果!B$18,0,1,1))/SUM(OFFSET(I2564,0,0,-计算结果!B$18,1)),ABS(E2564-OFFSET(E2564,-ROW()+2,0,1,1))/SUM(OFFSET(I2564,0,0,-ROW()+2,1)))</f>
        <v>0.41020697344886026</v>
      </c>
      <c r="K2564" s="21">
        <f ca="1">(计算结果!B$19+计算结果!B$20*'000300'!J2564)^计算结果!B$21</f>
        <v>1.7691862761039743</v>
      </c>
      <c r="L2564" s="21">
        <f t="shared" ref="L2564:L2627" ca="1" si="202">K2564*E2564+(1-K2564)*L2563</f>
        <v>4342.023384317934</v>
      </c>
      <c r="M2564" s="31" t="str">
        <f ca="1">IF(ROW()&gt;计算结果!B$22+1,IF(L2564&gt;OFFSET(L2564,-计算结果!B$22,0,1,1),"买",IF(L2564&lt;OFFSET(L2564,-计算结果!B$22,0,1,1),"卖",M2563)),IF(L2564&gt;OFFSET(L2564,-ROW()+1,0,1,1),"买",IF(L2564&lt;OFFSET(L2564,-ROW()+1,0,1,1),"卖",M2563)))</f>
        <v>卖</v>
      </c>
      <c r="N2564" s="4" t="str">
        <f t="shared" ref="N2564:N2627" ca="1" si="203">IF(M2563&lt;&gt;M2564,1,"")</f>
        <v/>
      </c>
      <c r="O2564" s="3">
        <f ca="1">IF(M2563="买",E2564/E2563-1,0)-IF(N2564=1,计算结果!B$17,0)</f>
        <v>0</v>
      </c>
      <c r="P2564" s="2">
        <f t="shared" ref="P2564:P2627" ca="1" si="204">IFERROR(P2563*(1+O2564),P2563)</f>
        <v>14.657467080162094</v>
      </c>
      <c r="Q2564" s="3">
        <f ca="1">1-P2564/MAX(P$2:P2564)</f>
        <v>7.9047396684566729E-2</v>
      </c>
    </row>
    <row r="2565" spans="1:17" x14ac:dyDescent="0.15">
      <c r="A2565" s="1">
        <v>42209</v>
      </c>
      <c r="B2565">
        <v>4255.2</v>
      </c>
      <c r="C2565">
        <v>4299.6499999999996</v>
      </c>
      <c r="D2565" s="21">
        <v>4154.62</v>
      </c>
      <c r="E2565" s="21">
        <v>4176.28</v>
      </c>
      <c r="F2565" s="42">
        <v>5359.0163456</v>
      </c>
      <c r="G2565" s="3">
        <f t="shared" si="200"/>
        <v>-1.7533128980123935E-2</v>
      </c>
      <c r="H2565" s="3">
        <f>1-E2565/MAX(E$2:E2565)</f>
        <v>0.28940992309262914</v>
      </c>
      <c r="I2565" s="21">
        <f t="shared" si="201"/>
        <v>74.530000000000655</v>
      </c>
      <c r="J2565" s="21">
        <f ca="1">IF(ROW()&gt;计算结果!B$18+1,ABS(E2565-OFFSET(E2565,-计算结果!B$18,0,1,1))/SUM(OFFSET(I2565,0,0,-计算结果!B$18,1)),ABS(E2565-OFFSET(E2565,-ROW()+2,0,1,1))/SUM(OFFSET(I2565,0,0,-ROW()+2,1)))</f>
        <v>9.5956398469541113E-2</v>
      </c>
      <c r="K2565" s="21">
        <f ca="1">(计算结果!B$19+计算结果!B$20*'000300'!J2565)^计算结果!B$21</f>
        <v>1.4863607586225869</v>
      </c>
      <c r="L2565" s="21">
        <f t="shared" ca="1" si="202"/>
        <v>4095.6689218664542</v>
      </c>
      <c r="M2565" s="31" t="str">
        <f ca="1">IF(ROW()&gt;计算结果!B$22+1,IF(L2565&gt;OFFSET(L2565,-计算结果!B$22,0,1,1),"买",IF(L2565&lt;OFFSET(L2565,-计算结果!B$22,0,1,1),"卖",M2564)),IF(L2565&gt;OFFSET(L2565,-ROW()+1,0,1,1),"买",IF(L2565&lt;OFFSET(L2565,-ROW()+1,0,1,1),"卖",M2564)))</f>
        <v>买</v>
      </c>
      <c r="N2565" s="4">
        <f t="shared" ca="1" si="203"/>
        <v>1</v>
      </c>
      <c r="O2565" s="3">
        <f ca="1">IF(M2564="买",E2565/E2564-1,0)-IF(N2565=1,计算结果!B$17,0)</f>
        <v>0</v>
      </c>
      <c r="P2565" s="2">
        <f t="shared" ca="1" si="204"/>
        <v>14.657467080162094</v>
      </c>
      <c r="Q2565" s="3">
        <f ca="1">1-P2565/MAX(P$2:P2565)</f>
        <v>7.9047396684566729E-2</v>
      </c>
    </row>
    <row r="2566" spans="1:17" x14ac:dyDescent="0.15">
      <c r="A2566" s="1">
        <v>42212</v>
      </c>
      <c r="B2566">
        <v>4097.8</v>
      </c>
      <c r="C2566">
        <v>4156.3100000000004</v>
      </c>
      <c r="D2566" s="21">
        <v>3817.17</v>
      </c>
      <c r="E2566" s="21">
        <v>3818.73</v>
      </c>
      <c r="F2566" s="42">
        <v>4779.5201638400004</v>
      </c>
      <c r="G2566" s="3">
        <f t="shared" si="200"/>
        <v>-8.5614470294137268E-2</v>
      </c>
      <c r="H2566" s="3">
        <f>1-E2566/MAX(E$2:E2566)</f>
        <v>0.35024671612332403</v>
      </c>
      <c r="I2566" s="21">
        <f t="shared" si="201"/>
        <v>357.54999999999973</v>
      </c>
      <c r="J2566" s="21">
        <f ca="1">IF(ROW()&gt;计算结果!B$18+1,ABS(E2566-OFFSET(E2566,-计算结果!B$18,0,1,1))/SUM(OFFSET(I2566,0,0,-计算结果!B$18,1)),ABS(E2566-OFFSET(E2566,-ROW()+2,0,1,1))/SUM(OFFSET(I2566,0,0,-ROW()+2,1)))</f>
        <v>0.4015609676364823</v>
      </c>
      <c r="K2566" s="21">
        <f ca="1">(计算结果!B$19+计算结果!B$20*'000300'!J2566)^计算结果!B$21</f>
        <v>1.761404870872834</v>
      </c>
      <c r="L2566" s="21">
        <f t="shared" ca="1" si="202"/>
        <v>3607.8673559566105</v>
      </c>
      <c r="M2566" s="31" t="str">
        <f ca="1">IF(ROW()&gt;计算结果!B$22+1,IF(L2566&gt;OFFSET(L2566,-计算结果!B$22,0,1,1),"买",IF(L2566&lt;OFFSET(L2566,-计算结果!B$22,0,1,1),"卖",M2565)),IF(L2566&gt;OFFSET(L2566,-ROW()+1,0,1,1),"买",IF(L2566&lt;OFFSET(L2566,-ROW()+1,0,1,1),"卖",M2565)))</f>
        <v>卖</v>
      </c>
      <c r="N2566" s="4">
        <f t="shared" ca="1" si="203"/>
        <v>1</v>
      </c>
      <c r="O2566" s="3">
        <f ca="1">IF(M2565="买",E2566/E2565-1,0)-IF(N2566=1,计算结果!B$17,0)</f>
        <v>-8.5614470294137268E-2</v>
      </c>
      <c r="P2566" s="2">
        <f t="shared" ca="1" si="204"/>
        <v>13.402575800240262</v>
      </c>
      <c r="Q2566" s="3">
        <f ca="1">1-P2566/MAX(P$2:P2566)</f>
        <v>0.15789426598342426</v>
      </c>
    </row>
    <row r="2567" spans="1:17" x14ac:dyDescent="0.15">
      <c r="A2567" s="1">
        <v>42213</v>
      </c>
      <c r="B2567">
        <v>3690.97</v>
      </c>
      <c r="C2567">
        <v>3883.45</v>
      </c>
      <c r="D2567" s="21">
        <v>3627.42</v>
      </c>
      <c r="E2567" s="21">
        <v>3811.09</v>
      </c>
      <c r="F2567" s="42">
        <v>4826.5455206400002</v>
      </c>
      <c r="G2567" s="3">
        <f t="shared" si="200"/>
        <v>-2.0006651425997779E-3</v>
      </c>
      <c r="H2567" s="3">
        <f>1-E2567/MAX(E$2:E2567)</f>
        <v>0.35154665486966574</v>
      </c>
      <c r="I2567" s="21">
        <f t="shared" si="201"/>
        <v>7.6399999999998727</v>
      </c>
      <c r="J2567" s="21">
        <f ca="1">IF(ROW()&gt;计算结果!B$18+1,ABS(E2567-OFFSET(E2567,-计算结果!B$18,0,1,1))/SUM(OFFSET(I2567,0,0,-计算结果!B$18,1)),ABS(E2567-OFFSET(E2567,-ROW()+2,0,1,1))/SUM(OFFSET(I2567,0,0,-ROW()+2,1)))</f>
        <v>0.33946733419028852</v>
      </c>
      <c r="K2567" s="21">
        <f ca="1">(计算结果!B$19+计算结果!B$20*'000300'!J2567)^计算结果!B$21</f>
        <v>1.7055206007712596</v>
      </c>
      <c r="L2567" s="21">
        <f t="shared" ca="1" si="202"/>
        <v>3954.4677619158165</v>
      </c>
      <c r="M2567" s="31" t="str">
        <f ca="1">IF(ROW()&gt;计算结果!B$22+1,IF(L2567&gt;OFFSET(L2567,-计算结果!B$22,0,1,1),"买",IF(L2567&lt;OFFSET(L2567,-计算结果!B$22,0,1,1),"卖",M2566)),IF(L2567&gt;OFFSET(L2567,-ROW()+1,0,1,1),"买",IF(L2567&lt;OFFSET(L2567,-ROW()+1,0,1,1),"卖",M2566)))</f>
        <v>卖</v>
      </c>
      <c r="N2567" s="4" t="str">
        <f t="shared" ca="1" si="203"/>
        <v/>
      </c>
      <c r="O2567" s="3">
        <f ca="1">IF(M2566="买",E2567/E2566-1,0)-IF(N2567=1,计算结果!B$17,0)</f>
        <v>0</v>
      </c>
      <c r="P2567" s="2">
        <f t="shared" ca="1" si="204"/>
        <v>13.402575800240262</v>
      </c>
      <c r="Q2567" s="3">
        <f ca="1">1-P2567/MAX(P$2:P2567)</f>
        <v>0.15789426598342426</v>
      </c>
    </row>
    <row r="2568" spans="1:17" x14ac:dyDescent="0.15">
      <c r="A2568" s="1">
        <v>42214</v>
      </c>
      <c r="B2568">
        <v>3839.96</v>
      </c>
      <c r="C2568">
        <v>3934</v>
      </c>
      <c r="D2568" s="21">
        <v>3769.19</v>
      </c>
      <c r="E2568" s="21">
        <v>3930.38</v>
      </c>
      <c r="F2568" s="42">
        <v>3722.8786483200001</v>
      </c>
      <c r="G2568" s="3">
        <f t="shared" si="200"/>
        <v>3.1300756476493552E-2</v>
      </c>
      <c r="H2568" s="3">
        <f>1-E2568/MAX(E$2:E2568)</f>
        <v>0.33124957462737359</v>
      </c>
      <c r="I2568" s="21">
        <f t="shared" si="201"/>
        <v>119.28999999999996</v>
      </c>
      <c r="J2568" s="21">
        <f ca="1">IF(ROW()&gt;计算结果!B$18+1,ABS(E2568-OFFSET(E2568,-计算结果!B$18,0,1,1))/SUM(OFFSET(I2568,0,0,-计算结果!B$18,1)),ABS(E2568-OFFSET(E2568,-ROW()+2,0,1,1))/SUM(OFFSET(I2568,0,0,-ROW()+2,1)))</f>
        <v>4.2264975138249991E-2</v>
      </c>
      <c r="K2568" s="21">
        <f ca="1">(计算结果!B$19+计算结果!B$20*'000300'!J2568)^计算结果!B$21</f>
        <v>1.4380384776244248</v>
      </c>
      <c r="L2568" s="21">
        <f t="shared" ca="1" si="202"/>
        <v>3919.8286334410163</v>
      </c>
      <c r="M2568" s="31" t="str">
        <f ca="1">IF(ROW()&gt;计算结果!B$22+1,IF(L2568&gt;OFFSET(L2568,-计算结果!B$22,0,1,1),"买",IF(L2568&lt;OFFSET(L2568,-计算结果!B$22,0,1,1),"卖",M2567)),IF(L2568&gt;OFFSET(L2568,-ROW()+1,0,1,1),"买",IF(L2568&lt;OFFSET(L2568,-ROW()+1,0,1,1),"卖",M2567)))</f>
        <v>卖</v>
      </c>
      <c r="N2568" s="4" t="str">
        <f t="shared" ca="1" si="203"/>
        <v/>
      </c>
      <c r="O2568" s="3">
        <f ca="1">IF(M2567="买",E2568/E2567-1,0)-IF(N2568=1,计算结果!B$17,0)</f>
        <v>0</v>
      </c>
      <c r="P2568" s="2">
        <f t="shared" ca="1" si="204"/>
        <v>13.402575800240262</v>
      </c>
      <c r="Q2568" s="3">
        <f ca="1">1-P2568/MAX(P$2:P2568)</f>
        <v>0.15789426598342426</v>
      </c>
    </row>
    <row r="2569" spans="1:17" x14ac:dyDescent="0.15">
      <c r="A2569" s="1">
        <v>42215</v>
      </c>
      <c r="B2569">
        <v>3915.78</v>
      </c>
      <c r="C2569">
        <v>3968.53</v>
      </c>
      <c r="D2569" s="21">
        <v>3802.88</v>
      </c>
      <c r="E2569" s="21">
        <v>3815.41</v>
      </c>
      <c r="F2569" s="42">
        <v>3763.51162368</v>
      </c>
      <c r="G2569" s="3">
        <f t="shared" si="200"/>
        <v>-2.9251624524855191E-2</v>
      </c>
      <c r="H2569" s="3">
        <f>1-E2569/MAX(E$2:E2569)</f>
        <v>0.35081161097121083</v>
      </c>
      <c r="I2569" s="21">
        <f t="shared" si="201"/>
        <v>114.97000000000025</v>
      </c>
      <c r="J2569" s="21">
        <f ca="1">IF(ROW()&gt;计算结果!B$18+1,ABS(E2569-OFFSET(E2569,-计算结果!B$18,0,1,1))/SUM(OFFSET(I2569,0,0,-计算结果!B$18,1)),ABS(E2569-OFFSET(E2569,-ROW()+2,0,1,1))/SUM(OFFSET(I2569,0,0,-ROW()+2,1)))</f>
        <v>0.19251319924243224</v>
      </c>
      <c r="K2569" s="21">
        <f ca="1">(计算结果!B$19+计算结果!B$20*'000300'!J2569)^计算结果!B$21</f>
        <v>1.5732618793181889</v>
      </c>
      <c r="L2569" s="21">
        <f t="shared" ca="1" si="202"/>
        <v>3755.5507779577656</v>
      </c>
      <c r="M2569" s="31" t="str">
        <f ca="1">IF(ROW()&gt;计算结果!B$22+1,IF(L2569&gt;OFFSET(L2569,-计算结果!B$22,0,1,1),"买",IF(L2569&lt;OFFSET(L2569,-计算结果!B$22,0,1,1),"卖",M2568)),IF(L2569&gt;OFFSET(L2569,-ROW()+1,0,1,1),"买",IF(L2569&lt;OFFSET(L2569,-ROW()+1,0,1,1),"卖",M2568)))</f>
        <v>卖</v>
      </c>
      <c r="N2569" s="4" t="str">
        <f t="shared" ca="1" si="203"/>
        <v/>
      </c>
      <c r="O2569" s="3">
        <f ca="1">IF(M2568="买",E2569/E2568-1,0)-IF(N2569=1,计算结果!B$17,0)</f>
        <v>0</v>
      </c>
      <c r="P2569" s="2">
        <f t="shared" ca="1" si="204"/>
        <v>13.402575800240262</v>
      </c>
      <c r="Q2569" s="3">
        <f ca="1">1-P2569/MAX(P$2:P2569)</f>
        <v>0.15789426598342426</v>
      </c>
    </row>
    <row r="2570" spans="1:17" x14ac:dyDescent="0.15">
      <c r="A2570" s="1">
        <v>42216</v>
      </c>
      <c r="B2570">
        <v>3777.15</v>
      </c>
      <c r="C2570">
        <v>3863.62</v>
      </c>
      <c r="D2570" s="21">
        <v>3757.99</v>
      </c>
      <c r="E2570" s="21">
        <v>3816.7</v>
      </c>
      <c r="F2570" s="42">
        <v>2993.1254579199999</v>
      </c>
      <c r="G2570" s="3">
        <f t="shared" si="200"/>
        <v>3.3810258923683278E-4</v>
      </c>
      <c r="H2570" s="3">
        <f>1-E2570/MAX(E$2:E2570)</f>
        <v>0.35059211869597773</v>
      </c>
      <c r="I2570" s="21">
        <f t="shared" si="201"/>
        <v>1.2899999999999636</v>
      </c>
      <c r="J2570" s="21">
        <f ca="1">IF(ROW()&gt;计算结果!B$18+1,ABS(E2570-OFFSET(E2570,-计算结果!B$18,0,1,1))/SUM(OFFSET(I2570,0,0,-计算结果!B$18,1)),ABS(E2570-OFFSET(E2570,-ROW()+2,0,1,1))/SUM(OFFSET(I2570,0,0,-ROW()+2,1)))</f>
        <v>0.42257787650830453</v>
      </c>
      <c r="K2570" s="21">
        <f ca="1">(计算结果!B$19+计算结果!B$20*'000300'!J2570)^计算结果!B$21</f>
        <v>1.7803200888574739</v>
      </c>
      <c r="L2570" s="21">
        <f t="shared" ca="1" si="202"/>
        <v>3864.4159663775617</v>
      </c>
      <c r="M2570" s="31" t="str">
        <f ca="1">IF(ROW()&gt;计算结果!B$22+1,IF(L2570&gt;OFFSET(L2570,-计算结果!B$22,0,1,1),"买",IF(L2570&lt;OFFSET(L2570,-计算结果!B$22,0,1,1),"卖",M2569)),IF(L2570&gt;OFFSET(L2570,-ROW()+1,0,1,1),"买",IF(L2570&lt;OFFSET(L2570,-ROW()+1,0,1,1),"卖",M2569)))</f>
        <v>买</v>
      </c>
      <c r="N2570" s="4">
        <f t="shared" ca="1" si="203"/>
        <v>1</v>
      </c>
      <c r="O2570" s="3">
        <f ca="1">IF(M2569="买",E2570/E2569-1,0)-IF(N2570=1,计算结果!B$17,0)</f>
        <v>0</v>
      </c>
      <c r="P2570" s="2">
        <f t="shared" ca="1" si="204"/>
        <v>13.402575800240262</v>
      </c>
      <c r="Q2570" s="3">
        <f ca="1">1-P2570/MAX(P$2:P2570)</f>
        <v>0.15789426598342426</v>
      </c>
    </row>
    <row r="2571" spans="1:17" x14ac:dyDescent="0.15">
      <c r="A2571" s="1">
        <v>42219</v>
      </c>
      <c r="B2571">
        <v>3766.07</v>
      </c>
      <c r="C2571">
        <v>3829.24</v>
      </c>
      <c r="D2571" s="21">
        <v>3742.58</v>
      </c>
      <c r="E2571" s="21">
        <v>3829.24</v>
      </c>
      <c r="F2571" s="42">
        <v>3096.3128729599998</v>
      </c>
      <c r="G2571" s="3">
        <f t="shared" si="200"/>
        <v>3.285560824796363E-3</v>
      </c>
      <c r="H2571" s="3">
        <f>1-E2571/MAX(E$2:E2571)</f>
        <v>0.34845844960185124</v>
      </c>
      <c r="I2571" s="21">
        <f t="shared" si="201"/>
        <v>12.539999999999964</v>
      </c>
      <c r="J2571" s="21">
        <f ca="1">IF(ROW()&gt;计算结果!B$18+1,ABS(E2571-OFFSET(E2571,-计算结果!B$18,0,1,1))/SUM(OFFSET(I2571,0,0,-计算结果!B$18,1)),ABS(E2571-OFFSET(E2571,-ROW()+2,0,1,1))/SUM(OFFSET(I2571,0,0,-ROW()+2,1)))</f>
        <v>0.41644569001269194</v>
      </c>
      <c r="K2571" s="21">
        <f ca="1">(计算结果!B$19+计算结果!B$20*'000300'!J2571)^计算结果!B$21</f>
        <v>1.7748011210114227</v>
      </c>
      <c r="L2571" s="21">
        <f t="shared" ca="1" si="202"/>
        <v>3801.9856218180048</v>
      </c>
      <c r="M2571" s="31" t="str">
        <f ca="1">IF(ROW()&gt;计算结果!B$22+1,IF(L2571&gt;OFFSET(L2571,-计算结果!B$22,0,1,1),"买",IF(L2571&lt;OFFSET(L2571,-计算结果!B$22,0,1,1),"卖",M2570)),IF(L2571&gt;OFFSET(L2571,-ROW()+1,0,1,1),"买",IF(L2571&lt;OFFSET(L2571,-ROW()+1,0,1,1),"卖",M2570)))</f>
        <v>卖</v>
      </c>
      <c r="N2571" s="4">
        <f t="shared" ca="1" si="203"/>
        <v>1</v>
      </c>
      <c r="O2571" s="3">
        <f ca="1">IF(M2570="买",E2571/E2570-1,0)-IF(N2571=1,计算结果!B$17,0)</f>
        <v>3.285560824796363E-3</v>
      </c>
      <c r="P2571" s="2">
        <f t="shared" ca="1" si="204"/>
        <v>13.446610778240895</v>
      </c>
      <c r="Q2571" s="3">
        <f ca="1">1-P2571/MAX(P$2:P2571)</f>
        <v>0.15512747637340296</v>
      </c>
    </row>
    <row r="2572" spans="1:17" x14ac:dyDescent="0.15">
      <c r="A2572" s="1">
        <v>42220</v>
      </c>
      <c r="B2572">
        <v>3827.37</v>
      </c>
      <c r="C2572">
        <v>3948.45</v>
      </c>
      <c r="D2572" s="21">
        <v>3801.03</v>
      </c>
      <c r="E2572" s="21">
        <v>3948.16</v>
      </c>
      <c r="F2572" s="42">
        <v>2887.5649843199999</v>
      </c>
      <c r="G2572" s="3">
        <f t="shared" si="200"/>
        <v>3.105577085792488E-2</v>
      </c>
      <c r="H2572" s="3">
        <f>1-E2572/MAX(E$2:E2572)</f>
        <v>0.32822432450826922</v>
      </c>
      <c r="I2572" s="21">
        <f t="shared" si="201"/>
        <v>118.92000000000007</v>
      </c>
      <c r="J2572" s="21">
        <f ca="1">IF(ROW()&gt;计算结果!B$18+1,ABS(E2572-OFFSET(E2572,-计算结果!B$18,0,1,1))/SUM(OFFSET(I2572,0,0,-计算结果!B$18,1)),ABS(E2572-OFFSET(E2572,-ROW()+2,0,1,1))/SUM(OFFSET(I2572,0,0,-ROW()+2,1)))</f>
        <v>0.23959834145375761</v>
      </c>
      <c r="K2572" s="21">
        <f ca="1">(计算结果!B$19+计算结果!B$20*'000300'!J2572)^计算结果!B$21</f>
        <v>1.6156385073083817</v>
      </c>
      <c r="L2572" s="21">
        <f t="shared" ca="1" si="202"/>
        <v>4038.1505759906941</v>
      </c>
      <c r="M2572" s="31" t="str">
        <f ca="1">IF(ROW()&gt;计算结果!B$22+1,IF(L2572&gt;OFFSET(L2572,-计算结果!B$22,0,1,1),"买",IF(L2572&lt;OFFSET(L2572,-计算结果!B$22,0,1,1),"卖",M2571)),IF(L2572&gt;OFFSET(L2572,-ROW()+1,0,1,1),"买",IF(L2572&lt;OFFSET(L2572,-ROW()+1,0,1,1),"卖",M2571)))</f>
        <v>买</v>
      </c>
      <c r="N2572" s="4">
        <f t="shared" ca="1" si="203"/>
        <v>1</v>
      </c>
      <c r="O2572" s="3">
        <f ca="1">IF(M2571="买",E2572/E2571-1,0)-IF(N2572=1,计算结果!B$17,0)</f>
        <v>0</v>
      </c>
      <c r="P2572" s="2">
        <f t="shared" ca="1" si="204"/>
        <v>13.446610778240895</v>
      </c>
      <c r="Q2572" s="3">
        <f ca="1">1-P2572/MAX(P$2:P2572)</f>
        <v>0.15512747637340296</v>
      </c>
    </row>
    <row r="2573" spans="1:17" x14ac:dyDescent="0.15">
      <c r="A2573" s="1">
        <v>42221</v>
      </c>
      <c r="B2573">
        <v>3937.62</v>
      </c>
      <c r="C2573">
        <v>3962.28</v>
      </c>
      <c r="D2573" s="21">
        <v>3858.66</v>
      </c>
      <c r="E2573" s="21">
        <v>3866.9</v>
      </c>
      <c r="F2573" s="42">
        <v>2726.9351014399999</v>
      </c>
      <c r="G2573" s="3">
        <f t="shared" si="200"/>
        <v>-2.0581739341870575E-2</v>
      </c>
      <c r="H2573" s="3">
        <f>1-E2573/MAX(E$2:E2573)</f>
        <v>0.34205063635744914</v>
      </c>
      <c r="I2573" s="21">
        <f t="shared" si="201"/>
        <v>81.259999999999764</v>
      </c>
      <c r="J2573" s="21">
        <f ca="1">IF(ROW()&gt;计算结果!B$18+1,ABS(E2573-OFFSET(E2573,-计算结果!B$18,0,1,1))/SUM(OFFSET(I2573,0,0,-计算结果!B$18,1)),ABS(E2573-OFFSET(E2573,-ROW()+2,0,1,1))/SUM(OFFSET(I2573,0,0,-ROW()+2,1)))</f>
        <v>0.29568884723523853</v>
      </c>
      <c r="K2573" s="21">
        <f ca="1">(计算结果!B$19+计算结果!B$20*'000300'!J2573)^计算结果!B$21</f>
        <v>1.6661199625117145</v>
      </c>
      <c r="L2573" s="21">
        <f t="shared" ca="1" si="202"/>
        <v>3752.8265727409689</v>
      </c>
      <c r="M2573" s="31" t="str">
        <f ca="1">IF(ROW()&gt;计算结果!B$22+1,IF(L2573&gt;OFFSET(L2573,-计算结果!B$22,0,1,1),"买",IF(L2573&lt;OFFSET(L2573,-计算结果!B$22,0,1,1),"卖",M2572)),IF(L2573&gt;OFFSET(L2573,-ROW()+1,0,1,1),"买",IF(L2573&lt;OFFSET(L2573,-ROW()+1,0,1,1),"卖",M2572)))</f>
        <v>买</v>
      </c>
      <c r="N2573" s="4" t="str">
        <f t="shared" ca="1" si="203"/>
        <v/>
      </c>
      <c r="O2573" s="3">
        <f ca="1">IF(M2572="买",E2573/E2572-1,0)-IF(N2573=1,计算结果!B$17,0)</f>
        <v>-2.0581739341870575E-2</v>
      </c>
      <c r="P2573" s="2">
        <f t="shared" ca="1" si="204"/>
        <v>13.169856140171554</v>
      </c>
      <c r="Q2573" s="3">
        <f ca="1">1-P2573/MAX(P$2:P2573)</f>
        <v>0.17251642243179399</v>
      </c>
    </row>
    <row r="2574" spans="1:17" x14ac:dyDescent="0.15">
      <c r="A2574" s="1">
        <v>42222</v>
      </c>
      <c r="B2574">
        <v>3802.93</v>
      </c>
      <c r="C2574">
        <v>3888.69</v>
      </c>
      <c r="D2574" s="21">
        <v>3793.24</v>
      </c>
      <c r="E2574" s="21">
        <v>3831.85</v>
      </c>
      <c r="F2574" s="42">
        <v>1955.32357632</v>
      </c>
      <c r="G2574" s="3">
        <f t="shared" si="200"/>
        <v>-9.0641082003672935E-3</v>
      </c>
      <c r="H2574" s="3">
        <f>1-E2574/MAX(E$2:E2574)</f>
        <v>0.34801436057986801</v>
      </c>
      <c r="I2574" s="21">
        <f t="shared" si="201"/>
        <v>35.050000000000182</v>
      </c>
      <c r="J2574" s="21">
        <f ca="1">IF(ROW()&gt;计算结果!B$18+1,ABS(E2574-OFFSET(E2574,-计算结果!B$18,0,1,1))/SUM(OFFSET(I2574,0,0,-计算结果!B$18,1)),ABS(E2574-OFFSET(E2574,-ROW()+2,0,1,1))/SUM(OFFSET(I2574,0,0,-ROW()+2,1)))</f>
        <v>0.45389148899289339</v>
      </c>
      <c r="K2574" s="21">
        <f ca="1">(计算结果!B$19+计算结果!B$20*'000300'!J2574)^计算结果!B$21</f>
        <v>1.808502340093604</v>
      </c>
      <c r="L2574" s="21">
        <f t="shared" ca="1" si="202"/>
        <v>3895.7406258611436</v>
      </c>
      <c r="M2574" s="31" t="str">
        <f ca="1">IF(ROW()&gt;计算结果!B$22+1,IF(L2574&gt;OFFSET(L2574,-计算结果!B$22,0,1,1),"买",IF(L2574&lt;OFFSET(L2574,-计算结果!B$22,0,1,1),"卖",M2573)),IF(L2574&gt;OFFSET(L2574,-ROW()+1,0,1,1),"买",IF(L2574&lt;OFFSET(L2574,-ROW()+1,0,1,1),"卖",M2573)))</f>
        <v>卖</v>
      </c>
      <c r="N2574" s="4">
        <f t="shared" ca="1" si="203"/>
        <v>1</v>
      </c>
      <c r="O2574" s="3">
        <f ca="1">IF(M2573="买",E2574/E2573-1,0)-IF(N2574=1,计算结果!B$17,0)</f>
        <v>-9.0641082003672935E-3</v>
      </c>
      <c r="P2574" s="2">
        <f t="shared" ca="1" si="204"/>
        <v>13.050483139133767</v>
      </c>
      <c r="Q2574" s="3">
        <f ca="1">1-P2574/MAX(P$2:P2574)</f>
        <v>0.18001682311289924</v>
      </c>
    </row>
    <row r="2575" spans="1:17" x14ac:dyDescent="0.15">
      <c r="A2575" s="1">
        <v>42223</v>
      </c>
      <c r="B2575">
        <v>3866.43</v>
      </c>
      <c r="C2575">
        <v>3926.65</v>
      </c>
      <c r="D2575" s="21">
        <v>3857.91</v>
      </c>
      <c r="E2575" s="21">
        <v>3906.94</v>
      </c>
      <c r="F2575" s="42">
        <v>2465.4612070399999</v>
      </c>
      <c r="G2575" s="3">
        <f t="shared" si="200"/>
        <v>1.9596278559964597E-2</v>
      </c>
      <c r="H2575" s="3">
        <f>1-E2575/MAX(E$2:E2575)</f>
        <v>0.33523786837269443</v>
      </c>
      <c r="I2575" s="21">
        <f t="shared" si="201"/>
        <v>75.090000000000146</v>
      </c>
      <c r="J2575" s="21">
        <f ca="1">IF(ROW()&gt;计算结果!B$18+1,ABS(E2575-OFFSET(E2575,-计算结果!B$18,0,1,1))/SUM(OFFSET(I2575,0,0,-计算结果!B$18,1)),ABS(E2575-OFFSET(E2575,-ROW()+2,0,1,1))/SUM(OFFSET(I2575,0,0,-ROW()+2,1)))</f>
        <v>0.29161974880900793</v>
      </c>
      <c r="K2575" s="21">
        <f ca="1">(计算结果!B$19+计算结果!B$20*'000300'!J2575)^计算结果!B$21</f>
        <v>1.662457773928107</v>
      </c>
      <c r="L2575" s="21">
        <f t="shared" ca="1" si="202"/>
        <v>3914.3591124614145</v>
      </c>
      <c r="M2575" s="31" t="str">
        <f ca="1">IF(ROW()&gt;计算结果!B$22+1,IF(L2575&gt;OFFSET(L2575,-计算结果!B$22,0,1,1),"买",IF(L2575&lt;OFFSET(L2575,-计算结果!B$22,0,1,1),"卖",M2574)),IF(L2575&gt;OFFSET(L2575,-ROW()+1,0,1,1),"买",IF(L2575&lt;OFFSET(L2575,-ROW()+1,0,1,1),"卖",M2574)))</f>
        <v>卖</v>
      </c>
      <c r="N2575" s="4" t="str">
        <f t="shared" ca="1" si="203"/>
        <v/>
      </c>
      <c r="O2575" s="3">
        <f ca="1">IF(M2574="买",E2575/E2574-1,0)-IF(N2575=1,计算结果!B$17,0)</f>
        <v>0</v>
      </c>
      <c r="P2575" s="2">
        <f t="shared" ca="1" si="204"/>
        <v>13.050483139133767</v>
      </c>
      <c r="Q2575" s="3">
        <f ca="1">1-P2575/MAX(P$2:P2575)</f>
        <v>0.18001682311289924</v>
      </c>
    </row>
    <row r="2576" spans="1:17" x14ac:dyDescent="0.15">
      <c r="A2576" s="1">
        <v>42226</v>
      </c>
      <c r="B2576">
        <v>3947.47</v>
      </c>
      <c r="C2576">
        <v>4101.7299999999996</v>
      </c>
      <c r="D2576" s="21">
        <v>3932.84</v>
      </c>
      <c r="E2576" s="21">
        <v>4084.36</v>
      </c>
      <c r="F2576" s="42">
        <v>4017.0202726399998</v>
      </c>
      <c r="G2576" s="3">
        <f t="shared" si="200"/>
        <v>4.5411498512902604E-2</v>
      </c>
      <c r="H2576" s="3">
        <f>1-E2576/MAX(E$2:E2576)</f>
        <v>0.30505002382086699</v>
      </c>
      <c r="I2576" s="21">
        <f t="shared" si="201"/>
        <v>177.42000000000007</v>
      </c>
      <c r="J2576" s="21">
        <f ca="1">IF(ROW()&gt;计算结果!B$18+1,ABS(E2576-OFFSET(E2576,-计算结果!B$18,0,1,1))/SUM(OFFSET(I2576,0,0,-计算结果!B$18,1)),ABS(E2576-OFFSET(E2576,-ROW()+2,0,1,1))/SUM(OFFSET(I2576,0,0,-ROW()+2,1)))</f>
        <v>0.35728408678225082</v>
      </c>
      <c r="K2576" s="21">
        <f ca="1">(计算结果!B$19+计算结果!B$20*'000300'!J2576)^计算结果!B$21</f>
        <v>1.7215556781040258</v>
      </c>
      <c r="L2576" s="21">
        <f t="shared" ca="1" si="202"/>
        <v>4207.0251056861907</v>
      </c>
      <c r="M2576" s="31" t="str">
        <f ca="1">IF(ROW()&gt;计算结果!B$22+1,IF(L2576&gt;OFFSET(L2576,-计算结果!B$22,0,1,1),"买",IF(L2576&lt;OFFSET(L2576,-计算结果!B$22,0,1,1),"卖",M2575)),IF(L2576&gt;OFFSET(L2576,-ROW()+1,0,1,1),"买",IF(L2576&lt;OFFSET(L2576,-ROW()+1,0,1,1),"卖",M2575)))</f>
        <v>卖</v>
      </c>
      <c r="N2576" s="4" t="str">
        <f t="shared" ca="1" si="203"/>
        <v/>
      </c>
      <c r="O2576" s="3">
        <f ca="1">IF(M2575="买",E2576/E2575-1,0)-IF(N2576=1,计算结果!B$17,0)</f>
        <v>0</v>
      </c>
      <c r="P2576" s="2">
        <f t="shared" ca="1" si="204"/>
        <v>13.050483139133767</v>
      </c>
      <c r="Q2576" s="3">
        <f ca="1">1-P2576/MAX(P$2:P2576)</f>
        <v>0.18001682311289924</v>
      </c>
    </row>
    <row r="2577" spans="1:17" x14ac:dyDescent="0.15">
      <c r="A2577" s="1">
        <v>42227</v>
      </c>
      <c r="B2577">
        <v>4083.59</v>
      </c>
      <c r="C2577">
        <v>4110.13</v>
      </c>
      <c r="D2577" s="21">
        <v>4042</v>
      </c>
      <c r="E2577" s="21">
        <v>4066.67</v>
      </c>
      <c r="F2577" s="42">
        <v>4169.9655679999996</v>
      </c>
      <c r="G2577" s="3">
        <f t="shared" si="200"/>
        <v>-4.3311559216131501E-3</v>
      </c>
      <c r="H2577" s="3">
        <f>1-E2577/MAX(E$2:E2577)</f>
        <v>0.30805996052542028</v>
      </c>
      <c r="I2577" s="21">
        <f t="shared" si="201"/>
        <v>17.690000000000055</v>
      </c>
      <c r="J2577" s="21">
        <f ca="1">IF(ROW()&gt;计算结果!B$18+1,ABS(E2577-OFFSET(E2577,-计算结果!B$18,0,1,1))/SUM(OFFSET(I2577,0,0,-计算结果!B$18,1)),ABS(E2577-OFFSET(E2577,-ROW()+2,0,1,1))/SUM(OFFSET(I2577,0,0,-ROW()+2,1)))</f>
        <v>0.33918144176664161</v>
      </c>
      <c r="K2577" s="21">
        <f ca="1">(计算结果!B$19+计算结果!B$20*'000300'!J2577)^计算结果!B$21</f>
        <v>1.7052632975899773</v>
      </c>
      <c r="L2577" s="21">
        <f t="shared" ca="1" si="202"/>
        <v>3967.6826953301679</v>
      </c>
      <c r="M2577" s="31" t="str">
        <f ca="1">IF(ROW()&gt;计算结果!B$22+1,IF(L2577&gt;OFFSET(L2577,-计算结果!B$22,0,1,1),"买",IF(L2577&lt;OFFSET(L2577,-计算结果!B$22,0,1,1),"卖",M2576)),IF(L2577&gt;OFFSET(L2577,-ROW()+1,0,1,1),"买",IF(L2577&lt;OFFSET(L2577,-ROW()+1,0,1,1),"卖",M2576)))</f>
        <v>卖</v>
      </c>
      <c r="N2577" s="4" t="str">
        <f t="shared" ca="1" si="203"/>
        <v/>
      </c>
      <c r="O2577" s="3">
        <f ca="1">IF(M2576="买",E2577/E2576-1,0)-IF(N2577=1,计算结果!B$17,0)</f>
        <v>0</v>
      </c>
      <c r="P2577" s="2">
        <f t="shared" ca="1" si="204"/>
        <v>13.050483139133767</v>
      </c>
      <c r="Q2577" s="3">
        <f ca="1">1-P2577/MAX(P$2:P2577)</f>
        <v>0.18001682311289924</v>
      </c>
    </row>
    <row r="2578" spans="1:17" x14ac:dyDescent="0.15">
      <c r="A2578" s="1">
        <v>42228</v>
      </c>
      <c r="B2578">
        <v>4025.67</v>
      </c>
      <c r="C2578">
        <v>4078.03</v>
      </c>
      <c r="D2578" s="21">
        <v>4015.35</v>
      </c>
      <c r="E2578" s="21">
        <v>4016.13</v>
      </c>
      <c r="F2578" s="42">
        <v>3397.9937587200002</v>
      </c>
      <c r="G2578" s="3">
        <f t="shared" si="200"/>
        <v>-1.2427858665689628E-2</v>
      </c>
      <c r="H2578" s="3">
        <f>1-E2578/MAX(E$2:E2578)</f>
        <v>0.31665929354114197</v>
      </c>
      <c r="I2578" s="21">
        <f t="shared" si="201"/>
        <v>50.539999999999964</v>
      </c>
      <c r="J2578" s="21">
        <f ca="1">IF(ROW()&gt;计算结果!B$18+1,ABS(E2578-OFFSET(E2578,-计算结果!B$18,0,1,1))/SUM(OFFSET(I2578,0,0,-计算结果!B$18,1)),ABS(E2578-OFFSET(E2578,-ROW()+2,0,1,1))/SUM(OFFSET(I2578,0,0,-ROW()+2,1)))</f>
        <v>0.12522452794368905</v>
      </c>
      <c r="K2578" s="21">
        <f ca="1">(计算结果!B$19+计算结果!B$20*'000300'!J2578)^计算结果!B$21</f>
        <v>1.5127020751493201</v>
      </c>
      <c r="L2578" s="21">
        <f t="shared" ca="1" si="202"/>
        <v>4040.9690336396147</v>
      </c>
      <c r="M2578" s="31" t="str">
        <f ca="1">IF(ROW()&gt;计算结果!B$22+1,IF(L2578&gt;OFFSET(L2578,-计算结果!B$22,0,1,1),"买",IF(L2578&lt;OFFSET(L2578,-计算结果!B$22,0,1,1),"卖",M2577)),IF(L2578&gt;OFFSET(L2578,-ROW()+1,0,1,1),"买",IF(L2578&lt;OFFSET(L2578,-ROW()+1,0,1,1),"卖",M2577)))</f>
        <v>买</v>
      </c>
      <c r="N2578" s="4">
        <f t="shared" ca="1" si="203"/>
        <v>1</v>
      </c>
      <c r="O2578" s="3">
        <f ca="1">IF(M2577="买",E2578/E2577-1,0)-IF(N2578=1,计算结果!B$17,0)</f>
        <v>0</v>
      </c>
      <c r="P2578" s="2">
        <f t="shared" ca="1" si="204"/>
        <v>13.050483139133767</v>
      </c>
      <c r="Q2578" s="3">
        <f ca="1">1-P2578/MAX(P$2:P2578)</f>
        <v>0.18001682311289924</v>
      </c>
    </row>
    <row r="2579" spans="1:17" x14ac:dyDescent="0.15">
      <c r="A2579" s="1">
        <v>42229</v>
      </c>
      <c r="B2579">
        <v>4010.01</v>
      </c>
      <c r="C2579">
        <v>4075.7</v>
      </c>
      <c r="D2579" s="21">
        <v>3967.82</v>
      </c>
      <c r="E2579" s="21">
        <v>4075.46</v>
      </c>
      <c r="F2579" s="42">
        <v>3198.8760576</v>
      </c>
      <c r="G2579" s="3">
        <f t="shared" si="200"/>
        <v>1.47729281671658E-2</v>
      </c>
      <c r="H2579" s="3">
        <f>1-E2579/MAX(E$2:E2579)</f>
        <v>0.30656435037092489</v>
      </c>
      <c r="I2579" s="21">
        <f t="shared" si="201"/>
        <v>59.329999999999927</v>
      </c>
      <c r="J2579" s="21">
        <f ca="1">IF(ROW()&gt;计算结果!B$18+1,ABS(E2579-OFFSET(E2579,-计算结果!B$18,0,1,1))/SUM(OFFSET(I2579,0,0,-计算结果!B$18,1)),ABS(E2579-OFFSET(E2579,-ROW()+2,0,1,1))/SUM(OFFSET(I2579,0,0,-ROW()+2,1)))</f>
        <v>0.41334859250075523</v>
      </c>
      <c r="K2579" s="21">
        <f ca="1">(计算结果!B$19+计算结果!B$20*'000300'!J2579)^计算结果!B$21</f>
        <v>1.7720137332506796</v>
      </c>
      <c r="L2579" s="21">
        <f t="shared" ca="1" si="202"/>
        <v>4102.0874997033043</v>
      </c>
      <c r="M2579" s="31" t="str">
        <f ca="1">IF(ROW()&gt;计算结果!B$22+1,IF(L2579&gt;OFFSET(L2579,-计算结果!B$22,0,1,1),"买",IF(L2579&lt;OFFSET(L2579,-计算结果!B$22,0,1,1),"卖",M2578)),IF(L2579&gt;OFFSET(L2579,-ROW()+1,0,1,1),"买",IF(L2579&lt;OFFSET(L2579,-ROW()+1,0,1,1),"卖",M2578)))</f>
        <v>买</v>
      </c>
      <c r="N2579" s="4" t="str">
        <f t="shared" ca="1" si="203"/>
        <v/>
      </c>
      <c r="O2579" s="3">
        <f ca="1">IF(M2578="买",E2579/E2578-1,0)-IF(N2579=1,计算结果!B$17,0)</f>
        <v>1.47729281671658E-2</v>
      </c>
      <c r="P2579" s="2">
        <f t="shared" ca="1" si="204"/>
        <v>13.243276989095</v>
      </c>
      <c r="Q2579" s="3">
        <f ca="1">1-P2579/MAX(P$2:P2579)</f>
        <v>0.16790327054246168</v>
      </c>
    </row>
    <row r="2580" spans="1:17" x14ac:dyDescent="0.15">
      <c r="A2580" s="1">
        <v>42230</v>
      </c>
      <c r="B2580">
        <v>4097.92</v>
      </c>
      <c r="C2580">
        <v>4113.16</v>
      </c>
      <c r="D2580" s="21">
        <v>4056.73</v>
      </c>
      <c r="E2580" s="21">
        <v>4073.54</v>
      </c>
      <c r="F2580" s="42">
        <v>3400.76822528</v>
      </c>
      <c r="G2580" s="3">
        <f t="shared" si="200"/>
        <v>-4.7111246337838697E-4</v>
      </c>
      <c r="H2580" s="3">
        <f>1-E2580/MAX(E$2:E2580)</f>
        <v>0.30689103654801608</v>
      </c>
      <c r="I2580" s="21">
        <f t="shared" si="201"/>
        <v>1.9200000000000728</v>
      </c>
      <c r="J2580" s="21">
        <f ca="1">IF(ROW()&gt;计算结果!B$18+1,ABS(E2580-OFFSET(E2580,-计算结果!B$18,0,1,1))/SUM(OFFSET(I2580,0,0,-计算结果!B$18,1)),ABS(E2580-OFFSET(E2580,-ROW()+2,0,1,1))/SUM(OFFSET(I2580,0,0,-ROW()+2,1)))</f>
        <v>0.40783790650406515</v>
      </c>
      <c r="K2580" s="21">
        <f ca="1">(计算结果!B$19+计算结果!B$20*'000300'!J2580)^计算结果!B$21</f>
        <v>1.7670541158536586</v>
      </c>
      <c r="L2580" s="21">
        <f t="shared" ca="1" si="202"/>
        <v>4051.6425228552489</v>
      </c>
      <c r="M2580" s="31" t="str">
        <f ca="1">IF(ROW()&gt;计算结果!B$22+1,IF(L2580&gt;OFFSET(L2580,-计算结果!B$22,0,1,1),"买",IF(L2580&lt;OFFSET(L2580,-计算结果!B$22,0,1,1),"卖",M2579)),IF(L2580&gt;OFFSET(L2580,-ROW()+1,0,1,1),"买",IF(L2580&lt;OFFSET(L2580,-ROW()+1,0,1,1),"卖",M2579)))</f>
        <v>卖</v>
      </c>
      <c r="N2580" s="4">
        <f t="shared" ca="1" si="203"/>
        <v>1</v>
      </c>
      <c r="O2580" s="3">
        <f ca="1">IF(M2579="买",E2580/E2579-1,0)-IF(N2580=1,计算结果!B$17,0)</f>
        <v>-4.7111246337838697E-4</v>
      </c>
      <c r="P2580" s="2">
        <f t="shared" ca="1" si="204"/>
        <v>13.237037916249465</v>
      </c>
      <c r="Q2580" s="3">
        <f ca="1">1-P2580/MAX(P$2:P2580)</f>
        <v>0.16829528168244545</v>
      </c>
    </row>
    <row r="2581" spans="1:17" x14ac:dyDescent="0.15">
      <c r="A2581" s="1">
        <v>42233</v>
      </c>
      <c r="B2581">
        <v>4058.11</v>
      </c>
      <c r="C2581">
        <v>4081.77</v>
      </c>
      <c r="D2581" s="21">
        <v>4009.99</v>
      </c>
      <c r="E2581" s="21">
        <v>4077.87</v>
      </c>
      <c r="F2581" s="42">
        <v>3368.3056230399998</v>
      </c>
      <c r="G2581" s="3">
        <f t="shared" si="200"/>
        <v>1.0629575258864765E-3</v>
      </c>
      <c r="H2581" s="3">
        <f>1-E2581/MAX(E$2:E2581)</f>
        <v>0.30615429115905535</v>
      </c>
      <c r="I2581" s="21">
        <f t="shared" si="201"/>
        <v>4.3299999999999272</v>
      </c>
      <c r="J2581" s="21">
        <f ca="1">IF(ROW()&gt;计算结果!B$18+1,ABS(E2581-OFFSET(E2581,-计算结果!B$18,0,1,1))/SUM(OFFSET(I2581,0,0,-计算结果!B$18,1)),ABS(E2581-OFFSET(E2581,-ROW()+2,0,1,1))/SUM(OFFSET(I2581,0,0,-ROW()+2,1)))</f>
        <v>0.40001608881023254</v>
      </c>
      <c r="K2581" s="21">
        <f ca="1">(计算结果!B$19+计算结果!B$20*'000300'!J2581)^计算结果!B$21</f>
        <v>1.7600144799292092</v>
      </c>
      <c r="L2581" s="21">
        <f t="shared" ca="1" si="202"/>
        <v>4097.8032624020234</v>
      </c>
      <c r="M2581" s="31" t="str">
        <f ca="1">IF(ROW()&gt;计算结果!B$22+1,IF(L2581&gt;OFFSET(L2581,-计算结果!B$22,0,1,1),"买",IF(L2581&lt;OFFSET(L2581,-计算结果!B$22,0,1,1),"卖",M2580)),IF(L2581&gt;OFFSET(L2581,-ROW()+1,0,1,1),"买",IF(L2581&lt;OFFSET(L2581,-ROW()+1,0,1,1),"卖",M2580)))</f>
        <v>卖</v>
      </c>
      <c r="N2581" s="4" t="str">
        <f t="shared" ca="1" si="203"/>
        <v/>
      </c>
      <c r="O2581" s="3">
        <f ca="1">IF(M2580="买",E2581/E2580-1,0)-IF(N2581=1,计算结果!B$17,0)</f>
        <v>0</v>
      </c>
      <c r="P2581" s="2">
        <f t="shared" ca="1" si="204"/>
        <v>13.237037916249465</v>
      </c>
      <c r="Q2581" s="3">
        <f ca="1">1-P2581/MAX(P$2:P2581)</f>
        <v>0.16829528168244545</v>
      </c>
    </row>
    <row r="2582" spans="1:17" x14ac:dyDescent="0.15">
      <c r="A2582" s="1">
        <v>42234</v>
      </c>
      <c r="B2582">
        <v>4084.31</v>
      </c>
      <c r="C2582">
        <v>4103.05</v>
      </c>
      <c r="D2582" s="21">
        <v>3816.55</v>
      </c>
      <c r="E2582" s="21">
        <v>3825.41</v>
      </c>
      <c r="F2582" s="42">
        <v>4249.2418457599997</v>
      </c>
      <c r="G2582" s="3">
        <f t="shared" si="200"/>
        <v>-6.1909771522878354E-2</v>
      </c>
      <c r="H2582" s="3">
        <f>1-E2582/MAX(E$2:E2582)</f>
        <v>0.34911012046552781</v>
      </c>
      <c r="I2582" s="21">
        <f t="shared" si="201"/>
        <v>252.46000000000004</v>
      </c>
      <c r="J2582" s="21">
        <f ca="1">IF(ROW()&gt;计算结果!B$18+1,ABS(E2582-OFFSET(E2582,-计算结果!B$18,0,1,1))/SUM(OFFSET(I2582,0,0,-计算结果!B$18,1)),ABS(E2582-OFFSET(E2582,-ROW()+2,0,1,1))/SUM(OFFSET(I2582,0,0,-ROW()+2,1)))</f>
        <v>0.16256340303804842</v>
      </c>
      <c r="K2582" s="21">
        <f ca="1">(计算结果!B$19+计算结果!B$20*'000300'!J2582)^计算结果!B$21</f>
        <v>1.5463070627342435</v>
      </c>
      <c r="L2582" s="21">
        <f t="shared" ca="1" si="202"/>
        <v>3676.5996369085524</v>
      </c>
      <c r="M2582" s="31" t="str">
        <f ca="1">IF(ROW()&gt;计算结果!B$22+1,IF(L2582&gt;OFFSET(L2582,-计算结果!B$22,0,1,1),"买",IF(L2582&lt;OFFSET(L2582,-计算结果!B$22,0,1,1),"卖",M2581)),IF(L2582&gt;OFFSET(L2582,-ROW()+1,0,1,1),"买",IF(L2582&lt;OFFSET(L2582,-ROW()+1,0,1,1),"卖",M2581)))</f>
        <v>卖</v>
      </c>
      <c r="N2582" s="4" t="str">
        <f t="shared" ca="1" si="203"/>
        <v/>
      </c>
      <c r="O2582" s="3">
        <f ca="1">IF(M2581="买",E2582/E2581-1,0)-IF(N2582=1,计算结果!B$17,0)</f>
        <v>0</v>
      </c>
      <c r="P2582" s="2">
        <f t="shared" ca="1" si="204"/>
        <v>13.237037916249465</v>
      </c>
      <c r="Q2582" s="3">
        <f ca="1">1-P2582/MAX(P$2:P2582)</f>
        <v>0.16829528168244545</v>
      </c>
    </row>
    <row r="2583" spans="1:17" x14ac:dyDescent="0.15">
      <c r="A2583" s="1">
        <v>42235</v>
      </c>
      <c r="B2583">
        <v>3748.27</v>
      </c>
      <c r="C2583">
        <v>3898.74</v>
      </c>
      <c r="D2583" s="21">
        <v>3668.19</v>
      </c>
      <c r="E2583" s="21">
        <v>3886.14</v>
      </c>
      <c r="F2583" s="42">
        <v>3409.2348211200001</v>
      </c>
      <c r="G2583" s="3">
        <f t="shared" si="200"/>
        <v>1.587542250373164E-2</v>
      </c>
      <c r="H2583" s="3">
        <f>1-E2583/MAX(E$2:E2583)</f>
        <v>0.33877696862451512</v>
      </c>
      <c r="I2583" s="21">
        <f t="shared" si="201"/>
        <v>60.730000000000018</v>
      </c>
      <c r="J2583" s="21">
        <f ca="1">IF(ROW()&gt;计算结果!B$18+1,ABS(E2583-OFFSET(E2583,-计算结果!B$18,0,1,1))/SUM(OFFSET(I2583,0,0,-计算结果!B$18,1)),ABS(E2583-OFFSET(E2583,-ROW()+2,0,1,1))/SUM(OFFSET(I2583,0,0,-ROW()+2,1)))</f>
        <v>2.6192550642561221E-2</v>
      </c>
      <c r="K2583" s="21">
        <f ca="1">(计算结果!B$19+计算结果!B$20*'000300'!J2583)^计算结果!B$21</f>
        <v>1.4235732955783049</v>
      </c>
      <c r="L2583" s="21">
        <f t="shared" ca="1" si="202"/>
        <v>3974.8957021513188</v>
      </c>
      <c r="M2583" s="31" t="str">
        <f ca="1">IF(ROW()&gt;计算结果!B$22+1,IF(L2583&gt;OFFSET(L2583,-计算结果!B$22,0,1,1),"买",IF(L2583&lt;OFFSET(L2583,-计算结果!B$22,0,1,1),"卖",M2582)),IF(L2583&gt;OFFSET(L2583,-ROW()+1,0,1,1),"买",IF(L2583&lt;OFFSET(L2583,-ROW()+1,0,1,1),"卖",M2582)))</f>
        <v>卖</v>
      </c>
      <c r="N2583" s="4" t="str">
        <f t="shared" ca="1" si="203"/>
        <v/>
      </c>
      <c r="O2583" s="3">
        <f ca="1">IF(M2582="买",E2583/E2582-1,0)-IF(N2583=1,计算结果!B$17,0)</f>
        <v>0</v>
      </c>
      <c r="P2583" s="2">
        <f t="shared" ca="1" si="204"/>
        <v>13.237037916249465</v>
      </c>
      <c r="Q2583" s="3">
        <f ca="1">1-P2583/MAX(P$2:P2583)</f>
        <v>0.16829528168244545</v>
      </c>
    </row>
    <row r="2584" spans="1:17" x14ac:dyDescent="0.15">
      <c r="A2584" s="1">
        <v>42236</v>
      </c>
      <c r="B2584">
        <v>3848.4</v>
      </c>
      <c r="C2584">
        <v>3880.82</v>
      </c>
      <c r="D2584" s="21">
        <v>3761.45</v>
      </c>
      <c r="E2584" s="21">
        <v>3761.45</v>
      </c>
      <c r="F2584" s="42">
        <v>2705.7669734400001</v>
      </c>
      <c r="G2584" s="3">
        <f t="shared" si="200"/>
        <v>-3.208582295027973E-2</v>
      </c>
      <c r="H2584" s="3">
        <f>1-E2584/MAX(E$2:E2584)</f>
        <v>0.35999285373987611</v>
      </c>
      <c r="I2584" s="21">
        <f t="shared" si="201"/>
        <v>124.69000000000005</v>
      </c>
      <c r="J2584" s="21">
        <f ca="1">IF(ROW()&gt;计算结果!B$18+1,ABS(E2584-OFFSET(E2584,-计算结果!B$18,0,1,1))/SUM(OFFSET(I2584,0,0,-计算结果!B$18,1)),ABS(E2584-OFFSET(E2584,-ROW()+2,0,1,1))/SUM(OFFSET(I2584,0,0,-ROW()+2,1)))</f>
        <v>8.5416161125940387E-2</v>
      </c>
      <c r="K2584" s="21">
        <f ca="1">(计算结果!B$19+计算结果!B$20*'000300'!J2584)^计算结果!B$21</f>
        <v>1.4768745450133463</v>
      </c>
      <c r="L2584" s="21">
        <f t="shared" ca="1" si="202"/>
        <v>3659.6631779015356</v>
      </c>
      <c r="M2584" s="31" t="str">
        <f ca="1">IF(ROW()&gt;计算结果!B$22+1,IF(L2584&gt;OFFSET(L2584,-计算结果!B$22,0,1,1),"买",IF(L2584&lt;OFFSET(L2584,-计算结果!B$22,0,1,1),"卖",M2583)),IF(L2584&gt;OFFSET(L2584,-ROW()+1,0,1,1),"买",IF(L2584&lt;OFFSET(L2584,-ROW()+1,0,1,1),"卖",M2583)))</f>
        <v>卖</v>
      </c>
      <c r="N2584" s="4" t="str">
        <f t="shared" ca="1" si="203"/>
        <v/>
      </c>
      <c r="O2584" s="3">
        <f ca="1">IF(M2583="买",E2584/E2583-1,0)-IF(N2584=1,计算结果!B$17,0)</f>
        <v>0</v>
      </c>
      <c r="P2584" s="2">
        <f t="shared" ca="1" si="204"/>
        <v>13.237037916249465</v>
      </c>
      <c r="Q2584" s="3">
        <f ca="1">1-P2584/MAX(P$2:P2584)</f>
        <v>0.16829528168244545</v>
      </c>
    </row>
    <row r="2585" spans="1:17" x14ac:dyDescent="0.15">
      <c r="A2585" s="1">
        <v>42237</v>
      </c>
      <c r="B2585">
        <v>3714.29</v>
      </c>
      <c r="C2585">
        <v>3757.78</v>
      </c>
      <c r="D2585" s="21">
        <v>3578.17</v>
      </c>
      <c r="E2585" s="21">
        <v>3589.54</v>
      </c>
      <c r="F2585" s="42">
        <v>2674.9842227200002</v>
      </c>
      <c r="G2585" s="3">
        <f t="shared" si="200"/>
        <v>-4.5703119807520953E-2</v>
      </c>
      <c r="H2585" s="3">
        <f>1-E2585/MAX(E$2:E2585)</f>
        <v>0.38924317702307221</v>
      </c>
      <c r="I2585" s="21">
        <f t="shared" si="201"/>
        <v>171.90999999999985</v>
      </c>
      <c r="J2585" s="21">
        <f ca="1">IF(ROW()&gt;计算结果!B$18+1,ABS(E2585-OFFSET(E2585,-计算结果!B$18,0,1,1))/SUM(OFFSET(I2585,0,0,-计算结果!B$18,1)),ABS(E2585-OFFSET(E2585,-ROW()+2,0,1,1))/SUM(OFFSET(I2585,0,0,-ROW()+2,1)))</f>
        <v>0.34461792360643645</v>
      </c>
      <c r="K2585" s="21">
        <f ca="1">(计算结果!B$19+计算结果!B$20*'000300'!J2585)^计算结果!B$21</f>
        <v>1.7101561312457927</v>
      </c>
      <c r="L2585" s="21">
        <f t="shared" ca="1" si="202"/>
        <v>3539.7415952707852</v>
      </c>
      <c r="M2585" s="31" t="str">
        <f ca="1">IF(ROW()&gt;计算结果!B$22+1,IF(L2585&gt;OFFSET(L2585,-计算结果!B$22,0,1,1),"买",IF(L2585&lt;OFFSET(L2585,-计算结果!B$22,0,1,1),"卖",M2584)),IF(L2585&gt;OFFSET(L2585,-ROW()+1,0,1,1),"买",IF(L2585&lt;OFFSET(L2585,-ROW()+1,0,1,1),"卖",M2584)))</f>
        <v>卖</v>
      </c>
      <c r="N2585" s="4" t="str">
        <f t="shared" ca="1" si="203"/>
        <v/>
      </c>
      <c r="O2585" s="3">
        <f ca="1">IF(M2584="买",E2585/E2584-1,0)-IF(N2585=1,计算结果!B$17,0)</f>
        <v>0</v>
      </c>
      <c r="P2585" s="2">
        <f t="shared" ca="1" si="204"/>
        <v>13.237037916249465</v>
      </c>
      <c r="Q2585" s="3">
        <f ca="1">1-P2585/MAX(P$2:P2585)</f>
        <v>0.16829528168244545</v>
      </c>
    </row>
    <row r="2586" spans="1:17" x14ac:dyDescent="0.15">
      <c r="A2586" s="1">
        <v>42240</v>
      </c>
      <c r="B2586">
        <v>3454.6</v>
      </c>
      <c r="C2586">
        <v>3468.15</v>
      </c>
      <c r="D2586" s="21">
        <v>3266.55</v>
      </c>
      <c r="E2586" s="21">
        <v>3275.53</v>
      </c>
      <c r="F2586" s="42">
        <v>2731.2422912000002</v>
      </c>
      <c r="G2586" s="3">
        <f t="shared" si="200"/>
        <v>-8.7479175604673554E-2</v>
      </c>
      <c r="H2586" s="3">
        <f>1-E2586/MAX(E$2:E2586)</f>
        <v>0.44267168039202331</v>
      </c>
      <c r="I2586" s="21">
        <f t="shared" si="201"/>
        <v>314.00999999999976</v>
      </c>
      <c r="J2586" s="21">
        <f ca="1">IF(ROW()&gt;计算结果!B$18+1,ABS(E2586-OFFSET(E2586,-计算结果!B$18,0,1,1))/SUM(OFFSET(I2586,0,0,-计算结果!B$18,1)),ABS(E2586-OFFSET(E2586,-ROW()+2,0,1,1))/SUM(OFFSET(I2586,0,0,-ROW()+2,1)))</f>
        <v>0.76477151312865821</v>
      </c>
      <c r="K2586" s="21">
        <f ca="1">(计算结果!B$19+计算结果!B$20*'000300'!J2586)^计算结果!B$21</f>
        <v>2.0882943618157923</v>
      </c>
      <c r="L2586" s="21">
        <f t="shared" ca="1" si="202"/>
        <v>2987.9900105404486</v>
      </c>
      <c r="M2586" s="31" t="str">
        <f ca="1">IF(ROW()&gt;计算结果!B$22+1,IF(L2586&gt;OFFSET(L2586,-计算结果!B$22,0,1,1),"买",IF(L2586&lt;OFFSET(L2586,-计算结果!B$22,0,1,1),"卖",M2585)),IF(L2586&gt;OFFSET(L2586,-ROW()+1,0,1,1),"买",IF(L2586&lt;OFFSET(L2586,-ROW()+1,0,1,1),"卖",M2585)))</f>
        <v>卖</v>
      </c>
      <c r="N2586" s="4" t="str">
        <f t="shared" ca="1" si="203"/>
        <v/>
      </c>
      <c r="O2586" s="3">
        <f ca="1">IF(M2585="买",E2586/E2585-1,0)-IF(N2586=1,计算结果!B$17,0)</f>
        <v>0</v>
      </c>
      <c r="P2586" s="2">
        <f t="shared" ca="1" si="204"/>
        <v>13.237037916249465</v>
      </c>
      <c r="Q2586" s="3">
        <f ca="1">1-P2586/MAX(P$2:P2586)</f>
        <v>0.16829528168244545</v>
      </c>
    </row>
    <row r="2587" spans="1:17" x14ac:dyDescent="0.15">
      <c r="A2587" s="1">
        <v>42241</v>
      </c>
      <c r="B2587">
        <v>3070.01</v>
      </c>
      <c r="C2587">
        <v>3200.11</v>
      </c>
      <c r="D2587" s="21">
        <v>3019.56</v>
      </c>
      <c r="E2587" s="21">
        <v>3042.93</v>
      </c>
      <c r="F2587" s="42">
        <v>2811.6031897600001</v>
      </c>
      <c r="G2587" s="3">
        <f t="shared" si="200"/>
        <v>-7.101140884070678E-2</v>
      </c>
      <c r="H2587" s="3">
        <f>1-E2587/MAX(E$2:E2587)</f>
        <v>0.48224834955420948</v>
      </c>
      <c r="I2587" s="21">
        <f t="shared" si="201"/>
        <v>232.60000000000036</v>
      </c>
      <c r="J2587" s="21">
        <f ca="1">IF(ROW()&gt;计算结果!B$18+1,ABS(E2587-OFFSET(E2587,-计算结果!B$18,0,1,1))/SUM(OFFSET(I2587,0,0,-计算结果!B$18,1)),ABS(E2587-OFFSET(E2587,-ROW()+2,0,1,1))/SUM(OFFSET(I2587,0,0,-ROW()+2,1)))</f>
        <v>0.80449816112909833</v>
      </c>
      <c r="K2587" s="21">
        <f ca="1">(计算结果!B$19+计算结果!B$20*'000300'!J2587)^计算结果!B$21</f>
        <v>2.1240483450161882</v>
      </c>
      <c r="L2587" s="21">
        <f t="shared" ca="1" si="202"/>
        <v>3104.6852042272153</v>
      </c>
      <c r="M2587" s="31" t="str">
        <f ca="1">IF(ROW()&gt;计算结果!B$22+1,IF(L2587&gt;OFFSET(L2587,-计算结果!B$22,0,1,1),"买",IF(L2587&lt;OFFSET(L2587,-计算结果!B$22,0,1,1),"卖",M2586)),IF(L2587&gt;OFFSET(L2587,-ROW()+1,0,1,1),"买",IF(L2587&lt;OFFSET(L2587,-ROW()+1,0,1,1),"卖",M2586)))</f>
        <v>卖</v>
      </c>
      <c r="N2587" s="4" t="str">
        <f t="shared" ca="1" si="203"/>
        <v/>
      </c>
      <c r="O2587" s="3">
        <f ca="1">IF(M2586="买",E2587/E2586-1,0)-IF(N2587=1,计算结果!B$17,0)</f>
        <v>0</v>
      </c>
      <c r="P2587" s="2">
        <f t="shared" ca="1" si="204"/>
        <v>13.237037916249465</v>
      </c>
      <c r="Q2587" s="3">
        <f ca="1">1-P2587/MAX(P$2:P2587)</f>
        <v>0.16829528168244545</v>
      </c>
    </row>
    <row r="2588" spans="1:17" x14ac:dyDescent="0.15">
      <c r="A2588" s="1">
        <v>42242</v>
      </c>
      <c r="B2588">
        <v>3062.57</v>
      </c>
      <c r="C2588">
        <v>3192.93</v>
      </c>
      <c r="D2588" s="21">
        <v>2952.01</v>
      </c>
      <c r="E2588" s="21">
        <v>3025.69</v>
      </c>
      <c r="F2588" s="42">
        <v>3121.8823987199999</v>
      </c>
      <c r="G2588" s="3">
        <f t="shared" si="200"/>
        <v>-5.6655920445096708E-3</v>
      </c>
      <c r="H2588" s="3">
        <f>1-E2588/MAX(E$2:E2588)</f>
        <v>0.48518171918600694</v>
      </c>
      <c r="I2588" s="21">
        <f t="shared" si="201"/>
        <v>17.239999999999782</v>
      </c>
      <c r="J2588" s="21">
        <f ca="1">IF(ROW()&gt;计算结果!B$18+1,ABS(E2588-OFFSET(E2588,-计算结果!B$18,0,1,1))/SUM(OFFSET(I2588,0,0,-计算结果!B$18,1)),ABS(E2588-OFFSET(E2588,-ROW()+2,0,1,1))/SUM(OFFSET(I2588,0,0,-ROW()+2,1)))</f>
        <v>0.79924468617356093</v>
      </c>
      <c r="K2588" s="21">
        <f ca="1">(计算结果!B$19+计算结果!B$20*'000300'!J2588)^计算结果!B$21</f>
        <v>2.1193202175562047</v>
      </c>
      <c r="L2588" s="21">
        <f t="shared" ca="1" si="202"/>
        <v>2937.2690708184964</v>
      </c>
      <c r="M2588" s="31" t="str">
        <f ca="1">IF(ROW()&gt;计算结果!B$22+1,IF(L2588&gt;OFFSET(L2588,-计算结果!B$22,0,1,1),"买",IF(L2588&lt;OFFSET(L2588,-计算结果!B$22,0,1,1),"卖",M2587)),IF(L2588&gt;OFFSET(L2588,-ROW()+1,0,1,1),"买",IF(L2588&lt;OFFSET(L2588,-ROW()+1,0,1,1),"卖",M2587)))</f>
        <v>卖</v>
      </c>
      <c r="N2588" s="4" t="str">
        <f t="shared" ca="1" si="203"/>
        <v/>
      </c>
      <c r="O2588" s="3">
        <f ca="1">IF(M2587="买",E2588/E2587-1,0)-IF(N2588=1,计算结果!B$17,0)</f>
        <v>0</v>
      </c>
      <c r="P2588" s="2">
        <f t="shared" ca="1" si="204"/>
        <v>13.237037916249465</v>
      </c>
      <c r="Q2588" s="3">
        <f ca="1">1-P2588/MAX(P$2:P2588)</f>
        <v>0.16829528168244545</v>
      </c>
    </row>
    <row r="2589" spans="1:17" x14ac:dyDescent="0.15">
      <c r="A2589" s="1">
        <v>42243</v>
      </c>
      <c r="B2589">
        <v>3092.81</v>
      </c>
      <c r="C2589">
        <v>3206.72</v>
      </c>
      <c r="D2589" s="21">
        <v>3028.4</v>
      </c>
      <c r="E2589" s="21">
        <v>3205.64</v>
      </c>
      <c r="F2589" s="42">
        <v>2787.6999168000002</v>
      </c>
      <c r="G2589" s="3">
        <f t="shared" si="200"/>
        <v>5.9474037327022833E-2</v>
      </c>
      <c r="H2589" s="3">
        <f>1-E2589/MAX(E$2:E2589)</f>
        <v>0.45456339753624175</v>
      </c>
      <c r="I2589" s="21">
        <f t="shared" si="201"/>
        <v>179.94999999999982</v>
      </c>
      <c r="J2589" s="21">
        <f ca="1">IF(ROW()&gt;计算结果!B$18+1,ABS(E2589-OFFSET(E2589,-计算结果!B$18,0,1,1))/SUM(OFFSET(I2589,0,0,-计算结果!B$18,1)),ABS(E2589-OFFSET(E2589,-ROW()+2,0,1,1))/SUM(OFFSET(I2589,0,0,-ROW()+2,1)))</f>
        <v>0.63964878220967203</v>
      </c>
      <c r="K2589" s="21">
        <f ca="1">(计算结果!B$19+计算结果!B$20*'000300'!J2589)^计算结果!B$21</f>
        <v>1.9756839039887049</v>
      </c>
      <c r="L2589" s="21">
        <f t="shared" ca="1" si="202"/>
        <v>3467.4851959008856</v>
      </c>
      <c r="M2589" s="31" t="str">
        <f ca="1">IF(ROW()&gt;计算结果!B$22+1,IF(L2589&gt;OFFSET(L2589,-计算结果!B$22,0,1,1),"买",IF(L2589&lt;OFFSET(L2589,-计算结果!B$22,0,1,1),"卖",M2588)),IF(L2589&gt;OFFSET(L2589,-ROW()+1,0,1,1),"买",IF(L2589&lt;OFFSET(L2589,-ROW()+1,0,1,1),"卖",M2588)))</f>
        <v>卖</v>
      </c>
      <c r="N2589" s="4" t="str">
        <f t="shared" ca="1" si="203"/>
        <v/>
      </c>
      <c r="O2589" s="3">
        <f ca="1">IF(M2588="买",E2589/E2588-1,0)-IF(N2589=1,计算结果!B$17,0)</f>
        <v>0</v>
      </c>
      <c r="P2589" s="2">
        <f t="shared" ca="1" si="204"/>
        <v>13.237037916249465</v>
      </c>
      <c r="Q2589" s="3">
        <f ca="1">1-P2589/MAX(P$2:P2589)</f>
        <v>0.16829528168244545</v>
      </c>
    </row>
    <row r="2590" spans="1:17" x14ac:dyDescent="0.15">
      <c r="A2590" s="1">
        <v>42244</v>
      </c>
      <c r="B2590">
        <v>3246.24</v>
      </c>
      <c r="C2590">
        <v>3353.24</v>
      </c>
      <c r="D2590" s="21">
        <v>3223.62</v>
      </c>
      <c r="E2590" s="21">
        <v>3342.29</v>
      </c>
      <c r="F2590" s="42">
        <v>3187.6346675200002</v>
      </c>
      <c r="G2590" s="3">
        <f t="shared" si="200"/>
        <v>4.2627993162051903E-2</v>
      </c>
      <c r="H2590" s="3">
        <f>1-E2590/MAX(E$2:E2590)</f>
        <v>0.43131252977608381</v>
      </c>
      <c r="I2590" s="21">
        <f t="shared" si="201"/>
        <v>136.65000000000009</v>
      </c>
      <c r="J2590" s="21">
        <f ca="1">IF(ROW()&gt;计算结果!B$18+1,ABS(E2590-OFFSET(E2590,-计算结果!B$18,0,1,1))/SUM(OFFSET(I2590,0,0,-计算结果!B$18,1)),ABS(E2590-OFFSET(E2590,-ROW()+2,0,1,1))/SUM(OFFSET(I2590,0,0,-ROW()+2,1)))</f>
        <v>0.48927116160501022</v>
      </c>
      <c r="K2590" s="21">
        <f ca="1">(计算结果!B$19+计算结果!B$20*'000300'!J2590)^计算结果!B$21</f>
        <v>1.840344045444509</v>
      </c>
      <c r="L2590" s="21">
        <f t="shared" ca="1" si="202"/>
        <v>3237.0829626064324</v>
      </c>
      <c r="M2590" s="31" t="str">
        <f ca="1">IF(ROW()&gt;计算结果!B$22+1,IF(L2590&gt;OFFSET(L2590,-计算结果!B$22,0,1,1),"买",IF(L2590&lt;OFFSET(L2590,-计算结果!B$22,0,1,1),"卖",M2589)),IF(L2590&gt;OFFSET(L2590,-ROW()+1,0,1,1),"买",IF(L2590&lt;OFFSET(L2590,-ROW()+1,0,1,1),"卖",M2589)))</f>
        <v>卖</v>
      </c>
      <c r="N2590" s="4" t="str">
        <f t="shared" ca="1" si="203"/>
        <v/>
      </c>
      <c r="O2590" s="3">
        <f ca="1">IF(M2589="买",E2590/E2589-1,0)-IF(N2590=1,计算结果!B$17,0)</f>
        <v>0</v>
      </c>
      <c r="P2590" s="2">
        <f t="shared" ca="1" si="204"/>
        <v>13.237037916249465</v>
      </c>
      <c r="Q2590" s="3">
        <f ca="1">1-P2590/MAX(P$2:P2590)</f>
        <v>0.16829528168244545</v>
      </c>
    </row>
    <row r="2591" spans="1:17" x14ac:dyDescent="0.15">
      <c r="A2591" s="1">
        <v>42247</v>
      </c>
      <c r="B2591">
        <v>3307.4</v>
      </c>
      <c r="C2591">
        <v>3368.28</v>
      </c>
      <c r="D2591" s="21">
        <v>3205.54</v>
      </c>
      <c r="E2591" s="21">
        <v>3366.54</v>
      </c>
      <c r="F2591" s="42">
        <v>3066.1089689599999</v>
      </c>
      <c r="G2591" s="3">
        <f t="shared" si="200"/>
        <v>7.2555044595172813E-3</v>
      </c>
      <c r="H2591" s="3">
        <f>1-E2591/MAX(E$2:E2591)</f>
        <v>0.42718641529980261</v>
      </c>
      <c r="I2591" s="21">
        <f t="shared" si="201"/>
        <v>24.25</v>
      </c>
      <c r="J2591" s="21">
        <f ca="1">IF(ROW()&gt;计算结果!B$18+1,ABS(E2591-OFFSET(E2591,-计算结果!B$18,0,1,1))/SUM(OFFSET(I2591,0,0,-计算结果!B$18,1)),ABS(E2591-OFFSET(E2591,-ROW()+2,0,1,1))/SUM(OFFSET(I2591,0,0,-ROW()+2,1)))</f>
        <v>0.46968286353822081</v>
      </c>
      <c r="K2591" s="21">
        <f ca="1">(计算结果!B$19+计算结果!B$20*'000300'!J2591)^计算结果!B$21</f>
        <v>1.8227145771843987</v>
      </c>
      <c r="L2591" s="21">
        <f t="shared" ca="1" si="202"/>
        <v>3473.0461917827943</v>
      </c>
      <c r="M2591" s="31" t="str">
        <f ca="1">IF(ROW()&gt;计算结果!B$22+1,IF(L2591&gt;OFFSET(L2591,-计算结果!B$22,0,1,1),"买",IF(L2591&lt;OFFSET(L2591,-计算结果!B$22,0,1,1),"卖",M2590)),IF(L2591&gt;OFFSET(L2591,-ROW()+1,0,1,1),"买",IF(L2591&lt;OFFSET(L2591,-ROW()+1,0,1,1),"卖",M2590)))</f>
        <v>卖</v>
      </c>
      <c r="N2591" s="4" t="str">
        <f t="shared" ca="1" si="203"/>
        <v/>
      </c>
      <c r="O2591" s="3">
        <f ca="1">IF(M2590="买",E2591/E2590-1,0)-IF(N2591=1,计算结果!B$17,0)</f>
        <v>0</v>
      </c>
      <c r="P2591" s="2">
        <f t="shared" ca="1" si="204"/>
        <v>13.237037916249465</v>
      </c>
      <c r="Q2591" s="3">
        <f ca="1">1-P2591/MAX(P$2:P2591)</f>
        <v>0.16829528168244545</v>
      </c>
    </row>
    <row r="2592" spans="1:17" x14ac:dyDescent="0.15">
      <c r="A2592" s="1">
        <v>42248</v>
      </c>
      <c r="B2592">
        <v>3296.53</v>
      </c>
      <c r="C2592">
        <v>3370.5</v>
      </c>
      <c r="D2592" s="21">
        <v>3190.58</v>
      </c>
      <c r="E2592" s="21">
        <v>3362.08</v>
      </c>
      <c r="F2592" s="42">
        <v>3513.8784460799998</v>
      </c>
      <c r="G2592" s="3">
        <f t="shared" si="200"/>
        <v>-1.3248023192952152E-3</v>
      </c>
      <c r="H2592" s="3">
        <f>1-E2592/MAX(E$2:E2592)</f>
        <v>0.42794528006533727</v>
      </c>
      <c r="I2592" s="21">
        <f t="shared" si="201"/>
        <v>4.4600000000000364</v>
      </c>
      <c r="J2592" s="21">
        <f ca="1">IF(ROW()&gt;计算结果!B$18+1,ABS(E2592-OFFSET(E2592,-计算结果!B$18,0,1,1))/SUM(OFFSET(I2592,0,0,-计算结果!B$18,1)),ABS(E2592-OFFSET(E2592,-ROW()+2,0,1,1))/SUM(OFFSET(I2592,0,0,-ROW()+2,1)))</f>
        <v>0.36583786686037789</v>
      </c>
      <c r="K2592" s="21">
        <f ca="1">(计算结果!B$19+计算结果!B$20*'000300'!J2592)^计算结果!B$21</f>
        <v>1.7292540801743401</v>
      </c>
      <c r="L2592" s="21">
        <f t="shared" ca="1" si="202"/>
        <v>3281.1574518809889</v>
      </c>
      <c r="M2592" s="31" t="str">
        <f ca="1">IF(ROW()&gt;计算结果!B$22+1,IF(L2592&gt;OFFSET(L2592,-计算结果!B$22,0,1,1),"买",IF(L2592&lt;OFFSET(L2592,-计算结果!B$22,0,1,1),"卖",M2591)),IF(L2592&gt;OFFSET(L2592,-ROW()+1,0,1,1),"买",IF(L2592&lt;OFFSET(L2592,-ROW()+1,0,1,1),"卖",M2591)))</f>
        <v>卖</v>
      </c>
      <c r="N2592" s="4" t="str">
        <f t="shared" ca="1" si="203"/>
        <v/>
      </c>
      <c r="O2592" s="3">
        <f ca="1">IF(M2591="买",E2592/E2591-1,0)-IF(N2592=1,计算结果!B$17,0)</f>
        <v>0</v>
      </c>
      <c r="P2592" s="2">
        <f t="shared" ca="1" si="204"/>
        <v>13.237037916249465</v>
      </c>
      <c r="Q2592" s="3">
        <f ca="1">1-P2592/MAX(P$2:P2592)</f>
        <v>0.16829528168244545</v>
      </c>
    </row>
    <row r="2593" spans="1:17" x14ac:dyDescent="0.15">
      <c r="A2593" s="1">
        <v>42249</v>
      </c>
      <c r="B2593">
        <v>3220.85</v>
      </c>
      <c r="C2593">
        <v>3387.02</v>
      </c>
      <c r="D2593" s="21">
        <v>3213.64</v>
      </c>
      <c r="E2593" s="21">
        <v>3365.83</v>
      </c>
      <c r="F2593" s="42">
        <v>3489.8637619199999</v>
      </c>
      <c r="G2593" s="3">
        <f t="shared" si="200"/>
        <v>1.1153809546471383E-3</v>
      </c>
      <c r="H2593" s="3">
        <f>1-E2593/MAX(E$2:E2593)</f>
        <v>0.42730722112570607</v>
      </c>
      <c r="I2593" s="21">
        <f t="shared" si="201"/>
        <v>3.75</v>
      </c>
      <c r="J2593" s="21">
        <f ca="1">IF(ROW()&gt;计算结果!B$18+1,ABS(E2593-OFFSET(E2593,-计算结果!B$18,0,1,1))/SUM(OFFSET(I2593,0,0,-计算结果!B$18,1)),ABS(E2593-OFFSET(E2593,-ROW()+2,0,1,1))/SUM(OFFSET(I2593,0,0,-ROW()+2,1)))</f>
        <v>0.43018247058726267</v>
      </c>
      <c r="K2593" s="21">
        <f ca="1">(计算结果!B$19+计算结果!B$20*'000300'!J2593)^计算结果!B$21</f>
        <v>1.7871642235285363</v>
      </c>
      <c r="L2593" s="21">
        <f t="shared" ca="1" si="202"/>
        <v>3432.4812005942836</v>
      </c>
      <c r="M2593" s="31" t="str">
        <f ca="1">IF(ROW()&gt;计算结果!B$22+1,IF(L2593&gt;OFFSET(L2593,-计算结果!B$22,0,1,1),"买",IF(L2593&lt;OFFSET(L2593,-计算结果!B$22,0,1,1),"卖",M2592)),IF(L2593&gt;OFFSET(L2593,-ROW()+1,0,1,1),"买",IF(L2593&lt;OFFSET(L2593,-ROW()+1,0,1,1),"卖",M2592)))</f>
        <v>卖</v>
      </c>
      <c r="N2593" s="4" t="str">
        <f t="shared" ca="1" si="203"/>
        <v/>
      </c>
      <c r="O2593" s="3">
        <f ca="1">IF(M2592="买",E2593/E2592-1,0)-IF(N2593=1,计算结果!B$17,0)</f>
        <v>0</v>
      </c>
      <c r="P2593" s="2">
        <f t="shared" ca="1" si="204"/>
        <v>13.237037916249465</v>
      </c>
      <c r="Q2593" s="3">
        <f ca="1">1-P2593/MAX(P$2:P2593)</f>
        <v>0.16829528168244545</v>
      </c>
    </row>
    <row r="2594" spans="1:17" x14ac:dyDescent="0.15">
      <c r="A2594" s="1">
        <v>42254</v>
      </c>
      <c r="B2594">
        <v>3347.29</v>
      </c>
      <c r="C2594">
        <v>3422.22</v>
      </c>
      <c r="D2594" s="21">
        <v>3240.24</v>
      </c>
      <c r="E2594" s="21">
        <v>3250.49</v>
      </c>
      <c r="F2594" s="42">
        <v>2217.5678463999998</v>
      </c>
      <c r="G2594" s="3">
        <f t="shared" si="200"/>
        <v>-3.4267922028147657E-2</v>
      </c>
      <c r="H2594" s="3">
        <f>1-E2594/MAX(E$2:E2594)</f>
        <v>0.44693221261825355</v>
      </c>
      <c r="I2594" s="21">
        <f t="shared" si="201"/>
        <v>115.34000000000015</v>
      </c>
      <c r="J2594" s="21">
        <f ca="1">IF(ROW()&gt;计算结果!B$18+1,ABS(E2594-OFFSET(E2594,-计算结果!B$18,0,1,1))/SUM(OFFSET(I2594,0,0,-计算结果!B$18,1)),ABS(E2594-OFFSET(E2594,-ROW()+2,0,1,1))/SUM(OFFSET(I2594,0,0,-ROW()+2,1)))</f>
        <v>0.42574323423543536</v>
      </c>
      <c r="K2594" s="21">
        <f ca="1">(计算结果!B$19+计算结果!B$20*'000300'!J2594)^计算结果!B$21</f>
        <v>1.7831689108118918</v>
      </c>
      <c r="L2594" s="21">
        <f t="shared" ca="1" si="202"/>
        <v>3107.9601496532264</v>
      </c>
      <c r="M2594" s="31" t="str">
        <f ca="1">IF(ROW()&gt;计算结果!B$22+1,IF(L2594&gt;OFFSET(L2594,-计算结果!B$22,0,1,1),"买",IF(L2594&lt;OFFSET(L2594,-计算结果!B$22,0,1,1),"卖",M2593)),IF(L2594&gt;OFFSET(L2594,-ROW()+1,0,1,1),"买",IF(L2594&lt;OFFSET(L2594,-ROW()+1,0,1,1),"卖",M2593)))</f>
        <v>卖</v>
      </c>
      <c r="N2594" s="4" t="str">
        <f t="shared" ca="1" si="203"/>
        <v/>
      </c>
      <c r="O2594" s="3">
        <f ca="1">IF(M2593="买",E2594/E2593-1,0)-IF(N2594=1,计算结果!B$17,0)</f>
        <v>0</v>
      </c>
      <c r="P2594" s="2">
        <f t="shared" ca="1" si="204"/>
        <v>13.237037916249465</v>
      </c>
      <c r="Q2594" s="3">
        <f ca="1">1-P2594/MAX(P$2:P2594)</f>
        <v>0.16829528168244545</v>
      </c>
    </row>
    <row r="2595" spans="1:17" x14ac:dyDescent="0.15">
      <c r="A2595" s="1">
        <v>42255</v>
      </c>
      <c r="B2595">
        <v>3221.79</v>
      </c>
      <c r="C2595">
        <v>3340.22</v>
      </c>
      <c r="D2595" s="21">
        <v>3170.81</v>
      </c>
      <c r="E2595" s="21">
        <v>3334.02</v>
      </c>
      <c r="F2595" s="42">
        <v>1682.94744064</v>
      </c>
      <c r="G2595" s="3">
        <f t="shared" si="200"/>
        <v>2.5697664044497914E-2</v>
      </c>
      <c r="H2595" s="3">
        <f>1-E2595/MAX(E$2:E2595)</f>
        <v>0.43271966242428361</v>
      </c>
      <c r="I2595" s="21">
        <f t="shared" si="201"/>
        <v>83.5300000000002</v>
      </c>
      <c r="J2595" s="21">
        <f ca="1">IF(ROW()&gt;计算结果!B$18+1,ABS(E2595-OFFSET(E2595,-计算结果!B$18,0,1,1))/SUM(OFFSET(I2595,0,0,-计算结果!B$18,1)),ABS(E2595-OFFSET(E2595,-ROW()+2,0,1,1))/SUM(OFFSET(I2595,0,0,-ROW()+2,1)))</f>
        <v>0.22982964255518173</v>
      </c>
      <c r="K2595" s="21">
        <f ca="1">(计算结果!B$19+计算结果!B$20*'000300'!J2595)^计算结果!B$21</f>
        <v>1.6068466782996635</v>
      </c>
      <c r="L2595" s="21">
        <f t="shared" ca="1" si="202"/>
        <v>3471.2036692798583</v>
      </c>
      <c r="M2595" s="31" t="str">
        <f ca="1">IF(ROW()&gt;计算结果!B$22+1,IF(L2595&gt;OFFSET(L2595,-计算结果!B$22,0,1,1),"买",IF(L2595&lt;OFFSET(L2595,-计算结果!B$22,0,1,1),"卖",M2594)),IF(L2595&gt;OFFSET(L2595,-ROW()+1,0,1,1),"买",IF(L2595&lt;OFFSET(L2595,-ROW()+1,0,1,1),"卖",M2594)))</f>
        <v>卖</v>
      </c>
      <c r="N2595" s="4" t="str">
        <f t="shared" ca="1" si="203"/>
        <v/>
      </c>
      <c r="O2595" s="3">
        <f ca="1">IF(M2594="买",E2595/E2594-1,0)-IF(N2595=1,计算结果!B$17,0)</f>
        <v>0</v>
      </c>
      <c r="P2595" s="2">
        <f t="shared" ca="1" si="204"/>
        <v>13.237037916249465</v>
      </c>
      <c r="Q2595" s="3">
        <f ca="1">1-P2595/MAX(P$2:P2595)</f>
        <v>0.16829528168244545</v>
      </c>
    </row>
    <row r="2596" spans="1:17" x14ac:dyDescent="0.15">
      <c r="A2596" s="1">
        <v>42256</v>
      </c>
      <c r="B2596">
        <v>3344.82</v>
      </c>
      <c r="C2596">
        <v>3426.65</v>
      </c>
      <c r="D2596" s="21">
        <v>3330.29</v>
      </c>
      <c r="E2596" s="21">
        <v>3399.31</v>
      </c>
      <c r="F2596" s="42">
        <v>2588.1578700800001</v>
      </c>
      <c r="G2596" s="3">
        <f t="shared" si="200"/>
        <v>1.9582965909022754E-2</v>
      </c>
      <c r="H2596" s="3">
        <f>1-E2596/MAX(E$2:E2596)</f>
        <v>0.42161063091267947</v>
      </c>
      <c r="I2596" s="21">
        <f t="shared" si="201"/>
        <v>65.289999999999964</v>
      </c>
      <c r="J2596" s="21">
        <f ca="1">IF(ROW()&gt;计算结果!B$18+1,ABS(E2596-OFFSET(E2596,-计算结果!B$18,0,1,1))/SUM(OFFSET(I2596,0,0,-计算结果!B$18,1)),ABS(E2596-OFFSET(E2596,-ROW()+2,0,1,1))/SUM(OFFSET(I2596,0,0,-ROW()+2,1)))</f>
        <v>0.14341992445484636</v>
      </c>
      <c r="K2596" s="21">
        <f ca="1">(计算结果!B$19+计算结果!B$20*'000300'!J2596)^计算结果!B$21</f>
        <v>1.5290779320093617</v>
      </c>
      <c r="L2596" s="21">
        <f t="shared" ca="1" si="202"/>
        <v>3361.2726461328475</v>
      </c>
      <c r="M2596" s="31" t="str">
        <f ca="1">IF(ROW()&gt;计算结果!B$22+1,IF(L2596&gt;OFFSET(L2596,-计算结果!B$22,0,1,1),"买",IF(L2596&lt;OFFSET(L2596,-计算结果!B$22,0,1,1),"卖",M2595)),IF(L2596&gt;OFFSET(L2596,-ROW()+1,0,1,1),"买",IF(L2596&lt;OFFSET(L2596,-ROW()+1,0,1,1),"卖",M2595)))</f>
        <v>卖</v>
      </c>
      <c r="N2596" s="4" t="str">
        <f t="shared" ca="1" si="203"/>
        <v/>
      </c>
      <c r="O2596" s="3">
        <f ca="1">IF(M2595="买",E2596/E2595-1,0)-IF(N2596=1,计算结果!B$17,0)</f>
        <v>0</v>
      </c>
      <c r="P2596" s="2">
        <f t="shared" ca="1" si="204"/>
        <v>13.237037916249465</v>
      </c>
      <c r="Q2596" s="3">
        <f ca="1">1-P2596/MAX(P$2:P2596)</f>
        <v>0.16829528168244545</v>
      </c>
    </row>
    <row r="2597" spans="1:17" x14ac:dyDescent="0.15">
      <c r="A2597" s="1">
        <v>42257</v>
      </c>
      <c r="B2597">
        <v>3349.28</v>
      </c>
      <c r="C2597">
        <v>3398.32</v>
      </c>
      <c r="D2597" s="21">
        <v>3337.31</v>
      </c>
      <c r="E2597" s="21">
        <v>3357.56</v>
      </c>
      <c r="F2597" s="42">
        <v>1681.0827776000001</v>
      </c>
      <c r="G2597" s="3">
        <f t="shared" si="200"/>
        <v>-1.2281904268807486E-2</v>
      </c>
      <c r="H2597" s="3">
        <f>1-E2597/MAX(E$2:E2597)</f>
        <v>0.42871435377390599</v>
      </c>
      <c r="I2597" s="21">
        <f t="shared" si="201"/>
        <v>41.75</v>
      </c>
      <c r="J2597" s="21">
        <f ca="1">IF(ROW()&gt;计算结果!B$18+1,ABS(E2597-OFFSET(E2597,-计算结果!B$18,0,1,1))/SUM(OFFSET(I2597,0,0,-计算结果!B$18,1)),ABS(E2597-OFFSET(E2597,-ROW()+2,0,1,1))/SUM(OFFSET(I2597,0,0,-ROW()+2,1)))</f>
        <v>0.46805313815623106</v>
      </c>
      <c r="K2597" s="21">
        <f ca="1">(计算结果!B$19+计算结果!B$20*'000300'!J2597)^计算结果!B$21</f>
        <v>1.8212478243406078</v>
      </c>
      <c r="L2597" s="21">
        <f t="shared" ca="1" si="202"/>
        <v>3354.5109974408524</v>
      </c>
      <c r="M2597" s="31" t="str">
        <f ca="1">IF(ROW()&gt;计算结果!B$22+1,IF(L2597&gt;OFFSET(L2597,-计算结果!B$22,0,1,1),"买",IF(L2597&lt;OFFSET(L2597,-计算结果!B$22,0,1,1),"卖",M2596)),IF(L2597&gt;OFFSET(L2597,-ROW()+1,0,1,1),"买",IF(L2597&lt;OFFSET(L2597,-ROW()+1,0,1,1),"卖",M2596)))</f>
        <v>卖</v>
      </c>
      <c r="N2597" s="4" t="str">
        <f t="shared" ca="1" si="203"/>
        <v/>
      </c>
      <c r="O2597" s="3">
        <f ca="1">IF(M2596="买",E2597/E2596-1,0)-IF(N2597=1,计算结果!B$17,0)</f>
        <v>0</v>
      </c>
      <c r="P2597" s="2">
        <f t="shared" ca="1" si="204"/>
        <v>13.237037916249465</v>
      </c>
      <c r="Q2597" s="3">
        <f ca="1">1-P2597/MAX(P$2:P2597)</f>
        <v>0.16829528168244545</v>
      </c>
    </row>
    <row r="2598" spans="1:17" x14ac:dyDescent="0.15">
      <c r="A2598" s="1">
        <v>42258</v>
      </c>
      <c r="B2598">
        <v>3349.88</v>
      </c>
      <c r="C2598">
        <v>3383.13</v>
      </c>
      <c r="D2598" s="21">
        <v>3315.48</v>
      </c>
      <c r="E2598" s="21">
        <v>3347.19</v>
      </c>
      <c r="F2598" s="42">
        <v>1302.6240921599999</v>
      </c>
      <c r="G2598" s="3">
        <f t="shared" si="200"/>
        <v>-3.08855240114847E-3</v>
      </c>
      <c r="H2598" s="3">
        <f>1-E2598/MAX(E$2:E2598)</f>
        <v>0.43047879942829914</v>
      </c>
      <c r="I2598" s="21">
        <f t="shared" si="201"/>
        <v>10.369999999999891</v>
      </c>
      <c r="J2598" s="21">
        <f ca="1">IF(ROW()&gt;计算结果!B$18+1,ABS(E2598-OFFSET(E2598,-计算结果!B$18,0,1,1))/SUM(OFFSET(I2598,0,0,-计算结果!B$18,1)),ABS(E2598-OFFSET(E2598,-ROW()+2,0,1,1))/SUM(OFFSET(I2598,0,0,-ROW()+2,1)))</f>
        <v>0.48321159106622169</v>
      </c>
      <c r="K2598" s="21">
        <f ca="1">(计算结果!B$19+计算结果!B$20*'000300'!J2598)^计算结果!B$21</f>
        <v>1.8348904319595993</v>
      </c>
      <c r="L2598" s="21">
        <f t="shared" ca="1" si="202"/>
        <v>3341.0777692842316</v>
      </c>
      <c r="M2598" s="31" t="str">
        <f ca="1">IF(ROW()&gt;计算结果!B$22+1,IF(L2598&gt;OFFSET(L2598,-计算结果!B$22,0,1,1),"买",IF(L2598&lt;OFFSET(L2598,-计算结果!B$22,0,1,1),"卖",M2597)),IF(L2598&gt;OFFSET(L2598,-ROW()+1,0,1,1),"买",IF(L2598&lt;OFFSET(L2598,-ROW()+1,0,1,1),"卖",M2597)))</f>
        <v>卖</v>
      </c>
      <c r="N2598" s="4" t="str">
        <f t="shared" ca="1" si="203"/>
        <v/>
      </c>
      <c r="O2598" s="3">
        <f ca="1">IF(M2597="买",E2598/E2597-1,0)-IF(N2598=1,计算结果!B$17,0)</f>
        <v>0</v>
      </c>
      <c r="P2598" s="2">
        <f t="shared" ca="1" si="204"/>
        <v>13.237037916249465</v>
      </c>
      <c r="Q2598" s="3">
        <f ca="1">1-P2598/MAX(P$2:P2598)</f>
        <v>0.16829528168244545</v>
      </c>
    </row>
    <row r="2599" spans="1:17" x14ac:dyDescent="0.15">
      <c r="A2599" s="1">
        <v>42261</v>
      </c>
      <c r="B2599">
        <v>3367.64</v>
      </c>
      <c r="C2599">
        <v>3373.92</v>
      </c>
      <c r="D2599" s="21">
        <v>3187.57</v>
      </c>
      <c r="E2599" s="21">
        <v>3281.13</v>
      </c>
      <c r="F2599" s="42">
        <v>2261.6855347199999</v>
      </c>
      <c r="G2599" s="3">
        <f t="shared" si="200"/>
        <v>-1.9735957624156364E-2</v>
      </c>
      <c r="H2599" s="3">
        <f>1-E2599/MAX(E$2:E2599)</f>
        <v>0.4417188457088409</v>
      </c>
      <c r="I2599" s="21">
        <f t="shared" si="201"/>
        <v>66.059999999999945</v>
      </c>
      <c r="J2599" s="21">
        <f ca="1">IF(ROW()&gt;计算结果!B$18+1,ABS(E2599-OFFSET(E2599,-计算结果!B$18,0,1,1))/SUM(OFFSET(I2599,0,0,-计算结果!B$18,1)),ABS(E2599-OFFSET(E2599,-ROW()+2,0,1,1))/SUM(OFFSET(I2599,0,0,-ROW()+2,1)))</f>
        <v>0.13689364402937745</v>
      </c>
      <c r="K2599" s="21">
        <f ca="1">(计算结果!B$19+计算结果!B$20*'000300'!J2599)^计算结果!B$21</f>
        <v>1.5232042796264396</v>
      </c>
      <c r="L2599" s="21">
        <f t="shared" ca="1" si="202"/>
        <v>3249.7650705564315</v>
      </c>
      <c r="M2599" s="31" t="str">
        <f ca="1">IF(ROW()&gt;计算结果!B$22+1,IF(L2599&gt;OFFSET(L2599,-计算结果!B$22,0,1,1),"买",IF(L2599&lt;OFFSET(L2599,-计算结果!B$22,0,1,1),"卖",M2598)),IF(L2599&gt;OFFSET(L2599,-ROW()+1,0,1,1),"买",IF(L2599&lt;OFFSET(L2599,-ROW()+1,0,1,1),"卖",M2598)))</f>
        <v>卖</v>
      </c>
      <c r="N2599" s="4" t="str">
        <f t="shared" ca="1" si="203"/>
        <v/>
      </c>
      <c r="O2599" s="3">
        <f ca="1">IF(M2598="买",E2599/E2598-1,0)-IF(N2599=1,计算结果!B$17,0)</f>
        <v>0</v>
      </c>
      <c r="P2599" s="2">
        <f t="shared" ca="1" si="204"/>
        <v>13.237037916249465</v>
      </c>
      <c r="Q2599" s="3">
        <f ca="1">1-P2599/MAX(P$2:P2599)</f>
        <v>0.16829528168244545</v>
      </c>
    </row>
    <row r="2600" spans="1:17" x14ac:dyDescent="0.15">
      <c r="A2600" s="1">
        <v>42262</v>
      </c>
      <c r="B2600">
        <v>3208.74</v>
      </c>
      <c r="C2600">
        <v>3240.08</v>
      </c>
      <c r="D2600" s="21">
        <v>3131.98</v>
      </c>
      <c r="E2600" s="21">
        <v>3152.23</v>
      </c>
      <c r="F2600" s="42">
        <v>1459.89206016</v>
      </c>
      <c r="G2600" s="3">
        <f t="shared" si="200"/>
        <v>-3.9285246241386407E-2</v>
      </c>
      <c r="H2600" s="3">
        <f>1-E2600/MAX(E$2:E2600)</f>
        <v>0.46365105832709452</v>
      </c>
      <c r="I2600" s="21">
        <f t="shared" si="201"/>
        <v>128.90000000000009</v>
      </c>
      <c r="J2600" s="21">
        <f ca="1">IF(ROW()&gt;计算结果!B$18+1,ABS(E2600-OFFSET(E2600,-计算结果!B$18,0,1,1))/SUM(OFFSET(I2600,0,0,-计算结果!B$18,1)),ABS(E2600-OFFSET(E2600,-ROW()+2,0,1,1))/SUM(OFFSET(I2600,0,0,-ROW()+2,1)))</f>
        <v>0.34956777634725006</v>
      </c>
      <c r="K2600" s="21">
        <f ca="1">(计算结果!B$19+计算结果!B$20*'000300'!J2600)^计算结果!B$21</f>
        <v>1.7146109987125251</v>
      </c>
      <c r="L2600" s="21">
        <f t="shared" ca="1" si="202"/>
        <v>3082.5303658201719</v>
      </c>
      <c r="M2600" s="31" t="str">
        <f ca="1">IF(ROW()&gt;计算结果!B$22+1,IF(L2600&gt;OFFSET(L2600,-计算结果!B$22,0,1,1),"买",IF(L2600&lt;OFFSET(L2600,-计算结果!B$22,0,1,1),"卖",M2599)),IF(L2600&gt;OFFSET(L2600,-ROW()+1,0,1,1),"买",IF(L2600&lt;OFFSET(L2600,-ROW()+1,0,1,1),"卖",M2599)))</f>
        <v>卖</v>
      </c>
      <c r="N2600" s="4" t="str">
        <f t="shared" ca="1" si="203"/>
        <v/>
      </c>
      <c r="O2600" s="3">
        <f ca="1">IF(M2599="买",E2600/E2599-1,0)-IF(N2600=1,计算结果!B$17,0)</f>
        <v>0</v>
      </c>
      <c r="P2600" s="2">
        <f t="shared" ca="1" si="204"/>
        <v>13.237037916249465</v>
      </c>
      <c r="Q2600" s="3">
        <f ca="1">1-P2600/MAX(P$2:P2600)</f>
        <v>0.16829528168244545</v>
      </c>
    </row>
    <row r="2601" spans="1:17" x14ac:dyDescent="0.15">
      <c r="A2601" s="1">
        <v>42263</v>
      </c>
      <c r="B2601">
        <v>3149.16</v>
      </c>
      <c r="C2601">
        <v>3345.92</v>
      </c>
      <c r="D2601" s="21">
        <v>3131.37</v>
      </c>
      <c r="E2601" s="21">
        <v>3309.25</v>
      </c>
      <c r="F2601" s="42">
        <v>1682.6984038400001</v>
      </c>
      <c r="G2601" s="3">
        <f t="shared" si="200"/>
        <v>4.9812355062923697E-2</v>
      </c>
      <c r="H2601" s="3">
        <f>1-E2601/MAX(E$2:E2601)</f>
        <v>0.4369342544068604</v>
      </c>
      <c r="I2601" s="21">
        <f t="shared" si="201"/>
        <v>157.01999999999998</v>
      </c>
      <c r="J2601" s="21">
        <f ca="1">IF(ROW()&gt;计算结果!B$18+1,ABS(E2601-OFFSET(E2601,-计算结果!B$18,0,1,1))/SUM(OFFSET(I2601,0,0,-计算结果!B$18,1)),ABS(E2601-OFFSET(E2601,-ROW()+2,0,1,1))/SUM(OFFSET(I2601,0,0,-ROW()+2,1)))</f>
        <v>8.4689638860555444E-2</v>
      </c>
      <c r="K2601" s="21">
        <f ca="1">(计算结果!B$19+计算结果!B$20*'000300'!J2601)^计算结果!B$21</f>
        <v>1.4762206749744997</v>
      </c>
      <c r="L2601" s="21">
        <f t="shared" ca="1" si="202"/>
        <v>3417.2185772190896</v>
      </c>
      <c r="M2601" s="31" t="str">
        <f ca="1">IF(ROW()&gt;计算结果!B$22+1,IF(L2601&gt;OFFSET(L2601,-计算结果!B$22,0,1,1),"买",IF(L2601&lt;OFFSET(L2601,-计算结果!B$22,0,1,1),"卖",M2600)),IF(L2601&gt;OFFSET(L2601,-ROW()+1,0,1,1),"买",IF(L2601&lt;OFFSET(L2601,-ROW()+1,0,1,1),"卖",M2600)))</f>
        <v>卖</v>
      </c>
      <c r="N2601" s="4" t="str">
        <f t="shared" ca="1" si="203"/>
        <v/>
      </c>
      <c r="O2601" s="3">
        <f ca="1">IF(M2600="买",E2601/E2600-1,0)-IF(N2601=1,计算结果!B$17,0)</f>
        <v>0</v>
      </c>
      <c r="P2601" s="2">
        <f t="shared" ca="1" si="204"/>
        <v>13.237037916249465</v>
      </c>
      <c r="Q2601" s="3">
        <f ca="1">1-P2601/MAX(P$2:P2601)</f>
        <v>0.16829528168244545</v>
      </c>
    </row>
    <row r="2602" spans="1:17" x14ac:dyDescent="0.15">
      <c r="A2602" s="1">
        <v>42264</v>
      </c>
      <c r="B2602">
        <v>3287.66</v>
      </c>
      <c r="C2602">
        <v>3354.91</v>
      </c>
      <c r="D2602" s="21">
        <v>3237</v>
      </c>
      <c r="E2602" s="21">
        <v>3237</v>
      </c>
      <c r="F2602" s="42">
        <v>1902.7017728000001</v>
      </c>
      <c r="G2602" s="3">
        <f t="shared" si="200"/>
        <v>-2.1832741557754831E-2</v>
      </c>
      <c r="H2602" s="3">
        <f>1-E2602/MAX(E$2:E2602)</f>
        <v>0.44922752331041993</v>
      </c>
      <c r="I2602" s="21">
        <f t="shared" si="201"/>
        <v>72.25</v>
      </c>
      <c r="J2602" s="21">
        <f ca="1">IF(ROW()&gt;计算结果!B$18+1,ABS(E2602-OFFSET(E2602,-计算结果!B$18,0,1,1))/SUM(OFFSET(I2602,0,0,-计算结果!B$18,1)),ABS(E2602-OFFSET(E2602,-ROW()+2,0,1,1))/SUM(OFFSET(I2602,0,0,-ROW()+2,1)))</f>
        <v>0.1680595490823098</v>
      </c>
      <c r="K2602" s="21">
        <f ca="1">(计算结果!B$19+计算结果!B$20*'000300'!J2602)^计算结果!B$21</f>
        <v>1.5512535941740788</v>
      </c>
      <c r="L2602" s="21">
        <f t="shared" ca="1" si="202"/>
        <v>3137.6538615710379</v>
      </c>
      <c r="M2602" s="31" t="str">
        <f ca="1">IF(ROW()&gt;计算结果!B$22+1,IF(L2602&gt;OFFSET(L2602,-计算结果!B$22,0,1,1),"买",IF(L2602&lt;OFFSET(L2602,-计算结果!B$22,0,1,1),"卖",M2601)),IF(L2602&gt;OFFSET(L2602,-ROW()+1,0,1,1),"买",IF(L2602&lt;OFFSET(L2602,-ROW()+1,0,1,1),"卖",M2601)))</f>
        <v>卖</v>
      </c>
      <c r="N2602" s="4" t="str">
        <f t="shared" ca="1" si="203"/>
        <v/>
      </c>
      <c r="O2602" s="3">
        <f ca="1">IF(M2601="买",E2602/E2601-1,0)-IF(N2602=1,计算结果!B$17,0)</f>
        <v>0</v>
      </c>
      <c r="P2602" s="2">
        <f t="shared" ca="1" si="204"/>
        <v>13.237037916249465</v>
      </c>
      <c r="Q2602" s="3">
        <f ca="1">1-P2602/MAX(P$2:P2602)</f>
        <v>0.16829528168244545</v>
      </c>
    </row>
    <row r="2603" spans="1:17" x14ac:dyDescent="0.15">
      <c r="A2603" s="1">
        <v>42265</v>
      </c>
      <c r="B2603">
        <v>3254.44</v>
      </c>
      <c r="C2603">
        <v>3280.88</v>
      </c>
      <c r="D2603" s="21">
        <v>3227.83</v>
      </c>
      <c r="E2603" s="21">
        <v>3251.27</v>
      </c>
      <c r="F2603" s="42">
        <v>1217.5253504</v>
      </c>
      <c r="G2603" s="3">
        <f t="shared" si="200"/>
        <v>4.4084028421378374E-3</v>
      </c>
      <c r="H2603" s="3">
        <f>1-E2603/MAX(E$2:E2603)</f>
        <v>0.44679949635881033</v>
      </c>
      <c r="I2603" s="21">
        <f t="shared" si="201"/>
        <v>14.269999999999982</v>
      </c>
      <c r="J2603" s="21">
        <f ca="1">IF(ROW()&gt;计算结果!B$18+1,ABS(E2603-OFFSET(E2603,-计算结果!B$18,0,1,1))/SUM(OFFSET(I2603,0,0,-计算结果!B$18,1)),ABS(E2603-OFFSET(E2603,-ROW()+2,0,1,1))/SUM(OFFSET(I2603,0,0,-ROW()+2,1)))</f>
        <v>0.15177932642624328</v>
      </c>
      <c r="K2603" s="21">
        <f ca="1">(计算结果!B$19+计算结果!B$20*'000300'!J2603)^计算结果!B$21</f>
        <v>1.5366013937836189</v>
      </c>
      <c r="L2603" s="21">
        <f t="shared" ca="1" si="202"/>
        <v>3312.236578237294</v>
      </c>
      <c r="M2603" s="31" t="str">
        <f ca="1">IF(ROW()&gt;计算结果!B$22+1,IF(L2603&gt;OFFSET(L2603,-计算结果!B$22,0,1,1),"买",IF(L2603&lt;OFFSET(L2603,-计算结果!B$22,0,1,1),"卖",M2602)),IF(L2603&gt;OFFSET(L2603,-ROW()+1,0,1,1),"买",IF(L2603&lt;OFFSET(L2603,-ROW()+1,0,1,1),"卖",M2602)))</f>
        <v>卖</v>
      </c>
      <c r="N2603" s="4" t="str">
        <f t="shared" ca="1" si="203"/>
        <v/>
      </c>
      <c r="O2603" s="3">
        <f ca="1">IF(M2602="买",E2603/E2602-1,0)-IF(N2603=1,计算结果!B$17,0)</f>
        <v>0</v>
      </c>
      <c r="P2603" s="2">
        <f t="shared" ca="1" si="204"/>
        <v>13.237037916249465</v>
      </c>
      <c r="Q2603" s="3">
        <f ca="1">1-P2603/MAX(P$2:P2603)</f>
        <v>0.16829528168244545</v>
      </c>
    </row>
    <row r="2604" spans="1:17" x14ac:dyDescent="0.15">
      <c r="A2604" s="1">
        <v>42268</v>
      </c>
      <c r="B2604">
        <v>3222.6</v>
      </c>
      <c r="C2604">
        <v>3312.55</v>
      </c>
      <c r="D2604" s="21">
        <v>3211.93</v>
      </c>
      <c r="E2604" s="21">
        <v>3308.25</v>
      </c>
      <c r="F2604" s="42">
        <v>1453.23016192</v>
      </c>
      <c r="G2604" s="3">
        <f t="shared" si="200"/>
        <v>1.7525459282065059E-2</v>
      </c>
      <c r="H2604" s="3">
        <f>1-E2604/MAX(E$2:E2604)</f>
        <v>0.43710440345742874</v>
      </c>
      <c r="I2604" s="21">
        <f t="shared" si="201"/>
        <v>56.980000000000018</v>
      </c>
      <c r="J2604" s="21">
        <f ca="1">IF(ROW()&gt;计算结果!B$18+1,ABS(E2604-OFFSET(E2604,-计算结果!B$18,0,1,1))/SUM(OFFSET(I2604,0,0,-计算结果!B$18,1)),ABS(E2604-OFFSET(E2604,-ROW()+2,0,1,1))/SUM(OFFSET(I2604,0,0,-ROW()+2,1)))</f>
        <v>8.2938456678441477E-2</v>
      </c>
      <c r="K2604" s="21">
        <f ca="1">(计算结果!B$19+计算结果!B$20*'000300'!J2604)^计算结果!B$21</f>
        <v>1.4746446110105973</v>
      </c>
      <c r="L2604" s="21">
        <f t="shared" ca="1" si="202"/>
        <v>3306.3577921232963</v>
      </c>
      <c r="M2604" s="31" t="str">
        <f ca="1">IF(ROW()&gt;计算结果!B$22+1,IF(L2604&gt;OFFSET(L2604,-计算结果!B$22,0,1,1),"买",IF(L2604&lt;OFFSET(L2604,-计算结果!B$22,0,1,1),"卖",M2603)),IF(L2604&gt;OFFSET(L2604,-ROW()+1,0,1,1),"买",IF(L2604&lt;OFFSET(L2604,-ROW()+1,0,1,1),"卖",M2603)))</f>
        <v>卖</v>
      </c>
      <c r="N2604" s="4" t="str">
        <f t="shared" ca="1" si="203"/>
        <v/>
      </c>
      <c r="O2604" s="3">
        <f ca="1">IF(M2603="买",E2604/E2603-1,0)-IF(N2604=1,计算结果!B$17,0)</f>
        <v>0</v>
      </c>
      <c r="P2604" s="2">
        <f t="shared" ca="1" si="204"/>
        <v>13.237037916249465</v>
      </c>
      <c r="Q2604" s="3">
        <f ca="1">1-P2604/MAX(P$2:P2604)</f>
        <v>0.16829528168244545</v>
      </c>
    </row>
    <row r="2605" spans="1:17" x14ac:dyDescent="0.15">
      <c r="A2605" s="1">
        <v>42269</v>
      </c>
      <c r="B2605">
        <v>3312.37</v>
      </c>
      <c r="C2605">
        <v>3371.41</v>
      </c>
      <c r="D2605" s="21">
        <v>3303.18</v>
      </c>
      <c r="E2605" s="21">
        <v>3339.03</v>
      </c>
      <c r="F2605" s="42">
        <v>1724.92865536</v>
      </c>
      <c r="G2605" s="3">
        <f t="shared" si="200"/>
        <v>9.3040126955339364E-3</v>
      </c>
      <c r="H2605" s="3">
        <f>1-E2605/MAX(E$2:E2605)</f>
        <v>0.43186721568093644</v>
      </c>
      <c r="I2605" s="21">
        <f t="shared" si="201"/>
        <v>30.7800000000002</v>
      </c>
      <c r="J2605" s="21">
        <f ca="1">IF(ROW()&gt;计算结果!B$18+1,ABS(E2605-OFFSET(E2605,-计算结果!B$18,0,1,1))/SUM(OFFSET(I2605,0,0,-计算结果!B$18,1)),ABS(E2605-OFFSET(E2605,-ROW()+2,0,1,1))/SUM(OFFSET(I2605,0,0,-ROW()+2,1)))</f>
        <v>7.7834915406966576E-3</v>
      </c>
      <c r="K2605" s="21">
        <f ca="1">(计算结果!B$19+计算结果!B$20*'000300'!J2605)^计算结果!B$21</f>
        <v>1.407005142386627</v>
      </c>
      <c r="L2605" s="21">
        <f t="shared" ca="1" si="202"/>
        <v>3352.3277566189436</v>
      </c>
      <c r="M2605" s="31" t="str">
        <f ca="1">IF(ROW()&gt;计算结果!B$22+1,IF(L2605&gt;OFFSET(L2605,-计算结果!B$22,0,1,1),"买",IF(L2605&lt;OFFSET(L2605,-计算结果!B$22,0,1,1),"卖",M2604)),IF(L2605&gt;OFFSET(L2605,-ROW()+1,0,1,1),"买",IF(L2605&lt;OFFSET(L2605,-ROW()+1,0,1,1),"卖",M2604)))</f>
        <v>卖</v>
      </c>
      <c r="N2605" s="4" t="str">
        <f t="shared" ca="1" si="203"/>
        <v/>
      </c>
      <c r="O2605" s="3">
        <f ca="1">IF(M2604="买",E2605/E2604-1,0)-IF(N2605=1,计算结果!B$17,0)</f>
        <v>0</v>
      </c>
      <c r="P2605" s="2">
        <f t="shared" ca="1" si="204"/>
        <v>13.237037916249465</v>
      </c>
      <c r="Q2605" s="3">
        <f ca="1">1-P2605/MAX(P$2:P2605)</f>
        <v>0.16829528168244545</v>
      </c>
    </row>
    <row r="2606" spans="1:17" x14ac:dyDescent="0.15">
      <c r="A2606" s="1">
        <v>42270</v>
      </c>
      <c r="B2606">
        <v>3290.07</v>
      </c>
      <c r="C2606">
        <v>3315.94</v>
      </c>
      <c r="D2606" s="21">
        <v>3253.33</v>
      </c>
      <c r="E2606" s="21">
        <v>3263.03</v>
      </c>
      <c r="F2606" s="42">
        <v>1368.85977088</v>
      </c>
      <c r="G2606" s="3">
        <f t="shared" si="200"/>
        <v>-2.2761101277916085E-2</v>
      </c>
      <c r="H2606" s="3">
        <f>1-E2606/MAX(E$2:E2606)</f>
        <v>0.44479854352412707</v>
      </c>
      <c r="I2606" s="21">
        <f t="shared" si="201"/>
        <v>76</v>
      </c>
      <c r="J2606" s="21">
        <f ca="1">IF(ROW()&gt;计算结果!B$18+1,ABS(E2606-OFFSET(E2606,-计算结果!B$18,0,1,1))/SUM(OFFSET(I2606,0,0,-计算结果!B$18,1)),ABS(E2606-OFFSET(E2606,-ROW()+2,0,1,1))/SUM(OFFSET(I2606,0,0,-ROW()+2,1)))</f>
        <v>0.20825819860020128</v>
      </c>
      <c r="K2606" s="21">
        <f ca="1">(计算结果!B$19+计算结果!B$20*'000300'!J2606)^计算结果!B$21</f>
        <v>1.5874323787401812</v>
      </c>
      <c r="L2606" s="21">
        <f t="shared" ca="1" si="202"/>
        <v>3210.5736064131729</v>
      </c>
      <c r="M2606" s="31" t="str">
        <f ca="1">IF(ROW()&gt;计算结果!B$22+1,IF(L2606&gt;OFFSET(L2606,-计算结果!B$22,0,1,1),"买",IF(L2606&lt;OFFSET(L2606,-计算结果!B$22,0,1,1),"卖",M2605)),IF(L2606&gt;OFFSET(L2606,-ROW()+1,0,1,1),"买",IF(L2606&lt;OFFSET(L2606,-ROW()+1,0,1,1),"卖",M2605)))</f>
        <v>买</v>
      </c>
      <c r="N2606" s="4">
        <f t="shared" ca="1" si="203"/>
        <v>1</v>
      </c>
      <c r="O2606" s="3">
        <f ca="1">IF(M2605="买",E2606/E2605-1,0)-IF(N2606=1,计算结果!B$17,0)</f>
        <v>0</v>
      </c>
      <c r="P2606" s="2">
        <f t="shared" ca="1" si="204"/>
        <v>13.237037916249465</v>
      </c>
      <c r="Q2606" s="3">
        <f ca="1">1-P2606/MAX(P$2:P2606)</f>
        <v>0.16829528168244545</v>
      </c>
    </row>
    <row r="2607" spans="1:17" x14ac:dyDescent="0.15">
      <c r="A2607" s="1">
        <v>42271</v>
      </c>
      <c r="B2607">
        <v>3278.9</v>
      </c>
      <c r="C2607">
        <v>3300.86</v>
      </c>
      <c r="D2607" s="21">
        <v>3255.9</v>
      </c>
      <c r="E2607" s="21">
        <v>3285</v>
      </c>
      <c r="F2607" s="42">
        <v>1208.2064588799999</v>
      </c>
      <c r="G2607" s="3">
        <f t="shared" si="200"/>
        <v>6.7330058258734393E-3</v>
      </c>
      <c r="H2607" s="3">
        <f>1-E2607/MAX(E$2:E2607)</f>
        <v>0.4410603688831416</v>
      </c>
      <c r="I2607" s="21">
        <f t="shared" si="201"/>
        <v>21.9699999999998</v>
      </c>
      <c r="J2607" s="21">
        <f ca="1">IF(ROW()&gt;计算结果!B$18+1,ABS(E2607-OFFSET(E2607,-计算结果!B$18,0,1,1))/SUM(OFFSET(I2607,0,0,-计算结果!B$18,1)),ABS(E2607-OFFSET(E2607,-ROW()+2,0,1,1))/SUM(OFFSET(I2607,0,0,-ROW()+2,1)))</f>
        <v>0.11433974156949252</v>
      </c>
      <c r="K2607" s="21">
        <f ca="1">(计算结果!B$19+计算结果!B$20*'000300'!J2607)^计算结果!B$21</f>
        <v>1.5029057674125432</v>
      </c>
      <c r="L2607" s="21">
        <f t="shared" ca="1" si="202"/>
        <v>3322.4294625825314</v>
      </c>
      <c r="M2607" s="31" t="str">
        <f ca="1">IF(ROW()&gt;计算结果!B$22+1,IF(L2607&gt;OFFSET(L2607,-计算结果!B$22,0,1,1),"买",IF(L2607&lt;OFFSET(L2607,-计算结果!B$22,0,1,1),"卖",M2606)),IF(L2607&gt;OFFSET(L2607,-ROW()+1,0,1,1),"买",IF(L2607&lt;OFFSET(L2607,-ROW()+1,0,1,1),"卖",M2606)))</f>
        <v>买</v>
      </c>
      <c r="N2607" s="4" t="str">
        <f t="shared" ca="1" si="203"/>
        <v/>
      </c>
      <c r="O2607" s="3">
        <f ca="1">IF(M2606="买",E2607/E2606-1,0)-IF(N2607=1,计算结果!B$17,0)</f>
        <v>6.7330058258734393E-3</v>
      </c>
      <c r="P2607" s="2">
        <f t="shared" ca="1" si="204"/>
        <v>13.326162969656879</v>
      </c>
      <c r="Q2607" s="3">
        <f ca="1">1-P2607/MAX(P$2:P2607)</f>
        <v>0.16269540896860701</v>
      </c>
    </row>
    <row r="2608" spans="1:17" x14ac:dyDescent="0.15">
      <c r="A2608" s="1">
        <v>42272</v>
      </c>
      <c r="B2608">
        <v>3272.67</v>
      </c>
      <c r="C2608">
        <v>3290.86</v>
      </c>
      <c r="D2608" s="21">
        <v>3201.91</v>
      </c>
      <c r="E2608" s="21">
        <v>3231.95</v>
      </c>
      <c r="F2608" s="42">
        <v>1376.0217087999999</v>
      </c>
      <c r="G2608" s="3">
        <f t="shared" si="200"/>
        <v>-1.6149162861491706E-2</v>
      </c>
      <c r="H2608" s="3">
        <f>1-E2608/MAX(E$2:E2608)</f>
        <v>0.45008677601578984</v>
      </c>
      <c r="I2608" s="21">
        <f t="shared" si="201"/>
        <v>53.050000000000182</v>
      </c>
      <c r="J2608" s="21">
        <f ca="1">IF(ROW()&gt;计算结果!B$18+1,ABS(E2608-OFFSET(E2608,-计算结果!B$18,0,1,1))/SUM(OFFSET(I2608,0,0,-计算结果!B$18,1)),ABS(E2608-OFFSET(E2608,-ROW()+2,0,1,1))/SUM(OFFSET(I2608,0,0,-ROW()+2,1)))</f>
        <v>0.1701511930073237</v>
      </c>
      <c r="K2608" s="21">
        <f ca="1">(计算结果!B$19+计算结果!B$20*'000300'!J2608)^计算结果!B$21</f>
        <v>1.5531360737065913</v>
      </c>
      <c r="L2608" s="21">
        <f t="shared" ca="1" si="202"/>
        <v>3181.9025453160157</v>
      </c>
      <c r="M2608" s="31" t="str">
        <f ca="1">IF(ROW()&gt;计算结果!B$22+1,IF(L2608&gt;OFFSET(L2608,-计算结果!B$22,0,1,1),"买",IF(L2608&lt;OFFSET(L2608,-计算结果!B$22,0,1,1),"卖",M2607)),IF(L2608&gt;OFFSET(L2608,-ROW()+1,0,1,1),"买",IF(L2608&lt;OFFSET(L2608,-ROW()+1,0,1,1),"卖",M2607)))</f>
        <v>买</v>
      </c>
      <c r="N2608" s="4" t="str">
        <f t="shared" ca="1" si="203"/>
        <v/>
      </c>
      <c r="O2608" s="3">
        <f ca="1">IF(M2607="买",E2608/E2607-1,0)-IF(N2608=1,计算结果!B$17,0)</f>
        <v>-1.6149162861491706E-2</v>
      </c>
      <c r="P2608" s="2">
        <f t="shared" ca="1" si="204"/>
        <v>13.110956593541111</v>
      </c>
      <c r="Q2608" s="3">
        <f ca="1">1-P2608/MAX(P$2:P2608)</f>
        <v>0.17621717717384766</v>
      </c>
    </row>
    <row r="2609" spans="1:17" x14ac:dyDescent="0.15">
      <c r="A2609" s="1">
        <v>42275</v>
      </c>
      <c r="B2609">
        <v>3226.61</v>
      </c>
      <c r="C2609">
        <v>3246.55</v>
      </c>
      <c r="D2609" s="21">
        <v>3186.51</v>
      </c>
      <c r="E2609" s="21">
        <v>3242.75</v>
      </c>
      <c r="F2609" s="42">
        <v>880.07467008000003</v>
      </c>
      <c r="G2609" s="3">
        <f t="shared" si="200"/>
        <v>3.3416358545150793E-3</v>
      </c>
      <c r="H2609" s="3">
        <f>1-E2609/MAX(E$2:E2609)</f>
        <v>0.44824916626965217</v>
      </c>
      <c r="I2609" s="21">
        <f t="shared" si="201"/>
        <v>10.800000000000182</v>
      </c>
      <c r="J2609" s="21">
        <f ca="1">IF(ROW()&gt;计算结果!B$18+1,ABS(E2609-OFFSET(E2609,-计算结果!B$18,0,1,1))/SUM(OFFSET(I2609,0,0,-计算结果!B$18,1)),ABS(E2609-OFFSET(E2609,-ROW()+2,0,1,1))/SUM(OFFSET(I2609,0,0,-ROW()+2,1)))</f>
        <v>6.1702196070866022E-2</v>
      </c>
      <c r="K2609" s="21">
        <f ca="1">(计算结果!B$19+计算结果!B$20*'000300'!J2609)^计算结果!B$21</f>
        <v>1.4555319764637793</v>
      </c>
      <c r="L2609" s="21">
        <f t="shared" ca="1" si="202"/>
        <v>3270.4679612949853</v>
      </c>
      <c r="M2609" s="31" t="str">
        <f ca="1">IF(ROW()&gt;计算结果!B$22+1,IF(L2609&gt;OFFSET(L2609,-计算结果!B$22,0,1,1),"买",IF(L2609&lt;OFFSET(L2609,-计算结果!B$22,0,1,1),"卖",M2608)),IF(L2609&gt;OFFSET(L2609,-ROW()+1,0,1,1),"买",IF(L2609&lt;OFFSET(L2609,-ROW()+1,0,1,1),"卖",M2608)))</f>
        <v>卖</v>
      </c>
      <c r="N2609" s="4">
        <f t="shared" ca="1" si="203"/>
        <v>1</v>
      </c>
      <c r="O2609" s="3">
        <f ca="1">IF(M2608="买",E2609/E2608-1,0)-IF(N2609=1,计算结果!B$17,0)</f>
        <v>3.3416358545150793E-3</v>
      </c>
      <c r="P2609" s="2">
        <f t="shared" ca="1" si="204"/>
        <v>13.154768636181078</v>
      </c>
      <c r="Q2609" s="3">
        <f ca="1">1-P2609/MAX(P$2:P2609)</f>
        <v>0.17346439495675814</v>
      </c>
    </row>
    <row r="2610" spans="1:17" x14ac:dyDescent="0.15">
      <c r="A2610" s="1">
        <v>42276</v>
      </c>
      <c r="B2610">
        <v>3197.22</v>
      </c>
      <c r="C2610">
        <v>3208.42</v>
      </c>
      <c r="D2610" s="21">
        <v>3159.04</v>
      </c>
      <c r="E2610" s="21">
        <v>3178.85</v>
      </c>
      <c r="F2610" s="42">
        <v>966.91511295999999</v>
      </c>
      <c r="G2610" s="3">
        <f t="shared" si="200"/>
        <v>-1.9705496877650219E-2</v>
      </c>
      <c r="H2610" s="3">
        <f>1-E2610/MAX(E$2:E2610)</f>
        <v>0.45912169060096641</v>
      </c>
      <c r="I2610" s="21">
        <f t="shared" si="201"/>
        <v>63.900000000000091</v>
      </c>
      <c r="J2610" s="21">
        <f ca="1">IF(ROW()&gt;计算结果!B$18+1,ABS(E2610-OFFSET(E2610,-计算结果!B$18,0,1,1))/SUM(OFFSET(I2610,0,0,-计算结果!B$18,1)),ABS(E2610-OFFSET(E2610,-ROW()+2,0,1,1))/SUM(OFFSET(I2610,0,0,-ROW()+2,1)))</f>
        <v>4.7790025492800745E-2</v>
      </c>
      <c r="K2610" s="21">
        <f ca="1">(计算结果!B$19+计算结果!B$20*'000300'!J2610)^计算结果!B$21</f>
        <v>1.4430110229435207</v>
      </c>
      <c r="L2610" s="21">
        <f t="shared" ca="1" si="202"/>
        <v>3138.262233246709</v>
      </c>
      <c r="M2610" s="31" t="str">
        <f ca="1">IF(ROW()&gt;计算结果!B$22+1,IF(L2610&gt;OFFSET(L2610,-计算结果!B$22,0,1,1),"买",IF(L2610&lt;OFFSET(L2610,-计算结果!B$22,0,1,1),"卖",M2609)),IF(L2610&gt;OFFSET(L2610,-ROW()+1,0,1,1),"买",IF(L2610&lt;OFFSET(L2610,-ROW()+1,0,1,1),"卖",M2609)))</f>
        <v>卖</v>
      </c>
      <c r="N2610" s="4" t="str">
        <f t="shared" ca="1" si="203"/>
        <v/>
      </c>
      <c r="O2610" s="3">
        <f ca="1">IF(M2609="买",E2610/E2609-1,0)-IF(N2610=1,计算结果!B$17,0)</f>
        <v>0</v>
      </c>
      <c r="P2610" s="2">
        <f t="shared" ca="1" si="204"/>
        <v>13.154768636181078</v>
      </c>
      <c r="Q2610" s="3">
        <f ca="1">1-P2610/MAX(P$2:P2610)</f>
        <v>0.17346439495675814</v>
      </c>
    </row>
    <row r="2611" spans="1:17" x14ac:dyDescent="0.15">
      <c r="A2611" s="1">
        <v>42277</v>
      </c>
      <c r="B2611">
        <v>3195.9</v>
      </c>
      <c r="C2611">
        <v>3223.91</v>
      </c>
      <c r="D2611" s="21">
        <v>3186.77</v>
      </c>
      <c r="E2611" s="21">
        <v>3202.95</v>
      </c>
      <c r="F2611" s="42">
        <v>958.81601023999997</v>
      </c>
      <c r="G2611" s="3">
        <f t="shared" si="200"/>
        <v>7.5813580382841916E-3</v>
      </c>
      <c r="H2611" s="3">
        <f>1-E2611/MAX(E$2:E2611)</f>
        <v>0.45502109848227046</v>
      </c>
      <c r="I2611" s="21">
        <f t="shared" si="201"/>
        <v>24.099999999999909</v>
      </c>
      <c r="J2611" s="21">
        <f ca="1">IF(ROW()&gt;计算结果!B$18+1,ABS(E2611-OFFSET(E2611,-计算结果!B$18,0,1,1))/SUM(OFFSET(I2611,0,0,-计算结果!B$18,1)),ABS(E2611-OFFSET(E2611,-ROW()+2,0,1,1))/SUM(OFFSET(I2611,0,0,-ROW()+2,1)))</f>
        <v>0.25064843197359132</v>
      </c>
      <c r="K2611" s="21">
        <f ca="1">(计算结果!B$19+计算结果!B$20*'000300'!J2611)^计算结果!B$21</f>
        <v>1.625583588776232</v>
      </c>
      <c r="L2611" s="21">
        <f t="shared" ca="1" si="202"/>
        <v>3243.4176052754437</v>
      </c>
      <c r="M2611" s="31" t="str">
        <f ca="1">IF(ROW()&gt;计算结果!B$22+1,IF(L2611&gt;OFFSET(L2611,-计算结果!B$22,0,1,1),"买",IF(L2611&lt;OFFSET(L2611,-计算结果!B$22,0,1,1),"卖",M2610)),IF(L2611&gt;OFFSET(L2611,-ROW()+1,0,1,1),"买",IF(L2611&lt;OFFSET(L2611,-ROW()+1,0,1,1),"卖",M2610)))</f>
        <v>卖</v>
      </c>
      <c r="N2611" s="4" t="str">
        <f t="shared" ca="1" si="203"/>
        <v/>
      </c>
      <c r="O2611" s="3">
        <f ca="1">IF(M2610="买",E2611/E2610-1,0)-IF(N2611=1,计算结果!B$17,0)</f>
        <v>0</v>
      </c>
      <c r="P2611" s="2">
        <f t="shared" ca="1" si="204"/>
        <v>13.154768636181078</v>
      </c>
      <c r="Q2611" s="3">
        <f ca="1">1-P2611/MAX(P$2:P2611)</f>
        <v>0.17346439495675814</v>
      </c>
    </row>
    <row r="2612" spans="1:17" x14ac:dyDescent="0.15">
      <c r="A2612" s="1">
        <v>42285</v>
      </c>
      <c r="B2612">
        <v>3324.98</v>
      </c>
      <c r="C2612">
        <v>3337.33</v>
      </c>
      <c r="D2612" s="21">
        <v>3294.61</v>
      </c>
      <c r="E2612" s="21">
        <v>3296.48</v>
      </c>
      <c r="F2612" s="42">
        <v>1641.2060876800001</v>
      </c>
      <c r="G2612" s="3">
        <f t="shared" si="200"/>
        <v>2.9201205139012476E-2</v>
      </c>
      <c r="H2612" s="3">
        <f>1-E2612/MAX(E$2:E2612)</f>
        <v>0.4391070577826176</v>
      </c>
      <c r="I2612" s="21">
        <f t="shared" si="201"/>
        <v>93.5300000000002</v>
      </c>
      <c r="J2612" s="21">
        <f ca="1">IF(ROW()&gt;计算结果!B$18+1,ABS(E2612-OFFSET(E2612,-计算结果!B$18,0,1,1))/SUM(OFFSET(I2612,0,0,-计算结果!B$18,1)),ABS(E2612-OFFSET(E2612,-ROW()+2,0,1,1))/SUM(OFFSET(I2612,0,0,-ROW()+2,1)))</f>
        <v>0.13354887960842413</v>
      </c>
      <c r="K2612" s="21">
        <f ca="1">(计算结果!B$19+计算结果!B$20*'000300'!J2612)^计算结果!B$21</f>
        <v>1.5201939916475817</v>
      </c>
      <c r="L2612" s="21">
        <f t="shared" ca="1" si="202"/>
        <v>3324.0827389181468</v>
      </c>
      <c r="M2612" s="31" t="str">
        <f ca="1">IF(ROW()&gt;计算结果!B$22+1,IF(L2612&gt;OFFSET(L2612,-计算结果!B$22,0,1,1),"买",IF(L2612&lt;OFFSET(L2612,-计算结果!B$22,0,1,1),"卖",M2611)),IF(L2612&gt;OFFSET(L2612,-ROW()+1,0,1,1),"买",IF(L2612&lt;OFFSET(L2612,-ROW()+1,0,1,1),"卖",M2611)))</f>
        <v>买</v>
      </c>
      <c r="N2612" s="4">
        <f t="shared" ca="1" si="203"/>
        <v>1</v>
      </c>
      <c r="O2612" s="3">
        <f ca="1">IF(M2611="买",E2612/E2611-1,0)-IF(N2612=1,计算结果!B$17,0)</f>
        <v>0</v>
      </c>
      <c r="P2612" s="2">
        <f t="shared" ca="1" si="204"/>
        <v>13.154768636181078</v>
      </c>
      <c r="Q2612" s="3">
        <f ca="1">1-P2612/MAX(P$2:P2612)</f>
        <v>0.17346439495675814</v>
      </c>
    </row>
    <row r="2613" spans="1:17" x14ac:dyDescent="0.15">
      <c r="A2613" s="1">
        <v>42286</v>
      </c>
      <c r="B2613">
        <v>3302.36</v>
      </c>
      <c r="C2613">
        <v>3352.38</v>
      </c>
      <c r="D2613" s="21">
        <v>3293.97</v>
      </c>
      <c r="E2613" s="21">
        <v>3340.12</v>
      </c>
      <c r="F2613" s="42">
        <v>1447.313408</v>
      </c>
      <c r="G2613" s="3">
        <f t="shared" si="200"/>
        <v>1.3238363345143833E-2</v>
      </c>
      <c r="H2613" s="3">
        <f>1-E2613/MAX(E$2:E2613)</f>
        <v>0.43168175321581703</v>
      </c>
      <c r="I2613" s="21">
        <f t="shared" si="201"/>
        <v>43.639999999999873</v>
      </c>
      <c r="J2613" s="21">
        <f ca="1">IF(ROW()&gt;计算结果!B$18+1,ABS(E2613-OFFSET(E2613,-计算结果!B$18,0,1,1))/SUM(OFFSET(I2613,0,0,-计算结果!B$18,1)),ABS(E2613-OFFSET(E2613,-ROW()+2,0,1,1))/SUM(OFFSET(I2613,0,0,-ROW()+2,1)))</f>
        <v>0.18715113217482848</v>
      </c>
      <c r="K2613" s="21">
        <f ca="1">(计算结果!B$19+计算结果!B$20*'000300'!J2613)^计算结果!B$21</f>
        <v>1.5684360189573456</v>
      </c>
      <c r="L2613" s="21">
        <f t="shared" ca="1" si="202"/>
        <v>3349.2361568443484</v>
      </c>
      <c r="M2613" s="31" t="str">
        <f ca="1">IF(ROW()&gt;计算结果!B$22+1,IF(L2613&gt;OFFSET(L2613,-计算结果!B$22,0,1,1),"买",IF(L2613&lt;OFFSET(L2613,-计算结果!B$22,0,1,1),"卖",M2612)),IF(L2613&gt;OFFSET(L2613,-ROW()+1,0,1,1),"买",IF(L2613&lt;OFFSET(L2613,-ROW()+1,0,1,1),"卖",M2612)))</f>
        <v>卖</v>
      </c>
      <c r="N2613" s="4">
        <f t="shared" ca="1" si="203"/>
        <v>1</v>
      </c>
      <c r="O2613" s="3">
        <f ca="1">IF(M2612="买",E2613/E2612-1,0)-IF(N2613=1,计算结果!B$17,0)</f>
        <v>1.3238363345143833E-2</v>
      </c>
      <c r="P2613" s="2">
        <f t="shared" ca="1" si="204"/>
        <v>13.328916243108145</v>
      </c>
      <c r="Q2613" s="3">
        <f ca="1">1-P2613/MAX(P$2:P2613)</f>
        <v>0.16252241629949749</v>
      </c>
    </row>
    <row r="2614" spans="1:17" x14ac:dyDescent="0.15">
      <c r="A2614" s="1">
        <v>42289</v>
      </c>
      <c r="B2614">
        <v>3351.14</v>
      </c>
      <c r="C2614">
        <v>3486.63</v>
      </c>
      <c r="D2614" s="21">
        <v>3347.25</v>
      </c>
      <c r="E2614" s="21">
        <v>3447.69</v>
      </c>
      <c r="F2614" s="42">
        <v>2637.06476544</v>
      </c>
      <c r="G2614" s="3">
        <f t="shared" si="200"/>
        <v>3.2205429745039149E-2</v>
      </c>
      <c r="H2614" s="3">
        <f>1-E2614/MAX(E$2:E2614)</f>
        <v>0.41337881984618519</v>
      </c>
      <c r="I2614" s="21">
        <f t="shared" si="201"/>
        <v>107.57000000000016</v>
      </c>
      <c r="J2614" s="21">
        <f ca="1">IF(ROW()&gt;计算结果!B$18+1,ABS(E2614-OFFSET(E2614,-计算结果!B$18,0,1,1))/SUM(OFFSET(I2614,0,0,-计算结果!B$18,1)),ABS(E2614-OFFSET(E2614,-ROW()+2,0,1,1))/SUM(OFFSET(I2614,0,0,-ROW()+2,1)))</f>
        <v>0.2654281037042675</v>
      </c>
      <c r="K2614" s="21">
        <f ca="1">(计算结果!B$19+计算结果!B$20*'000300'!J2614)^计算结果!B$21</f>
        <v>1.6388852933338407</v>
      </c>
      <c r="L2614" s="21">
        <f t="shared" ca="1" si="202"/>
        <v>3510.5907124643427</v>
      </c>
      <c r="M2614" s="31" t="str">
        <f ca="1">IF(ROW()&gt;计算结果!B$22+1,IF(L2614&gt;OFFSET(L2614,-计算结果!B$22,0,1,1),"买",IF(L2614&lt;OFFSET(L2614,-计算结果!B$22,0,1,1),"卖",M2613)),IF(L2614&gt;OFFSET(L2614,-ROW()+1,0,1,1),"买",IF(L2614&lt;OFFSET(L2614,-ROW()+1,0,1,1),"卖",M2613)))</f>
        <v>买</v>
      </c>
      <c r="N2614" s="4">
        <f t="shared" ca="1" si="203"/>
        <v>1</v>
      </c>
      <c r="O2614" s="3">
        <f ca="1">IF(M2613="买",E2614/E2613-1,0)-IF(N2614=1,计算结果!B$17,0)</f>
        <v>0</v>
      </c>
      <c r="P2614" s="2">
        <f t="shared" ca="1" si="204"/>
        <v>13.328916243108145</v>
      </c>
      <c r="Q2614" s="3">
        <f ca="1">1-P2614/MAX(P$2:P2614)</f>
        <v>0.16252241629949749</v>
      </c>
    </row>
    <row r="2615" spans="1:17" x14ac:dyDescent="0.15">
      <c r="A2615" s="1">
        <v>42290</v>
      </c>
      <c r="B2615">
        <v>3422.48</v>
      </c>
      <c r="C2615">
        <v>3452.05</v>
      </c>
      <c r="D2615" s="21">
        <v>3413.97</v>
      </c>
      <c r="E2615" s="21">
        <v>3445.04</v>
      </c>
      <c r="F2615" s="42">
        <v>1749.78940928</v>
      </c>
      <c r="G2615" s="3">
        <f t="shared" si="200"/>
        <v>-7.6863059033727144E-4</v>
      </c>
      <c r="H2615" s="3">
        <f>1-E2615/MAX(E$2:E2615)</f>
        <v>0.41382971483019126</v>
      </c>
      <c r="I2615" s="21">
        <f t="shared" si="201"/>
        <v>2.6500000000000909</v>
      </c>
      <c r="J2615" s="21">
        <f ca="1">IF(ROW()&gt;计算结果!B$18+1,ABS(E2615-OFFSET(E2615,-计算结果!B$18,0,1,1))/SUM(OFFSET(I2615,0,0,-计算结果!B$18,1)),ABS(E2615-OFFSET(E2615,-ROW()+2,0,1,1))/SUM(OFFSET(I2615,0,0,-ROW()+2,1)))</f>
        <v>0.21320971018281945</v>
      </c>
      <c r="K2615" s="21">
        <f ca="1">(计算结果!B$19+计算结果!B$20*'000300'!J2615)^计算结果!B$21</f>
        <v>1.5918887391645373</v>
      </c>
      <c r="L2615" s="21">
        <f t="shared" ca="1" si="202"/>
        <v>3406.2412714481429</v>
      </c>
      <c r="M2615" s="31" t="str">
        <f ca="1">IF(ROW()&gt;计算结果!B$22+1,IF(L2615&gt;OFFSET(L2615,-计算结果!B$22,0,1,1),"买",IF(L2615&lt;OFFSET(L2615,-计算结果!B$22,0,1,1),"卖",M2614)),IF(L2615&gt;OFFSET(L2615,-ROW()+1,0,1,1),"买",IF(L2615&lt;OFFSET(L2615,-ROW()+1,0,1,1),"卖",M2614)))</f>
        <v>卖</v>
      </c>
      <c r="N2615" s="4">
        <f t="shared" ca="1" si="203"/>
        <v>1</v>
      </c>
      <c r="O2615" s="3">
        <f ca="1">IF(M2614="买",E2615/E2614-1,0)-IF(N2615=1,计算结果!B$17,0)</f>
        <v>-7.6863059033727144E-4</v>
      </c>
      <c r="P2615" s="2">
        <f t="shared" ca="1" si="204"/>
        <v>13.318671230347649</v>
      </c>
      <c r="Q2615" s="3">
        <f ca="1">1-P2615/MAX(P$2:P2615)</f>
        <v>0.16316612718905144</v>
      </c>
    </row>
    <row r="2616" spans="1:17" x14ac:dyDescent="0.15">
      <c r="A2616" s="1">
        <v>42291</v>
      </c>
      <c r="B2616">
        <v>3431.14</v>
      </c>
      <c r="C2616">
        <v>3458.7</v>
      </c>
      <c r="D2616" s="21">
        <v>3403.23</v>
      </c>
      <c r="E2616" s="21">
        <v>3406.11</v>
      </c>
      <c r="F2616" s="42">
        <v>1745.9925811200001</v>
      </c>
      <c r="G2616" s="3">
        <f t="shared" si="200"/>
        <v>-1.1300304205466349E-2</v>
      </c>
      <c r="H2616" s="3">
        <f>1-E2616/MAX(E$2:E2616)</f>
        <v>0.42045361736881504</v>
      </c>
      <c r="I2616" s="21">
        <f t="shared" si="201"/>
        <v>38.929999999999836</v>
      </c>
      <c r="J2616" s="21">
        <f ca="1">IF(ROW()&gt;计算结果!B$18+1,ABS(E2616-OFFSET(E2616,-计算结果!B$18,0,1,1))/SUM(OFFSET(I2616,0,0,-计算结果!B$18,1)),ABS(E2616-OFFSET(E2616,-ROW()+2,0,1,1))/SUM(OFFSET(I2616,0,0,-ROW()+2,1)))</f>
        <v>0.31094884165688663</v>
      </c>
      <c r="K2616" s="21">
        <f ca="1">(计算结果!B$19+计算结果!B$20*'000300'!J2616)^计算结果!B$21</f>
        <v>1.6798539574911979</v>
      </c>
      <c r="L2616" s="21">
        <f t="shared" ca="1" si="202"/>
        <v>3406.0207545864741</v>
      </c>
      <c r="M2616" s="31" t="str">
        <f ca="1">IF(ROW()&gt;计算结果!B$22+1,IF(L2616&gt;OFFSET(L2616,-计算结果!B$22,0,1,1),"买",IF(L2616&lt;OFFSET(L2616,-计算结果!B$22,0,1,1),"卖",M2615)),IF(L2616&gt;OFFSET(L2616,-ROW()+1,0,1,1),"买",IF(L2616&lt;OFFSET(L2616,-ROW()+1,0,1,1),"卖",M2615)))</f>
        <v>买</v>
      </c>
      <c r="N2616" s="4">
        <f t="shared" ca="1" si="203"/>
        <v>1</v>
      </c>
      <c r="O2616" s="3">
        <f ca="1">IF(M2615="买",E2616/E2615-1,0)-IF(N2616=1,计算结果!B$17,0)</f>
        <v>0</v>
      </c>
      <c r="P2616" s="2">
        <f t="shared" ca="1" si="204"/>
        <v>13.318671230347649</v>
      </c>
      <c r="Q2616" s="3">
        <f ca="1">1-P2616/MAX(P$2:P2616)</f>
        <v>0.16316612718905144</v>
      </c>
    </row>
    <row r="2617" spans="1:17" x14ac:dyDescent="0.15">
      <c r="A2617" s="1">
        <v>42292</v>
      </c>
      <c r="B2617">
        <v>3403.39</v>
      </c>
      <c r="C2617">
        <v>3486.81</v>
      </c>
      <c r="D2617" s="21">
        <v>3402.32</v>
      </c>
      <c r="E2617" s="21">
        <v>3486.81</v>
      </c>
      <c r="F2617" s="42">
        <v>2018.8187852799999</v>
      </c>
      <c r="G2617" s="3">
        <f t="shared" si="200"/>
        <v>2.3692716911667411E-2</v>
      </c>
      <c r="H2617" s="3">
        <f>1-E2617/MAX(E$2:E2617)</f>
        <v>0.40672258898795344</v>
      </c>
      <c r="I2617" s="21">
        <f t="shared" si="201"/>
        <v>80.699999999999818</v>
      </c>
      <c r="J2617" s="21">
        <f ca="1">IF(ROW()&gt;计算结果!B$18+1,ABS(E2617-OFFSET(E2617,-计算结果!B$18,0,1,1))/SUM(OFFSET(I2617,0,0,-计算结果!B$18,1)),ABS(E2617-OFFSET(E2617,-ROW()+2,0,1,1))/SUM(OFFSET(I2617,0,0,-ROW()+2,1)))</f>
        <v>0.3889413533254954</v>
      </c>
      <c r="K2617" s="21">
        <f ca="1">(计算结果!B$19+计算结果!B$20*'000300'!J2617)^计算结果!B$21</f>
        <v>1.7500472179929458</v>
      </c>
      <c r="L2617" s="21">
        <f t="shared" ca="1" si="202"/>
        <v>3547.4057487661644</v>
      </c>
      <c r="M2617" s="31" t="str">
        <f ca="1">IF(ROW()&gt;计算结果!B$22+1,IF(L2617&gt;OFFSET(L2617,-计算结果!B$22,0,1,1),"买",IF(L2617&lt;OFFSET(L2617,-计算结果!B$22,0,1,1),"卖",M2616)),IF(L2617&gt;OFFSET(L2617,-ROW()+1,0,1,1),"买",IF(L2617&lt;OFFSET(L2617,-ROW()+1,0,1,1),"卖",M2616)))</f>
        <v>买</v>
      </c>
      <c r="N2617" s="4" t="str">
        <f t="shared" ca="1" si="203"/>
        <v/>
      </c>
      <c r="O2617" s="3">
        <f ca="1">IF(M2616="买",E2617/E2616-1,0)-IF(N2617=1,计算结果!B$17,0)</f>
        <v>2.3692716911667411E-2</v>
      </c>
      <c r="P2617" s="2">
        <f t="shared" ca="1" si="204"/>
        <v>13.634226737447845</v>
      </c>
      <c r="Q2617" s="3">
        <f ca="1">1-P2617/MAX(P$2:P2617)</f>
        <v>0.14333925913844736</v>
      </c>
    </row>
    <row r="2618" spans="1:17" x14ac:dyDescent="0.15">
      <c r="A2618" s="1">
        <v>42293</v>
      </c>
      <c r="B2618">
        <v>3508.52</v>
      </c>
      <c r="C2618">
        <v>3537.54</v>
      </c>
      <c r="D2618" s="21">
        <v>3487.1</v>
      </c>
      <c r="E2618" s="21">
        <v>3534.07</v>
      </c>
      <c r="F2618" s="42">
        <v>2522.1149491199999</v>
      </c>
      <c r="G2618" s="3">
        <f t="shared" si="200"/>
        <v>1.3553936119260923E-2</v>
      </c>
      <c r="H2618" s="3">
        <f>1-E2618/MAX(E$2:E2618)</f>
        <v>0.3986813448580957</v>
      </c>
      <c r="I2618" s="21">
        <f t="shared" si="201"/>
        <v>47.260000000000218</v>
      </c>
      <c r="J2618" s="21">
        <f ca="1">IF(ROW()&gt;计算结果!B$18+1,ABS(E2618-OFFSET(E2618,-计算结果!B$18,0,1,1))/SUM(OFFSET(I2618,0,0,-计算结果!B$18,1)),ABS(E2618-OFFSET(E2618,-ROW()+2,0,1,1))/SUM(OFFSET(I2618,0,0,-ROW()+2,1)))</f>
        <v>0.58883604895922692</v>
      </c>
      <c r="K2618" s="21">
        <f ca="1">(计算结果!B$19+计算结果!B$20*'000300'!J2618)^计算结果!B$21</f>
        <v>1.929952444063304</v>
      </c>
      <c r="L2618" s="21">
        <f t="shared" ca="1" si="202"/>
        <v>3521.6683878414919</v>
      </c>
      <c r="M2618" s="31" t="str">
        <f ca="1">IF(ROW()&gt;计算结果!B$22+1,IF(L2618&gt;OFFSET(L2618,-计算结果!B$22,0,1,1),"买",IF(L2618&lt;OFFSET(L2618,-计算结果!B$22,0,1,1),"卖",M2617)),IF(L2618&gt;OFFSET(L2618,-ROW()+1,0,1,1),"买",IF(L2618&lt;OFFSET(L2618,-ROW()+1,0,1,1),"卖",M2617)))</f>
        <v>买</v>
      </c>
      <c r="N2618" s="4" t="str">
        <f t="shared" ca="1" si="203"/>
        <v/>
      </c>
      <c r="O2618" s="3">
        <f ca="1">IF(M2617="买",E2618/E2617-1,0)-IF(N2618=1,计算结果!B$17,0)</f>
        <v>1.3553936119260923E-2</v>
      </c>
      <c r="P2618" s="2">
        <f t="shared" ca="1" si="204"/>
        <v>13.819024175682733</v>
      </c>
      <c r="Q2618" s="3">
        <f ca="1">1-P2618/MAX(P$2:P2618)</f>
        <v>0.13172813418093099</v>
      </c>
    </row>
    <row r="2619" spans="1:17" x14ac:dyDescent="0.15">
      <c r="A2619" s="1">
        <v>42296</v>
      </c>
      <c r="B2619">
        <v>3548.95</v>
      </c>
      <c r="C2619">
        <v>3572.99</v>
      </c>
      <c r="D2619" s="21">
        <v>3502.5</v>
      </c>
      <c r="E2619" s="21">
        <v>3534.18</v>
      </c>
      <c r="F2619" s="42">
        <v>2548.9098342399998</v>
      </c>
      <c r="G2619" s="3">
        <f t="shared" si="200"/>
        <v>3.112558608053817E-5</v>
      </c>
      <c r="H2619" s="3">
        <f>1-E2619/MAX(E$2:E2619)</f>
        <v>0.3986626284625332</v>
      </c>
      <c r="I2619" s="21">
        <f t="shared" si="201"/>
        <v>0.10999999999967258</v>
      </c>
      <c r="J2619" s="21">
        <f ca="1">IF(ROW()&gt;计算结果!B$18+1,ABS(E2619-OFFSET(E2619,-计算结果!B$18,0,1,1))/SUM(OFFSET(I2619,0,0,-计算结果!B$18,1)),ABS(E2619-OFFSET(E2619,-ROW()+2,0,1,1))/SUM(OFFSET(I2619,0,0,-ROW()+2,1)))</f>
        <v>0.58008718326399789</v>
      </c>
      <c r="K2619" s="21">
        <f ca="1">(计算结果!B$19+计算结果!B$20*'000300'!J2619)^计算结果!B$21</f>
        <v>1.9220784649375982</v>
      </c>
      <c r="L2619" s="21">
        <f t="shared" ca="1" si="202"/>
        <v>3545.7166881330118</v>
      </c>
      <c r="M2619" s="31" t="str">
        <f ca="1">IF(ROW()&gt;计算结果!B$22+1,IF(L2619&gt;OFFSET(L2619,-计算结果!B$22,0,1,1),"买",IF(L2619&lt;OFFSET(L2619,-计算结果!B$22,0,1,1),"卖",M2618)),IF(L2619&gt;OFFSET(L2619,-ROW()+1,0,1,1),"买",IF(L2619&lt;OFFSET(L2619,-ROW()+1,0,1,1),"卖",M2618)))</f>
        <v>买</v>
      </c>
      <c r="N2619" s="4" t="str">
        <f t="shared" ca="1" si="203"/>
        <v/>
      </c>
      <c r="O2619" s="3">
        <f ca="1">IF(M2618="买",E2619/E2618-1,0)-IF(N2619=1,计算结果!B$17,0)</f>
        <v>3.112558608053817E-5</v>
      </c>
      <c r="P2619" s="2">
        <f t="shared" ca="1" si="204"/>
        <v>13.819454300909262</v>
      </c>
      <c r="Q2619" s="3">
        <f ca="1">1-P2619/MAX(P$2:P2619)</f>
        <v>0.13170110871023022</v>
      </c>
    </row>
    <row r="2620" spans="1:17" x14ac:dyDescent="0.15">
      <c r="A2620" s="1">
        <v>42297</v>
      </c>
      <c r="B2620">
        <v>3527.88</v>
      </c>
      <c r="C2620">
        <v>3577.8</v>
      </c>
      <c r="D2620" s="21">
        <v>3510.44</v>
      </c>
      <c r="E2620" s="21">
        <v>3577.7</v>
      </c>
      <c r="F2620" s="42">
        <v>2265.2557721600001</v>
      </c>
      <c r="G2620" s="3">
        <f t="shared" si="200"/>
        <v>1.2314030411580523E-2</v>
      </c>
      <c r="H2620" s="3">
        <f>1-E2620/MAX(E$2:E2620)</f>
        <v>0.39125774178180084</v>
      </c>
      <c r="I2620" s="21">
        <f t="shared" si="201"/>
        <v>43.519999999999982</v>
      </c>
      <c r="J2620" s="21">
        <f ca="1">IF(ROW()&gt;计算结果!B$18+1,ABS(E2620-OFFSET(E2620,-计算结果!B$18,0,1,1))/SUM(OFFSET(I2620,0,0,-计算结果!B$18,1)),ABS(E2620-OFFSET(E2620,-ROW()+2,0,1,1))/SUM(OFFSET(I2620,0,0,-ROW()+2,1)))</f>
        <v>0.82747245907761269</v>
      </c>
      <c r="K2620" s="21">
        <f ca="1">(计算结果!B$19+计算结果!B$20*'000300'!J2620)^计算结果!B$21</f>
        <v>2.1447252131698513</v>
      </c>
      <c r="L2620" s="21">
        <f t="shared" ca="1" si="202"/>
        <v>3614.3121034948153</v>
      </c>
      <c r="M2620" s="31" t="str">
        <f ca="1">IF(ROW()&gt;计算结果!B$22+1,IF(L2620&gt;OFFSET(L2620,-计算结果!B$22,0,1,1),"买",IF(L2620&lt;OFFSET(L2620,-计算结果!B$22,0,1,1),"卖",M2619)),IF(L2620&gt;OFFSET(L2620,-ROW()+1,0,1,1),"买",IF(L2620&lt;OFFSET(L2620,-ROW()+1,0,1,1),"卖",M2619)))</f>
        <v>买</v>
      </c>
      <c r="N2620" s="4" t="str">
        <f t="shared" ca="1" si="203"/>
        <v/>
      </c>
      <c r="O2620" s="3">
        <f ca="1">IF(M2619="买",E2620/E2619-1,0)-IF(N2620=1,计算结果!B$17,0)</f>
        <v>1.2314030411580523E-2</v>
      </c>
      <c r="P2620" s="2">
        <f t="shared" ca="1" si="204"/>
        <v>13.989627481442106</v>
      </c>
      <c r="Q2620" s="3">
        <f ca="1">1-P2620/MAX(P$2:P2620)</f>
        <v>0.12100884975654636</v>
      </c>
    </row>
    <row r="2621" spans="1:17" x14ac:dyDescent="0.15">
      <c r="A2621" s="1">
        <v>42298</v>
      </c>
      <c r="B2621">
        <v>3580.84</v>
      </c>
      <c r="C2621">
        <v>3601.24</v>
      </c>
      <c r="D2621" s="21">
        <v>3417.41</v>
      </c>
      <c r="E2621" s="21">
        <v>3473.25</v>
      </c>
      <c r="F2621" s="42">
        <v>3268.8698163200002</v>
      </c>
      <c r="G2621" s="3">
        <f t="shared" si="200"/>
        <v>-2.9194734047013449E-2</v>
      </c>
      <c r="H2621" s="3">
        <f>1-E2621/MAX(E$2:E2621)</f>
        <v>0.40902981011365958</v>
      </c>
      <c r="I2621" s="21">
        <f t="shared" si="201"/>
        <v>104.44999999999982</v>
      </c>
      <c r="J2621" s="21">
        <f ca="1">IF(ROW()&gt;计算结果!B$18+1,ABS(E2621-OFFSET(E2621,-计算结果!B$18,0,1,1))/SUM(OFFSET(I2621,0,0,-计算结果!B$18,1)),ABS(E2621-OFFSET(E2621,-ROW()+2,0,1,1))/SUM(OFFSET(I2621,0,0,-ROW()+2,1)))</f>
        <v>0.48065296251511547</v>
      </c>
      <c r="K2621" s="21">
        <f ca="1">(计算结果!B$19+计算结果!B$20*'000300'!J2621)^计算结果!B$21</f>
        <v>1.8325876662636038</v>
      </c>
      <c r="L2621" s="21">
        <f t="shared" ca="1" si="202"/>
        <v>3355.8034324530167</v>
      </c>
      <c r="M2621" s="31" t="str">
        <f ca="1">IF(ROW()&gt;计算结果!B$22+1,IF(L2621&gt;OFFSET(L2621,-计算结果!B$22,0,1,1),"买",IF(L2621&lt;OFFSET(L2621,-计算结果!B$22,0,1,1),"卖",M2620)),IF(L2621&gt;OFFSET(L2621,-ROW()+1,0,1,1),"买",IF(L2621&lt;OFFSET(L2621,-ROW()+1,0,1,1),"卖",M2620)))</f>
        <v>卖</v>
      </c>
      <c r="N2621" s="4">
        <f t="shared" ca="1" si="203"/>
        <v>1</v>
      </c>
      <c r="O2621" s="3">
        <f ca="1">IF(M2620="买",E2621/E2620-1,0)-IF(N2621=1,计算结果!B$17,0)</f>
        <v>-2.9194734047013449E-2</v>
      </c>
      <c r="P2621" s="2">
        <f t="shared" ca="1" si="204"/>
        <v>13.581204027704613</v>
      </c>
      <c r="Q2621" s="3">
        <f ca="1">1-P2621/MAX(P$2:P2621)</f>
        <v>0.14667076261758238</v>
      </c>
    </row>
    <row r="2622" spans="1:17" x14ac:dyDescent="0.15">
      <c r="A2622" s="1">
        <v>42299</v>
      </c>
      <c r="B2622">
        <v>3453.2</v>
      </c>
      <c r="C2622">
        <v>3530.77</v>
      </c>
      <c r="D2622" s="21">
        <v>3442.31</v>
      </c>
      <c r="E2622" s="21">
        <v>3524.53</v>
      </c>
      <c r="F2622" s="42">
        <v>2235.8360063999999</v>
      </c>
      <c r="G2622" s="3">
        <f t="shared" si="200"/>
        <v>1.476426977614631E-2</v>
      </c>
      <c r="H2622" s="3">
        <f>1-E2622/MAX(E$2:E2622)</f>
        <v>0.40030456680051718</v>
      </c>
      <c r="I2622" s="21">
        <f t="shared" si="201"/>
        <v>51.2800000000002</v>
      </c>
      <c r="J2622" s="21">
        <f ca="1">IF(ROW()&gt;计算结果!B$18+1,ABS(E2622-OFFSET(E2622,-计算结果!B$18,0,1,1))/SUM(OFFSET(I2622,0,0,-计算结果!B$18,1)),ABS(E2622-OFFSET(E2622,-ROW()+2,0,1,1))/SUM(OFFSET(I2622,0,0,-ROW()+2,1)))</f>
        <v>0.43846494010882375</v>
      </c>
      <c r="K2622" s="21">
        <f ca="1">(计算结果!B$19+计算结果!B$20*'000300'!J2622)^计算结果!B$21</f>
        <v>1.7946184460979413</v>
      </c>
      <c r="L2622" s="21">
        <f t="shared" ca="1" si="202"/>
        <v>3658.6032429196234</v>
      </c>
      <c r="M2622" s="31" t="str">
        <f ca="1">IF(ROW()&gt;计算结果!B$22+1,IF(L2622&gt;OFFSET(L2622,-计算结果!B$22,0,1,1),"买",IF(L2622&lt;OFFSET(L2622,-计算结果!B$22,0,1,1),"卖",M2621)),IF(L2622&gt;OFFSET(L2622,-ROW()+1,0,1,1),"买",IF(L2622&lt;OFFSET(L2622,-ROW()+1,0,1,1),"卖",M2621)))</f>
        <v>买</v>
      </c>
      <c r="N2622" s="4">
        <f t="shared" ca="1" si="203"/>
        <v>1</v>
      </c>
      <c r="O2622" s="3">
        <f ca="1">IF(M2621="买",E2622/E2621-1,0)-IF(N2622=1,计算结果!B$17,0)</f>
        <v>0</v>
      </c>
      <c r="P2622" s="2">
        <f t="shared" ca="1" si="204"/>
        <v>13.581204027704613</v>
      </c>
      <c r="Q2622" s="3">
        <f ca="1">1-P2622/MAX(P$2:P2622)</f>
        <v>0.14667076261758238</v>
      </c>
    </row>
    <row r="2623" spans="1:17" x14ac:dyDescent="0.15">
      <c r="A2623" s="1">
        <v>42300</v>
      </c>
      <c r="B2623">
        <v>3536.84</v>
      </c>
      <c r="C2623">
        <v>3581.84</v>
      </c>
      <c r="D2623" s="21">
        <v>3515.82</v>
      </c>
      <c r="E2623" s="21">
        <v>3571.24</v>
      </c>
      <c r="F2623" s="42">
        <v>2470.5967718400002</v>
      </c>
      <c r="G2623" s="3">
        <f t="shared" si="200"/>
        <v>1.325283087390372E-2</v>
      </c>
      <c r="H2623" s="3">
        <f>1-E2623/MAX(E$2:E2623)</f>
        <v>0.39235690464847206</v>
      </c>
      <c r="I2623" s="21">
        <f t="shared" si="201"/>
        <v>46.709999999999582</v>
      </c>
      <c r="J2623" s="21">
        <f ca="1">IF(ROW()&gt;计算结果!B$18+1,ABS(E2623-OFFSET(E2623,-计算结果!B$18,0,1,1))/SUM(OFFSET(I2623,0,0,-计算结果!B$18,1)),ABS(E2623-OFFSET(E2623,-ROW()+2,0,1,1))/SUM(OFFSET(I2623,0,0,-ROW()+2,1)))</f>
        <v>0.44176000611644206</v>
      </c>
      <c r="K2623" s="21">
        <f ca="1">(计算结果!B$19+计算结果!B$20*'000300'!J2623)^计算结果!B$21</f>
        <v>1.7975840055047978</v>
      </c>
      <c r="L2623" s="21">
        <f t="shared" ca="1" si="202"/>
        <v>3501.5604747782777</v>
      </c>
      <c r="M2623" s="31" t="str">
        <f ca="1">IF(ROW()&gt;计算结果!B$22+1,IF(L2623&gt;OFFSET(L2623,-计算结果!B$22,0,1,1),"买",IF(L2623&lt;OFFSET(L2623,-计算结果!B$22,0,1,1),"卖",M2622)),IF(L2623&gt;OFFSET(L2623,-ROW()+1,0,1,1),"买",IF(L2623&lt;OFFSET(L2623,-ROW()+1,0,1,1),"卖",M2622)))</f>
        <v>买</v>
      </c>
      <c r="N2623" s="4" t="str">
        <f t="shared" ca="1" si="203"/>
        <v/>
      </c>
      <c r="O2623" s="3">
        <f ca="1">IF(M2622="买",E2623/E2622-1,0)-IF(N2623=1,计算结果!B$17,0)</f>
        <v>1.325283087390372E-2</v>
      </c>
      <c r="P2623" s="2">
        <f t="shared" ca="1" si="204"/>
        <v>13.761193427747763</v>
      </c>
      <c r="Q2623" s="3">
        <f ca="1">1-P2623/MAX(P$2:P2623)</f>
        <v>0.13536173455479594</v>
      </c>
    </row>
    <row r="2624" spans="1:17" x14ac:dyDescent="0.15">
      <c r="A2624" s="1">
        <v>42303</v>
      </c>
      <c r="B2624">
        <v>3614.7</v>
      </c>
      <c r="C2624">
        <v>3620.76</v>
      </c>
      <c r="D2624" s="21">
        <v>3561.19</v>
      </c>
      <c r="E2624" s="21">
        <v>3589.26</v>
      </c>
      <c r="F2624" s="42">
        <v>2704.8976383999998</v>
      </c>
      <c r="G2624" s="3">
        <f t="shared" si="200"/>
        <v>5.0458664217472027E-3</v>
      </c>
      <c r="H2624" s="3">
        <f>1-E2624/MAX(E$2:E2624)</f>
        <v>0.38929081875723126</v>
      </c>
      <c r="I2624" s="21">
        <f t="shared" si="201"/>
        <v>18.020000000000437</v>
      </c>
      <c r="J2624" s="21">
        <f ca="1">IF(ROW()&gt;计算结果!B$18+1,ABS(E2624-OFFSET(E2624,-计算结果!B$18,0,1,1))/SUM(OFFSET(I2624,0,0,-计算结果!B$18,1)),ABS(E2624-OFFSET(E2624,-ROW()+2,0,1,1))/SUM(OFFSET(I2624,0,0,-ROW()+2,1)))</f>
        <v>0.3264764891727977</v>
      </c>
      <c r="K2624" s="21">
        <f ca="1">(计算结果!B$19+计算结果!B$20*'000300'!J2624)^计算结果!B$21</f>
        <v>1.6938288402555179</v>
      </c>
      <c r="L2624" s="21">
        <f t="shared" ca="1" si="202"/>
        <v>3650.1084598755474</v>
      </c>
      <c r="M2624" s="31" t="str">
        <f ca="1">IF(ROW()&gt;计算结果!B$22+1,IF(L2624&gt;OFFSET(L2624,-计算结果!B$22,0,1,1),"买",IF(L2624&lt;OFFSET(L2624,-计算结果!B$22,0,1,1),"卖",M2623)),IF(L2624&gt;OFFSET(L2624,-ROW()+1,0,1,1),"买",IF(L2624&lt;OFFSET(L2624,-ROW()+1,0,1,1),"卖",M2623)))</f>
        <v>买</v>
      </c>
      <c r="N2624" s="4" t="str">
        <f t="shared" ca="1" si="203"/>
        <v/>
      </c>
      <c r="O2624" s="3">
        <f ca="1">IF(M2623="买",E2624/E2623-1,0)-IF(N2624=1,计算结果!B$17,0)</f>
        <v>5.0458664217472027E-3</v>
      </c>
      <c r="P2624" s="2">
        <f t="shared" ca="1" si="204"/>
        <v>13.830630571588003</v>
      </c>
      <c r="Q2624" s="3">
        <f ca="1">1-P2624/MAX(P$2:P2624)</f>
        <v>0.13099888536422832</v>
      </c>
    </row>
    <row r="2625" spans="1:17" x14ac:dyDescent="0.15">
      <c r="A2625" s="1">
        <v>42304</v>
      </c>
      <c r="B2625">
        <v>3569.45</v>
      </c>
      <c r="C2625">
        <v>3601.05</v>
      </c>
      <c r="D2625" s="21">
        <v>3486.1</v>
      </c>
      <c r="E2625" s="21">
        <v>3592.88</v>
      </c>
      <c r="F2625" s="42">
        <v>2390.4254361600001</v>
      </c>
      <c r="G2625" s="3">
        <f t="shared" si="200"/>
        <v>1.0085644394666193E-3</v>
      </c>
      <c r="H2625" s="3">
        <f>1-E2625/MAX(E$2:E2625)</f>
        <v>0.38867487919417409</v>
      </c>
      <c r="I2625" s="21">
        <f t="shared" si="201"/>
        <v>3.6199999999998909</v>
      </c>
      <c r="J2625" s="21">
        <f ca="1">IF(ROW()&gt;计算结果!B$18+1,ABS(E2625-OFFSET(E2625,-计算结果!B$18,0,1,1))/SUM(OFFSET(I2625,0,0,-计算结果!B$18,1)),ABS(E2625-OFFSET(E2625,-ROW()+2,0,1,1))/SUM(OFFSET(I2625,0,0,-ROW()+2,1)))</f>
        <v>0.34017487344684844</v>
      </c>
      <c r="K2625" s="21">
        <f ca="1">(计算结果!B$19+计算结果!B$20*'000300'!J2625)^计算结果!B$21</f>
        <v>1.7061573861021635</v>
      </c>
      <c r="L2625" s="21">
        <f t="shared" ca="1" si="202"/>
        <v>3552.4677003636311</v>
      </c>
      <c r="M2625" s="31" t="str">
        <f ca="1">IF(ROW()&gt;计算结果!B$22+1,IF(L2625&gt;OFFSET(L2625,-计算结果!B$22,0,1,1),"买",IF(L2625&lt;OFFSET(L2625,-计算结果!B$22,0,1,1),"卖",M2624)),IF(L2625&gt;OFFSET(L2625,-ROW()+1,0,1,1),"买",IF(L2625&lt;OFFSET(L2625,-ROW()+1,0,1,1),"卖",M2624)))</f>
        <v>买</v>
      </c>
      <c r="N2625" s="4" t="str">
        <f t="shared" ca="1" si="203"/>
        <v/>
      </c>
      <c r="O2625" s="3">
        <f ca="1">IF(M2624="买",E2625/E2624-1,0)-IF(N2625=1,计算结果!B$17,0)</f>
        <v>1.0085644394666193E-3</v>
      </c>
      <c r="P2625" s="2">
        <f t="shared" ca="1" si="204"/>
        <v>13.844579653757906</v>
      </c>
      <c r="Q2625" s="3">
        <f ca="1">1-P2625/MAX(P$2:P2625)</f>
        <v>0.13012244174214982</v>
      </c>
    </row>
    <row r="2626" spans="1:17" x14ac:dyDescent="0.15">
      <c r="A2626" s="1">
        <v>42305</v>
      </c>
      <c r="B2626">
        <v>3575.8</v>
      </c>
      <c r="C2626">
        <v>3598.17</v>
      </c>
      <c r="D2626" s="21">
        <v>3517.21</v>
      </c>
      <c r="E2626" s="21">
        <v>3524.92</v>
      </c>
      <c r="F2626" s="42">
        <v>2133.0301747200001</v>
      </c>
      <c r="G2626" s="3">
        <f t="shared" si="200"/>
        <v>-1.8915187815902623E-2</v>
      </c>
      <c r="H2626" s="3">
        <f>1-E2626/MAX(E$2:E2626)</f>
        <v>0.40023820867079563</v>
      </c>
      <c r="I2626" s="21">
        <f t="shared" si="201"/>
        <v>67.960000000000036</v>
      </c>
      <c r="J2626" s="21">
        <f ca="1">IF(ROW()&gt;计算结果!B$18+1,ABS(E2626-OFFSET(E2626,-计算结果!B$18,0,1,1))/SUM(OFFSET(I2626,0,0,-计算结果!B$18,1)),ABS(E2626-OFFSET(E2626,-ROW()+2,0,1,1))/SUM(OFFSET(I2626,0,0,-ROW()+2,1)))</f>
        <v>0.25626038004443208</v>
      </c>
      <c r="K2626" s="21">
        <f ca="1">(计算结果!B$19+计算结果!B$20*'000300'!J2626)^计算结果!B$21</f>
        <v>1.6306343420399887</v>
      </c>
      <c r="L2626" s="21">
        <f t="shared" ca="1" si="202"/>
        <v>3507.5474741064672</v>
      </c>
      <c r="M2626" s="31" t="str">
        <f ca="1">IF(ROW()&gt;计算结果!B$22+1,IF(L2626&gt;OFFSET(L2626,-计算结果!B$22,0,1,1),"买",IF(L2626&lt;OFFSET(L2626,-计算结果!B$22,0,1,1),"卖",M2625)),IF(L2626&gt;OFFSET(L2626,-ROW()+1,0,1,1),"买",IF(L2626&lt;OFFSET(L2626,-ROW()+1,0,1,1),"卖",M2625)))</f>
        <v>买</v>
      </c>
      <c r="N2626" s="4" t="str">
        <f t="shared" ca="1" si="203"/>
        <v/>
      </c>
      <c r="O2626" s="3">
        <f ca="1">IF(M2625="买",E2626/E2625-1,0)-IF(N2626=1,计算结果!B$17,0)</f>
        <v>-1.8915187815902623E-2</v>
      </c>
      <c r="P2626" s="2">
        <f t="shared" ca="1" si="204"/>
        <v>13.582706829374851</v>
      </c>
      <c r="Q2626" s="3">
        <f ca="1">1-P2626/MAX(P$2:P2626)</f>
        <v>0.14657633913343582</v>
      </c>
    </row>
    <row r="2627" spans="1:17" x14ac:dyDescent="0.15">
      <c r="A2627" s="1">
        <v>42306</v>
      </c>
      <c r="B2627">
        <v>3539.98</v>
      </c>
      <c r="C2627">
        <v>3561.81</v>
      </c>
      <c r="D2627" s="21">
        <v>3507.97</v>
      </c>
      <c r="E2627" s="21">
        <v>3533.31</v>
      </c>
      <c r="F2627" s="42">
        <v>1610.5188556799999</v>
      </c>
      <c r="G2627" s="3">
        <f t="shared" ref="G2627:G2690" si="205">E2627/E2626-1</f>
        <v>2.3801958626010755E-3</v>
      </c>
      <c r="H2627" s="3">
        <f>1-E2627/MAX(E$2:E2627)</f>
        <v>0.39881065813652761</v>
      </c>
      <c r="I2627" s="21">
        <f t="shared" si="201"/>
        <v>8.3899999999998727</v>
      </c>
      <c r="J2627" s="21">
        <f ca="1">IF(ROW()&gt;计算结果!B$18+1,ABS(E2627-OFFSET(E2627,-计算结果!B$18,0,1,1))/SUM(OFFSET(I2627,0,0,-计算结果!B$18,1)),ABS(E2627-OFFSET(E2627,-ROW()+2,0,1,1))/SUM(OFFSET(I2627,0,0,-ROW()+2,1)))</f>
        <v>0.11882858019012582</v>
      </c>
      <c r="K2627" s="21">
        <f ca="1">(计算结果!B$19+计算结果!B$20*'000300'!J2627)^计算结果!B$21</f>
        <v>1.5069457221711131</v>
      </c>
      <c r="L2627" s="21">
        <f t="shared" ca="1" si="202"/>
        <v>3546.3702022940488</v>
      </c>
      <c r="M2627" s="31" t="str">
        <f ca="1">IF(ROW()&gt;计算结果!B$22+1,IF(L2627&gt;OFFSET(L2627,-计算结果!B$22,0,1,1),"买",IF(L2627&lt;OFFSET(L2627,-计算结果!B$22,0,1,1),"卖",M2626)),IF(L2627&gt;OFFSET(L2627,-ROW()+1,0,1,1),"买",IF(L2627&lt;OFFSET(L2627,-ROW()+1,0,1,1),"卖",M2626)))</f>
        <v>买</v>
      </c>
      <c r="N2627" s="4" t="str">
        <f t="shared" ca="1" si="203"/>
        <v/>
      </c>
      <c r="O2627" s="3">
        <f ca="1">IF(M2626="买",E2627/E2626-1,0)-IF(N2627=1,计算结果!B$17,0)</f>
        <v>2.3801958626010755E-3</v>
      </c>
      <c r="P2627" s="2">
        <f t="shared" ca="1" si="204"/>
        <v>13.615036331973053</v>
      </c>
      <c r="Q2627" s="3">
        <f ca="1">1-P2627/MAX(P$2:P2627)</f>
        <v>0.14454502366679534</v>
      </c>
    </row>
    <row r="2628" spans="1:17" x14ac:dyDescent="0.15">
      <c r="A2628" s="1">
        <v>42307</v>
      </c>
      <c r="B2628">
        <v>3530.22</v>
      </c>
      <c r="C2628">
        <v>3574.47</v>
      </c>
      <c r="D2628" s="21">
        <v>3497.57</v>
      </c>
      <c r="E2628" s="21">
        <v>3534.08</v>
      </c>
      <c r="F2628" s="42">
        <v>1833.1715174399999</v>
      </c>
      <c r="G2628" s="3">
        <f t="shared" si="205"/>
        <v>2.1792596743552828E-4</v>
      </c>
      <c r="H2628" s="3">
        <f>1-E2628/MAX(E$2:E2628)</f>
        <v>0.39867964336758999</v>
      </c>
      <c r="I2628" s="21">
        <f t="shared" ref="I2628:I2691" si="206">ABS(E2628-E2627)</f>
        <v>0.76999999999998181</v>
      </c>
      <c r="J2628" s="21">
        <f ca="1">IF(ROW()&gt;计算结果!B$18+1,ABS(E2628-OFFSET(E2628,-计算结果!B$18,0,1,1))/SUM(OFFSET(I2628,0,0,-计算结果!B$18,1)),ABS(E2628-OFFSET(E2628,-ROW()+2,0,1,1))/SUM(OFFSET(I2628,0,0,-ROW()+2,1)))</f>
        <v>2.899979700073528E-5</v>
      </c>
      <c r="K2628" s="21">
        <f ca="1">(计算结果!B$19+计算结果!B$20*'000300'!J2628)^计算结果!B$21</f>
        <v>1.4000260998173006</v>
      </c>
      <c r="L2628" s="21">
        <f t="shared" ref="L2628:L2691" ca="1" si="207">K2628*E2628+(1-K2628)*L2627</f>
        <v>3529.1635983103456</v>
      </c>
      <c r="M2628" s="31" t="str">
        <f ca="1">IF(ROW()&gt;计算结果!B$22+1,IF(L2628&gt;OFFSET(L2628,-计算结果!B$22,0,1,1),"买",IF(L2628&lt;OFFSET(L2628,-计算结果!B$22,0,1,1),"卖",M2627)),IF(L2628&gt;OFFSET(L2628,-ROW()+1,0,1,1),"买",IF(L2628&lt;OFFSET(L2628,-ROW()+1,0,1,1),"卖",M2627)))</f>
        <v>买</v>
      </c>
      <c r="N2628" s="4" t="str">
        <f t="shared" ref="N2628:N2691" ca="1" si="208">IF(M2627&lt;&gt;M2628,1,"")</f>
        <v/>
      </c>
      <c r="O2628" s="3">
        <f ca="1">IF(M2627="买",E2628/E2627-1,0)-IF(N2628=1,计算结果!B$17,0)</f>
        <v>2.1792596743552828E-4</v>
      </c>
      <c r="P2628" s="2">
        <f t="shared" ref="P2628:P2691" ca="1" si="209">IFERROR(P2627*(1+O2628),P2627)</f>
        <v>13.618003401937369</v>
      </c>
      <c r="Q2628" s="3">
        <f ca="1">1-P2628/MAX(P$2:P2628)</f>
        <v>0.14435859781348037</v>
      </c>
    </row>
    <row r="2629" spans="1:17" x14ac:dyDescent="0.15">
      <c r="A2629" s="1">
        <v>42310</v>
      </c>
      <c r="B2629">
        <v>3489.23</v>
      </c>
      <c r="C2629">
        <v>3543.45</v>
      </c>
      <c r="D2629" s="21">
        <v>3474.71</v>
      </c>
      <c r="E2629" s="21">
        <v>3475.96</v>
      </c>
      <c r="F2629" s="42">
        <v>1674.55096832</v>
      </c>
      <c r="G2629" s="3">
        <f t="shared" si="205"/>
        <v>-1.6445581311119173E-2</v>
      </c>
      <c r="H2629" s="3">
        <f>1-E2629/MAX(E$2:E2629)</f>
        <v>0.40856870618661945</v>
      </c>
      <c r="I2629" s="21">
        <f t="shared" si="206"/>
        <v>58.119999999999891</v>
      </c>
      <c r="J2629" s="21">
        <f ca="1">IF(ROW()&gt;计算结果!B$18+1,ABS(E2629-OFFSET(E2629,-计算结果!B$18,0,1,1))/SUM(OFFSET(I2629,0,0,-计算结果!B$18,1)),ABS(E2629-OFFSET(E2629,-ROW()+2,0,1,1))/SUM(OFFSET(I2629,0,0,-ROW()+2,1)))</f>
        <v>0.14452388044881304</v>
      </c>
      <c r="K2629" s="21">
        <f ca="1">(计算结果!B$19+计算结果!B$20*'000300'!J2629)^计算结果!B$21</f>
        <v>1.5300714924039316</v>
      </c>
      <c r="L2629" s="21">
        <f t="shared" ca="1" si="207"/>
        <v>3447.7582892423761</v>
      </c>
      <c r="M2629" s="31" t="str">
        <f ca="1">IF(ROW()&gt;计算结果!B$22+1,IF(L2629&gt;OFFSET(L2629,-计算结果!B$22,0,1,1),"买",IF(L2629&lt;OFFSET(L2629,-计算结果!B$22,0,1,1),"卖",M2628)),IF(L2629&gt;OFFSET(L2629,-ROW()+1,0,1,1),"买",IF(L2629&lt;OFFSET(L2629,-ROW()+1,0,1,1),"卖",M2628)))</f>
        <v>买</v>
      </c>
      <c r="N2629" s="4" t="str">
        <f t="shared" ca="1" si="208"/>
        <v/>
      </c>
      <c r="O2629" s="3">
        <f ca="1">IF(M2628="买",E2629/E2628-1,0)-IF(N2629=1,计算结果!B$17,0)</f>
        <v>-1.6445581311119173E-2</v>
      </c>
      <c r="P2629" s="2">
        <f t="shared" ca="1" si="209"/>
        <v>13.39404741969571</v>
      </c>
      <c r="Q2629" s="3">
        <f ca="1">1-P2629/MAX(P$2:P2629)</f>
        <v>0.15843011806629881</v>
      </c>
    </row>
    <row r="2630" spans="1:17" x14ac:dyDescent="0.15">
      <c r="A2630" s="1">
        <v>42311</v>
      </c>
      <c r="B2630">
        <v>3484.72</v>
      </c>
      <c r="C2630">
        <v>3501.7</v>
      </c>
      <c r="D2630" s="21">
        <v>3452.62</v>
      </c>
      <c r="E2630" s="21">
        <v>3465.49</v>
      </c>
      <c r="F2630" s="42">
        <v>1322.3150387200001</v>
      </c>
      <c r="G2630" s="3">
        <f t="shared" si="205"/>
        <v>-3.0121175157367119E-3</v>
      </c>
      <c r="H2630" s="3">
        <f>1-E2630/MAX(E$2:E2630)</f>
        <v>0.41035016674606961</v>
      </c>
      <c r="I2630" s="21">
        <f t="shared" si="206"/>
        <v>10.470000000000255</v>
      </c>
      <c r="J2630" s="21">
        <f ca="1">IF(ROW()&gt;计算结果!B$18+1,ABS(E2630-OFFSET(E2630,-计算结果!B$18,0,1,1))/SUM(OFFSET(I2630,0,0,-计算结果!B$18,1)),ABS(E2630-OFFSET(E2630,-ROW()+2,0,1,1))/SUM(OFFSET(I2630,0,0,-ROW()+2,1)))</f>
        <v>0.30344249438870724</v>
      </c>
      <c r="K2630" s="21">
        <f ca="1">(计算结果!B$19+计算结果!B$20*'000300'!J2630)^计算结果!B$21</f>
        <v>1.6730982449498364</v>
      </c>
      <c r="L2630" s="21">
        <f t="shared" ca="1" si="207"/>
        <v>3477.4251833909143</v>
      </c>
      <c r="M2630" s="31" t="str">
        <f ca="1">IF(ROW()&gt;计算结果!B$22+1,IF(L2630&gt;OFFSET(L2630,-计算结果!B$22,0,1,1),"买",IF(L2630&lt;OFFSET(L2630,-计算结果!B$22,0,1,1),"卖",M2629)),IF(L2630&gt;OFFSET(L2630,-ROW()+1,0,1,1),"买",IF(L2630&lt;OFFSET(L2630,-ROW()+1,0,1,1),"卖",M2629)))</f>
        <v>买</v>
      </c>
      <c r="N2630" s="4" t="str">
        <f t="shared" ca="1" si="208"/>
        <v/>
      </c>
      <c r="O2630" s="3">
        <f ca="1">IF(M2629="买",E2630/E2629-1,0)-IF(N2630=1,计算结果!B$17,0)</f>
        <v>-3.0121175157367119E-3</v>
      </c>
      <c r="P2630" s="2">
        <f t="shared" ca="1" si="209"/>
        <v>13.353702974856237</v>
      </c>
      <c r="Q2630" s="3">
        <f ca="1">1-P2630/MAX(P$2:P2630)</f>
        <v>0.16096502544838776</v>
      </c>
    </row>
    <row r="2631" spans="1:17" x14ac:dyDescent="0.15">
      <c r="A2631" s="1">
        <v>42312</v>
      </c>
      <c r="B2631">
        <v>3477.16</v>
      </c>
      <c r="C2631">
        <v>3628.54</v>
      </c>
      <c r="D2631" s="21">
        <v>3477.16</v>
      </c>
      <c r="E2631" s="21">
        <v>3628.54</v>
      </c>
      <c r="F2631" s="42">
        <v>2669.55882496</v>
      </c>
      <c r="G2631" s="3">
        <f t="shared" si="205"/>
        <v>4.7049623574155541E-2</v>
      </c>
      <c r="H2631" s="3">
        <f>1-E2631/MAX(E$2:E2631)</f>
        <v>0.38260736405090856</v>
      </c>
      <c r="I2631" s="21">
        <f t="shared" si="206"/>
        <v>163.05000000000018</v>
      </c>
      <c r="J2631" s="21">
        <f ca="1">IF(ROW()&gt;计算结果!B$18+1,ABS(E2631-OFFSET(E2631,-计算结果!B$18,0,1,1))/SUM(OFFSET(I2631,0,0,-计算结果!B$18,1)),ABS(E2631-OFFSET(E2631,-ROW()+2,0,1,1))/SUM(OFFSET(I2631,0,0,-ROW()+2,1)))</f>
        <v>0.36249679030789667</v>
      </c>
      <c r="K2631" s="21">
        <f ca="1">(计算结果!B$19+计算结果!B$20*'000300'!J2631)^计算结果!B$21</f>
        <v>1.7262471112771069</v>
      </c>
      <c r="L2631" s="21">
        <f t="shared" ca="1" si="207"/>
        <v>3738.2866990335183</v>
      </c>
      <c r="M2631" s="31" t="str">
        <f ca="1">IF(ROW()&gt;计算结果!B$22+1,IF(L2631&gt;OFFSET(L2631,-计算结果!B$22,0,1,1),"买",IF(L2631&lt;OFFSET(L2631,-计算结果!B$22,0,1,1),"卖",M2630)),IF(L2631&gt;OFFSET(L2631,-ROW()+1,0,1,1),"买",IF(L2631&lt;OFFSET(L2631,-ROW()+1,0,1,1),"卖",M2630)))</f>
        <v>买</v>
      </c>
      <c r="N2631" s="4" t="str">
        <f t="shared" ca="1" si="208"/>
        <v/>
      </c>
      <c r="O2631" s="3">
        <f ca="1">IF(M2630="买",E2631/E2630-1,0)-IF(N2631=1,计算结果!B$17,0)</f>
        <v>4.7049623574155541E-2</v>
      </c>
      <c r="P2631" s="2">
        <f t="shared" ca="1" si="209"/>
        <v>13.981989673144303</v>
      </c>
      <c r="Q2631" s="3">
        <f ca="1">1-P2631/MAX(P$2:P2631)</f>
        <v>0.1214887457301832</v>
      </c>
    </row>
    <row r="2632" spans="1:17" x14ac:dyDescent="0.15">
      <c r="A2632" s="1">
        <v>42313</v>
      </c>
      <c r="B2632">
        <v>3630.78</v>
      </c>
      <c r="C2632">
        <v>3781.41</v>
      </c>
      <c r="D2632" s="21">
        <v>3627.3</v>
      </c>
      <c r="E2632" s="21">
        <v>3705.97</v>
      </c>
      <c r="F2632" s="42">
        <v>4951.3817702400002</v>
      </c>
      <c r="G2632" s="3">
        <f t="shared" si="205"/>
        <v>2.1339161205333301E-2</v>
      </c>
      <c r="H2632" s="3">
        <f>1-E2632/MAX(E$2:E2632)</f>
        <v>0.36943272306540531</v>
      </c>
      <c r="I2632" s="21">
        <f t="shared" si="206"/>
        <v>77.429999999999836</v>
      </c>
      <c r="J2632" s="21">
        <f ca="1">IF(ROW()&gt;计算结果!B$18+1,ABS(E2632-OFFSET(E2632,-计算结果!B$18,0,1,1))/SUM(OFFSET(I2632,0,0,-计算结果!B$18,1)),ABS(E2632-OFFSET(E2632,-ROW()+2,0,1,1))/SUM(OFFSET(I2632,0,0,-ROW()+2,1)))</f>
        <v>0.39917279007348005</v>
      </c>
      <c r="K2632" s="21">
        <f ca="1">(计算结果!B$19+计算结果!B$20*'000300'!J2632)^计算结果!B$21</f>
        <v>1.7592555110661321</v>
      </c>
      <c r="L2632" s="21">
        <f t="shared" ca="1" si="207"/>
        <v>3681.4333681593357</v>
      </c>
      <c r="M2632" s="31" t="str">
        <f ca="1">IF(ROW()&gt;计算结果!B$22+1,IF(L2632&gt;OFFSET(L2632,-计算结果!B$22,0,1,1),"买",IF(L2632&lt;OFFSET(L2632,-计算结果!B$22,0,1,1),"卖",M2631)),IF(L2632&gt;OFFSET(L2632,-ROW()+1,0,1,1),"买",IF(L2632&lt;OFFSET(L2632,-ROW()+1,0,1,1),"卖",M2631)))</f>
        <v>买</v>
      </c>
      <c r="N2632" s="4" t="str">
        <f t="shared" ca="1" si="208"/>
        <v/>
      </c>
      <c r="O2632" s="3">
        <f ca="1">IF(M2631="买",E2632/E2631-1,0)-IF(N2632=1,计算结果!B$17,0)</f>
        <v>2.1339161205333301E-2</v>
      </c>
      <c r="P2632" s="2">
        <f t="shared" ca="1" si="209"/>
        <v>14.280353604750836</v>
      </c>
      <c r="Q2632" s="3">
        <f ca="1">1-P2632/MAX(P$2:P2632)</f>
        <v>0.10274205245461998</v>
      </c>
    </row>
    <row r="2633" spans="1:17" x14ac:dyDescent="0.15">
      <c r="A2633" s="1">
        <v>42314</v>
      </c>
      <c r="B2633">
        <v>3698.34</v>
      </c>
      <c r="C2633">
        <v>3801.71</v>
      </c>
      <c r="D2633" s="21">
        <v>3694.66</v>
      </c>
      <c r="E2633" s="21">
        <v>3793.37</v>
      </c>
      <c r="F2633" s="42">
        <v>3897.7945599999998</v>
      </c>
      <c r="G2633" s="3">
        <f t="shared" si="205"/>
        <v>2.3583569213998068E-2</v>
      </c>
      <c r="H2633" s="3">
        <f>1-E2633/MAX(E$2:E2633)</f>
        <v>0.35456169604573606</v>
      </c>
      <c r="I2633" s="21">
        <f t="shared" si="206"/>
        <v>87.400000000000091</v>
      </c>
      <c r="J2633" s="21">
        <f ca="1">IF(ROW()&gt;计算结果!B$18+1,ABS(E2633-OFFSET(E2633,-计算结果!B$18,0,1,1))/SUM(OFFSET(I2633,0,0,-计算结果!B$18,1)),ABS(E2633-OFFSET(E2633,-ROW()+2,0,1,1))/SUM(OFFSET(I2633,0,0,-ROW()+2,1)))</f>
        <v>0.44853906265775478</v>
      </c>
      <c r="K2633" s="21">
        <f ca="1">(计算结果!B$19+计算结果!B$20*'000300'!J2633)^计算结果!B$21</f>
        <v>1.8036851563919791</v>
      </c>
      <c r="L2633" s="21">
        <f t="shared" ca="1" si="207"/>
        <v>3883.3318094668557</v>
      </c>
      <c r="M2633" s="31" t="str">
        <f ca="1">IF(ROW()&gt;计算结果!B$22+1,IF(L2633&gt;OFFSET(L2633,-计算结果!B$22,0,1,1),"买",IF(L2633&lt;OFFSET(L2633,-计算结果!B$22,0,1,1),"卖",M2632)),IF(L2633&gt;OFFSET(L2633,-ROW()+1,0,1,1),"买",IF(L2633&lt;OFFSET(L2633,-ROW()+1,0,1,1),"卖",M2632)))</f>
        <v>买</v>
      </c>
      <c r="N2633" s="4" t="str">
        <f t="shared" ca="1" si="208"/>
        <v/>
      </c>
      <c r="O2633" s="3">
        <f ca="1">IF(M2632="买",E2633/E2632-1,0)-IF(N2633=1,计算结果!B$17,0)</f>
        <v>2.3583569213998068E-2</v>
      </c>
      <c r="P2633" s="2">
        <f t="shared" ca="1" si="209"/>
        <v>14.617135312388845</v>
      </c>
      <c r="Q2633" s="3">
        <f ca="1">1-P2633/MAX(P$2:P2633)</f>
        <v>8.1581507545873677E-2</v>
      </c>
    </row>
    <row r="2634" spans="1:17" x14ac:dyDescent="0.15">
      <c r="A2634" s="1">
        <v>42317</v>
      </c>
      <c r="B2634">
        <v>3796.38</v>
      </c>
      <c r="C2634">
        <v>3891.77</v>
      </c>
      <c r="D2634" s="21">
        <v>3796.38</v>
      </c>
      <c r="E2634" s="21">
        <v>3840.35</v>
      </c>
      <c r="F2634" s="42">
        <v>4631.6172083199999</v>
      </c>
      <c r="G2634" s="3">
        <f t="shared" si="205"/>
        <v>1.2384766052349283E-2</v>
      </c>
      <c r="H2634" s="3">
        <f>1-E2634/MAX(E$2:E2634)</f>
        <v>0.34656809365003738</v>
      </c>
      <c r="I2634" s="21">
        <f t="shared" si="206"/>
        <v>46.980000000000018</v>
      </c>
      <c r="J2634" s="21">
        <f ca="1">IF(ROW()&gt;计算结果!B$18+1,ABS(E2634-OFFSET(E2634,-计算结果!B$18,0,1,1))/SUM(OFFSET(I2634,0,0,-计算结果!B$18,1)),ABS(E2634-OFFSET(E2634,-ROW()+2,0,1,1))/SUM(OFFSET(I2634,0,0,-ROW()+2,1)))</f>
        <v>0.47900570403861131</v>
      </c>
      <c r="K2634" s="21">
        <f ca="1">(计算结果!B$19+计算结果!B$20*'000300'!J2634)^计算结果!B$21</f>
        <v>1.8311051336347501</v>
      </c>
      <c r="L2634" s="21">
        <f t="shared" ca="1" si="207"/>
        <v>3804.6275974991854</v>
      </c>
      <c r="M2634" s="31" t="str">
        <f ca="1">IF(ROW()&gt;计算结果!B$22+1,IF(L2634&gt;OFFSET(L2634,-计算结果!B$22,0,1,1),"买",IF(L2634&lt;OFFSET(L2634,-计算结果!B$22,0,1,1),"卖",M2633)),IF(L2634&gt;OFFSET(L2634,-ROW()+1,0,1,1),"买",IF(L2634&lt;OFFSET(L2634,-ROW()+1,0,1,1),"卖",M2633)))</f>
        <v>买</v>
      </c>
      <c r="N2634" s="4" t="str">
        <f t="shared" ca="1" si="208"/>
        <v/>
      </c>
      <c r="O2634" s="3">
        <f ca="1">IF(M2633="买",E2634/E2633-1,0)-IF(N2634=1,计算结果!B$17,0)</f>
        <v>1.2384766052349283E-2</v>
      </c>
      <c r="P2634" s="2">
        <f t="shared" ca="1" si="209"/>
        <v>14.798165113588315</v>
      </c>
      <c r="Q2634" s="3">
        <f ca="1">1-P2634/MAX(P$2:P2634)</f>
        <v>7.0207109378677912E-2</v>
      </c>
    </row>
    <row r="2635" spans="1:17" x14ac:dyDescent="0.15">
      <c r="A2635" s="1">
        <v>42318</v>
      </c>
      <c r="B2635">
        <v>3806.67</v>
      </c>
      <c r="C2635">
        <v>3876.49</v>
      </c>
      <c r="D2635" s="21">
        <v>3798.82</v>
      </c>
      <c r="E2635" s="21">
        <v>3833.24</v>
      </c>
      <c r="F2635" s="42">
        <v>3809.1063296000002</v>
      </c>
      <c r="G2635" s="3">
        <f t="shared" si="205"/>
        <v>-1.851393753173558E-3</v>
      </c>
      <c r="H2635" s="3">
        <f>1-E2635/MAX(E$2:E2635)</f>
        <v>0.34777785339957801</v>
      </c>
      <c r="I2635" s="21">
        <f t="shared" si="206"/>
        <v>7.1100000000001273</v>
      </c>
      <c r="J2635" s="21">
        <f ca="1">IF(ROW()&gt;计算结果!B$18+1,ABS(E2635-OFFSET(E2635,-计算结果!B$18,0,1,1))/SUM(OFFSET(I2635,0,0,-计算结果!B$18,1)),ABS(E2635-OFFSET(E2635,-ROW()+2,0,1,1))/SUM(OFFSET(I2635,0,0,-ROW()+2,1)))</f>
        <v>0.45550333535475956</v>
      </c>
      <c r="K2635" s="21">
        <f ca="1">(计算结果!B$19+计算结果!B$20*'000300'!J2635)^计算结果!B$21</f>
        <v>1.8099530018192835</v>
      </c>
      <c r="L2635" s="21">
        <f t="shared" ca="1" si="207"/>
        <v>3856.414701294796</v>
      </c>
      <c r="M2635" s="31" t="str">
        <f ca="1">IF(ROW()&gt;计算结果!B$22+1,IF(L2635&gt;OFFSET(L2635,-计算结果!B$22,0,1,1),"买",IF(L2635&lt;OFFSET(L2635,-计算结果!B$22,0,1,1),"卖",M2634)),IF(L2635&gt;OFFSET(L2635,-ROW()+1,0,1,1),"买",IF(L2635&lt;OFFSET(L2635,-ROW()+1,0,1,1),"卖",M2634)))</f>
        <v>买</v>
      </c>
      <c r="N2635" s="4" t="str">
        <f t="shared" ca="1" si="208"/>
        <v/>
      </c>
      <c r="O2635" s="3">
        <f ca="1">IF(M2634="买",E2635/E2634-1,0)-IF(N2635=1,计算结果!B$17,0)</f>
        <v>-1.851393753173558E-3</v>
      </c>
      <c r="P2635" s="2">
        <f t="shared" ca="1" si="209"/>
        <v>14.770767883138587</v>
      </c>
      <c r="Q2635" s="3">
        <f ca="1">1-P2635/MAX(P$2:P2635)</f>
        <v>7.1928522128119399E-2</v>
      </c>
    </row>
    <row r="2636" spans="1:17" x14ac:dyDescent="0.15">
      <c r="A2636" s="1">
        <v>42319</v>
      </c>
      <c r="B2636">
        <v>3828.45</v>
      </c>
      <c r="C2636">
        <v>3843.11</v>
      </c>
      <c r="D2636" s="21">
        <v>3781.41</v>
      </c>
      <c r="E2636" s="21">
        <v>3833.65</v>
      </c>
      <c r="F2636" s="42">
        <v>3070.0833996800002</v>
      </c>
      <c r="G2636" s="3">
        <f t="shared" si="205"/>
        <v>1.0695912596148105E-4</v>
      </c>
      <c r="H2636" s="3">
        <f>1-E2636/MAX(E$2:E2636)</f>
        <v>0.34770809228884503</v>
      </c>
      <c r="I2636" s="21">
        <f t="shared" si="206"/>
        <v>0.41000000000030923</v>
      </c>
      <c r="J2636" s="21">
        <f ca="1">IF(ROW()&gt;计算结果!B$18+1,ABS(E2636-OFFSET(E2636,-计算结果!B$18,0,1,1))/SUM(OFFSET(I2636,0,0,-计算结果!B$18,1)),ABS(E2636-OFFSET(E2636,-ROW()+2,0,1,1))/SUM(OFFSET(I2636,0,0,-ROW()+2,1)))</f>
        <v>0.67096255406080807</v>
      </c>
      <c r="K2636" s="21">
        <f ca="1">(计算结果!B$19+计算结果!B$20*'000300'!J2636)^计算结果!B$21</f>
        <v>2.0038662986547271</v>
      </c>
      <c r="L2636" s="21">
        <f t="shared" ca="1" si="207"/>
        <v>3810.797283571213</v>
      </c>
      <c r="M2636" s="31" t="str">
        <f ca="1">IF(ROW()&gt;计算结果!B$22+1,IF(L2636&gt;OFFSET(L2636,-计算结果!B$22,0,1,1),"买",IF(L2636&lt;OFFSET(L2636,-计算结果!B$22,0,1,1),"卖",M2635)),IF(L2636&gt;OFFSET(L2636,-ROW()+1,0,1,1),"买",IF(L2636&lt;OFFSET(L2636,-ROW()+1,0,1,1),"卖",M2635)))</f>
        <v>买</v>
      </c>
      <c r="N2636" s="4" t="str">
        <f t="shared" ca="1" si="208"/>
        <v/>
      </c>
      <c r="O2636" s="3">
        <f ca="1">IF(M2635="买",E2636/E2635-1,0)-IF(N2636=1,计算结果!B$17,0)</f>
        <v>1.0695912596148105E-4</v>
      </c>
      <c r="P2636" s="2">
        <f t="shared" ca="1" si="209"/>
        <v>14.772347751561147</v>
      </c>
      <c r="Q2636" s="3">
        <f ca="1">1-P2636/MAX(P$2:P2636)</f>
        <v>7.1829256414016496E-2</v>
      </c>
    </row>
    <row r="2637" spans="1:17" x14ac:dyDescent="0.15">
      <c r="A2637" s="1">
        <v>42320</v>
      </c>
      <c r="B2637">
        <v>3841.74</v>
      </c>
      <c r="C2637">
        <v>3843.9</v>
      </c>
      <c r="D2637" s="21">
        <v>3771.27</v>
      </c>
      <c r="E2637" s="21">
        <v>3795.32</v>
      </c>
      <c r="F2637" s="42">
        <v>3024.4680499199999</v>
      </c>
      <c r="G2637" s="3">
        <f t="shared" si="205"/>
        <v>-9.9983044878900751E-3</v>
      </c>
      <c r="H2637" s="3">
        <f>1-E2637/MAX(E$2:E2637)</f>
        <v>0.35422990539712784</v>
      </c>
      <c r="I2637" s="21">
        <f t="shared" si="206"/>
        <v>38.329999999999927</v>
      </c>
      <c r="J2637" s="21">
        <f ca="1">IF(ROW()&gt;计算结果!B$18+1,ABS(E2637-OFFSET(E2637,-计算结果!B$18,0,1,1))/SUM(OFFSET(I2637,0,0,-计算结果!B$18,1)),ABS(E2637-OFFSET(E2637,-ROW()+2,0,1,1))/SUM(OFFSET(I2637,0,0,-ROW()+2,1)))</f>
        <v>0.53463790887016116</v>
      </c>
      <c r="K2637" s="21">
        <f ca="1">(计算结果!B$19+计算结果!B$20*'000300'!J2637)^计算结果!B$21</f>
        <v>1.8811741179831449</v>
      </c>
      <c r="L2637" s="21">
        <f t="shared" ca="1" si="207"/>
        <v>3781.6818183003616</v>
      </c>
      <c r="M2637" s="31" t="str">
        <f ca="1">IF(ROW()&gt;计算结果!B$22+1,IF(L2637&gt;OFFSET(L2637,-计算结果!B$22,0,1,1),"买",IF(L2637&lt;OFFSET(L2637,-计算结果!B$22,0,1,1),"卖",M2636)),IF(L2637&gt;OFFSET(L2637,-ROW()+1,0,1,1),"买",IF(L2637&lt;OFFSET(L2637,-ROW()+1,0,1,1),"卖",M2636)))</f>
        <v>买</v>
      </c>
      <c r="N2637" s="4" t="str">
        <f t="shared" ca="1" si="208"/>
        <v/>
      </c>
      <c r="O2637" s="3">
        <f ca="1">IF(M2636="买",E2637/E2636-1,0)-IF(N2637=1,计算结果!B$17,0)</f>
        <v>-9.9983044878900751E-3</v>
      </c>
      <c r="P2637" s="2">
        <f t="shared" ca="1" si="209"/>
        <v>14.624649320740041</v>
      </c>
      <c r="Q2637" s="3">
        <f ca="1">1-P2637/MAX(P$2:P2637)</f>
        <v>8.1109390125140512E-2</v>
      </c>
    </row>
    <row r="2638" spans="1:17" x14ac:dyDescent="0.15">
      <c r="A2638" s="1">
        <v>42321</v>
      </c>
      <c r="B2638">
        <v>3756.2</v>
      </c>
      <c r="C2638">
        <v>3793.71</v>
      </c>
      <c r="D2638" s="21">
        <v>3727.58</v>
      </c>
      <c r="E2638" s="21">
        <v>3746.24</v>
      </c>
      <c r="F2638" s="42">
        <v>2819.61136128</v>
      </c>
      <c r="G2638" s="3">
        <f t="shared" si="205"/>
        <v>-1.2931715902743446E-2</v>
      </c>
      <c r="H2638" s="3">
        <f>1-E2638/MAX(E$2:E2638)</f>
        <v>0.36258082079901999</v>
      </c>
      <c r="I2638" s="21">
        <f t="shared" si="206"/>
        <v>49.080000000000382</v>
      </c>
      <c r="J2638" s="21">
        <f ca="1">IF(ROW()&gt;计算结果!B$18+1,ABS(E2638-OFFSET(E2638,-计算结果!B$18,0,1,1))/SUM(OFFSET(I2638,0,0,-计算结果!B$18,1)),ABS(E2638-OFFSET(E2638,-ROW()+2,0,1,1))/SUM(OFFSET(I2638,0,0,-ROW()+2,1)))</f>
        <v>0.39407110219547431</v>
      </c>
      <c r="K2638" s="21">
        <f ca="1">(计算结果!B$19+计算结果!B$20*'000300'!J2638)^计算结果!B$21</f>
        <v>1.7546639919759268</v>
      </c>
      <c r="L2638" s="21">
        <f t="shared" ca="1" si="207"/>
        <v>3719.4933359185634</v>
      </c>
      <c r="M2638" s="31" t="str">
        <f ca="1">IF(ROW()&gt;计算结果!B$22+1,IF(L2638&gt;OFFSET(L2638,-计算结果!B$22,0,1,1),"买",IF(L2638&lt;OFFSET(L2638,-计算结果!B$22,0,1,1),"卖",M2637)),IF(L2638&gt;OFFSET(L2638,-ROW()+1,0,1,1),"买",IF(L2638&lt;OFFSET(L2638,-ROW()+1,0,1,1),"卖",M2637)))</f>
        <v>买</v>
      </c>
      <c r="N2638" s="4" t="str">
        <f t="shared" ca="1" si="208"/>
        <v/>
      </c>
      <c r="O2638" s="3">
        <f ca="1">IF(M2637="买",E2638/E2637-1,0)-IF(N2638=1,计算结果!B$17,0)</f>
        <v>-1.2931715902743446E-2</v>
      </c>
      <c r="P2638" s="2">
        <f t="shared" ca="1" si="209"/>
        <v>14.435527510546981</v>
      </c>
      <c r="Q2638" s="3">
        <f ca="1">1-P2638/MAX(P$2:P2638)</f>
        <v>9.2992222437740746E-2</v>
      </c>
    </row>
    <row r="2639" spans="1:17" x14ac:dyDescent="0.15">
      <c r="A2639" s="1">
        <v>42324</v>
      </c>
      <c r="B2639">
        <v>3682.73</v>
      </c>
      <c r="C2639">
        <v>3764.41</v>
      </c>
      <c r="D2639" s="21">
        <v>3680.07</v>
      </c>
      <c r="E2639" s="21">
        <v>3764.13</v>
      </c>
      <c r="F2639" s="42">
        <v>2274.83713536</v>
      </c>
      <c r="G2639" s="3">
        <f t="shared" si="205"/>
        <v>4.7754548560690058E-3</v>
      </c>
      <c r="H2639" s="3">
        <f>1-E2639/MAX(E$2:E2639)</f>
        <v>0.359536854284353</v>
      </c>
      <c r="I2639" s="21">
        <f t="shared" si="206"/>
        <v>17.890000000000327</v>
      </c>
      <c r="J2639" s="21">
        <f ca="1">IF(ROW()&gt;计算结果!B$18+1,ABS(E2639-OFFSET(E2639,-计算结果!B$18,0,1,1))/SUM(OFFSET(I2639,0,0,-计算结果!B$18,1)),ABS(E2639-OFFSET(E2639,-ROW()+2,0,1,1))/SUM(OFFSET(I2639,0,0,-ROW()+2,1)))</f>
        <v>0.57848037739636504</v>
      </c>
      <c r="K2639" s="21">
        <f ca="1">(计算结果!B$19+计算结果!B$20*'000300'!J2639)^计算结果!B$21</f>
        <v>1.9206323396567284</v>
      </c>
      <c r="L2639" s="21">
        <f t="shared" ca="1" si="207"/>
        <v>3805.2239564877641</v>
      </c>
      <c r="M2639" s="31" t="str">
        <f ca="1">IF(ROW()&gt;计算结果!B$22+1,IF(L2639&gt;OFFSET(L2639,-计算结果!B$22,0,1,1),"买",IF(L2639&lt;OFFSET(L2639,-计算结果!B$22,0,1,1),"卖",M2638)),IF(L2639&gt;OFFSET(L2639,-ROW()+1,0,1,1),"买",IF(L2639&lt;OFFSET(L2639,-ROW()+1,0,1,1),"卖",M2638)))</f>
        <v>买</v>
      </c>
      <c r="N2639" s="4" t="str">
        <f t="shared" ca="1" si="208"/>
        <v/>
      </c>
      <c r="O2639" s="3">
        <f ca="1">IF(M2638="买",E2639/E2638-1,0)-IF(N2639=1,计算结果!B$17,0)</f>
        <v>4.7754548560690058E-3</v>
      </c>
      <c r="P2639" s="2">
        <f t="shared" ca="1" si="209"/>
        <v>14.50446372049714</v>
      </c>
      <c r="Q2639" s="3">
        <f ca="1">1-P2639/MAX(P$2:P2639)</f>
        <v>8.866084774188876E-2</v>
      </c>
    </row>
    <row r="2640" spans="1:17" x14ac:dyDescent="0.15">
      <c r="A2640" s="1">
        <v>42325</v>
      </c>
      <c r="B2640">
        <v>3790.43</v>
      </c>
      <c r="C2640">
        <v>3852.77</v>
      </c>
      <c r="D2640" s="21">
        <v>3750.16</v>
      </c>
      <c r="E2640" s="21">
        <v>3758.39</v>
      </c>
      <c r="F2640" s="42">
        <v>3651.3860812799999</v>
      </c>
      <c r="G2640" s="3">
        <f t="shared" si="205"/>
        <v>-1.5249207652233698E-3</v>
      </c>
      <c r="H2640" s="3">
        <f>1-E2640/MAX(E$2:E2640)</f>
        <v>0.36051350983461516</v>
      </c>
      <c r="I2640" s="21">
        <f t="shared" si="206"/>
        <v>5.7400000000002365</v>
      </c>
      <c r="J2640" s="21">
        <f ca="1">IF(ROW()&gt;计算结果!B$18+1,ABS(E2640-OFFSET(E2640,-计算结果!B$18,0,1,1))/SUM(OFFSET(I2640,0,0,-计算结果!B$18,1)),ABS(E2640-OFFSET(E2640,-ROW()+2,0,1,1))/SUM(OFFSET(I2640,0,0,-ROW()+2,1)))</f>
        <v>0.5936119330387889</v>
      </c>
      <c r="K2640" s="21">
        <f ca="1">(计算结果!B$19+计算结果!B$20*'000300'!J2640)^计算结果!B$21</f>
        <v>1.9342507397349098</v>
      </c>
      <c r="L2640" s="21">
        <f t="shared" ca="1" si="207"/>
        <v>3714.6353415065942</v>
      </c>
      <c r="M2640" s="31" t="str">
        <f ca="1">IF(ROW()&gt;计算结果!B$22+1,IF(L2640&gt;OFFSET(L2640,-计算结果!B$22,0,1,1),"买",IF(L2640&lt;OFFSET(L2640,-计算结果!B$22,0,1,1),"卖",M2639)),IF(L2640&gt;OFFSET(L2640,-ROW()+1,0,1,1),"买",IF(L2640&lt;OFFSET(L2640,-ROW()+1,0,1,1),"卖",M2639)))</f>
        <v>买</v>
      </c>
      <c r="N2640" s="4" t="str">
        <f t="shared" ca="1" si="208"/>
        <v/>
      </c>
      <c r="O2640" s="3">
        <f ca="1">IF(M2639="买",E2640/E2639-1,0)-IF(N2640=1,计算结果!B$17,0)</f>
        <v>-1.5249207652233698E-3</v>
      </c>
      <c r="P2640" s="2">
        <f t="shared" ca="1" si="209"/>
        <v>14.482345562581326</v>
      </c>
      <c r="Q2640" s="3">
        <f ca="1">1-P2640/MAX(P$2:P2640)</f>
        <v>9.005056773932818E-2</v>
      </c>
    </row>
    <row r="2641" spans="1:17" x14ac:dyDescent="0.15">
      <c r="A2641" s="1">
        <v>42326</v>
      </c>
      <c r="B2641">
        <v>3760.46</v>
      </c>
      <c r="C2641">
        <v>3771.85</v>
      </c>
      <c r="D2641" s="21">
        <v>3706.31</v>
      </c>
      <c r="E2641" s="21">
        <v>3715.58</v>
      </c>
      <c r="F2641" s="42">
        <v>2541.3795839999998</v>
      </c>
      <c r="G2641" s="3">
        <f t="shared" si="205"/>
        <v>-1.1390515619720154E-2</v>
      </c>
      <c r="H2641" s="3">
        <f>1-E2641/MAX(E$2:E2641)</f>
        <v>0.36779759068944395</v>
      </c>
      <c r="I2641" s="21">
        <f t="shared" si="206"/>
        <v>42.809999999999945</v>
      </c>
      <c r="J2641" s="21">
        <f ca="1">IF(ROW()&gt;计算结果!B$18+1,ABS(E2641-OFFSET(E2641,-计算结果!B$18,0,1,1))/SUM(OFFSET(I2641,0,0,-计算结果!B$18,1)),ABS(E2641-OFFSET(E2641,-ROW()+2,0,1,1))/SUM(OFFSET(I2641,0,0,-ROW()+2,1)))</f>
        <v>0.23323865158904467</v>
      </c>
      <c r="K2641" s="21">
        <f ca="1">(计算结果!B$19+计算结果!B$20*'000300'!J2641)^计算结果!B$21</f>
        <v>1.6099147864301402</v>
      </c>
      <c r="L2641" s="21">
        <f t="shared" ca="1" si="207"/>
        <v>3716.1561611832544</v>
      </c>
      <c r="M2641" s="31" t="str">
        <f ca="1">IF(ROW()&gt;计算结果!B$22+1,IF(L2641&gt;OFFSET(L2641,-计算结果!B$22,0,1,1),"买",IF(L2641&lt;OFFSET(L2641,-计算结果!B$22,0,1,1),"卖",M2640)),IF(L2641&gt;OFFSET(L2641,-ROW()+1,0,1,1),"买",IF(L2641&lt;OFFSET(L2641,-ROW()+1,0,1,1),"卖",M2640)))</f>
        <v>买</v>
      </c>
      <c r="N2641" s="4" t="str">
        <f t="shared" ca="1" si="208"/>
        <v/>
      </c>
      <c r="O2641" s="3">
        <f ca="1">IF(M2640="买",E2641/E2640-1,0)-IF(N2641=1,计算结果!B$17,0)</f>
        <v>-1.1390515619720154E-2</v>
      </c>
      <c r="P2641" s="2">
        <f t="shared" ca="1" si="209"/>
        <v>14.317384179240559</v>
      </c>
      <c r="Q2641" s="3">
        <f ca="1">1-P2641/MAX(P$2:P2641)</f>
        <v>0.10041536096064874</v>
      </c>
    </row>
    <row r="2642" spans="1:17" x14ac:dyDescent="0.15">
      <c r="A2642" s="1">
        <v>42327</v>
      </c>
      <c r="B2642">
        <v>3725.62</v>
      </c>
      <c r="C2642">
        <v>3775.23</v>
      </c>
      <c r="D2642" s="21">
        <v>3714.67</v>
      </c>
      <c r="E2642" s="21">
        <v>3774.97</v>
      </c>
      <c r="F2642" s="42">
        <v>2045.57615104</v>
      </c>
      <c r="G2642" s="3">
        <f t="shared" si="205"/>
        <v>1.598404555950883E-2</v>
      </c>
      <c r="H2642" s="3">
        <f>1-E2642/MAX(E$2:E2642)</f>
        <v>0.35769243857619271</v>
      </c>
      <c r="I2642" s="21">
        <f t="shared" si="206"/>
        <v>59.389999999999873</v>
      </c>
      <c r="J2642" s="21">
        <f ca="1">IF(ROW()&gt;计算结果!B$18+1,ABS(E2642-OFFSET(E2642,-计算结果!B$18,0,1,1))/SUM(OFFSET(I2642,0,0,-计算结果!B$18,1)),ABS(E2642-OFFSET(E2642,-ROW()+2,0,1,1))/SUM(OFFSET(I2642,0,0,-ROW()+2,1)))</f>
        <v>0.1942895759418814</v>
      </c>
      <c r="K2642" s="21">
        <f ca="1">(计算结果!B$19+计算结果!B$20*'000300'!J2642)^计算结果!B$21</f>
        <v>1.5748606183476932</v>
      </c>
      <c r="L2642" s="21">
        <f t="shared" ca="1" si="207"/>
        <v>3808.7797597495955</v>
      </c>
      <c r="M2642" s="31" t="str">
        <f ca="1">IF(ROW()&gt;计算结果!B$22+1,IF(L2642&gt;OFFSET(L2642,-计算结果!B$22,0,1,1),"买",IF(L2642&lt;OFFSET(L2642,-计算结果!B$22,0,1,1),"卖",M2641)),IF(L2642&gt;OFFSET(L2642,-ROW()+1,0,1,1),"买",IF(L2642&lt;OFFSET(L2642,-ROW()+1,0,1,1),"卖",M2641)))</f>
        <v>买</v>
      </c>
      <c r="N2642" s="4" t="str">
        <f t="shared" ca="1" si="208"/>
        <v/>
      </c>
      <c r="O2642" s="3">
        <f ca="1">IF(M2641="买",E2642/E2641-1,0)-IF(N2642=1,计算结果!B$17,0)</f>
        <v>1.598404555950883E-2</v>
      </c>
      <c r="P2642" s="2">
        <f t="shared" ca="1" si="209"/>
        <v>14.546233900254531</v>
      </c>
      <c r="Q2642" s="3">
        <f ca="1">1-P2642/MAX(P$2:P2642)</f>
        <v>8.6036359105609472E-2</v>
      </c>
    </row>
    <row r="2643" spans="1:17" x14ac:dyDescent="0.15">
      <c r="A2643" s="1">
        <v>42328</v>
      </c>
      <c r="B2643">
        <v>3778.88</v>
      </c>
      <c r="C2643">
        <v>3793.54</v>
      </c>
      <c r="D2643" s="21">
        <v>3757.03</v>
      </c>
      <c r="E2643" s="21">
        <v>3774.38</v>
      </c>
      <c r="F2643" s="42">
        <v>2422.95095296</v>
      </c>
      <c r="G2643" s="3">
        <f t="shared" si="205"/>
        <v>-1.562926327890457E-4</v>
      </c>
      <c r="H2643" s="3">
        <f>1-E2643/MAX(E$2:E2643)</f>
        <v>0.35779282651602795</v>
      </c>
      <c r="I2643" s="21">
        <f t="shared" si="206"/>
        <v>0.58999999999969077</v>
      </c>
      <c r="J2643" s="21">
        <f ca="1">IF(ROW()&gt;计算结果!B$18+1,ABS(E2643-OFFSET(E2643,-计算结果!B$18,0,1,1))/SUM(OFFSET(I2643,0,0,-计算结果!B$18,1)),ABS(E2643-OFFSET(E2643,-ROW()+2,0,1,1))/SUM(OFFSET(I2643,0,0,-ROW()+2,1)))</f>
        <v>7.0771065479073234E-2</v>
      </c>
      <c r="K2643" s="21">
        <f ca="1">(计算结果!B$19+计算结果!B$20*'000300'!J2643)^计算结果!B$21</f>
        <v>1.4636939589311657</v>
      </c>
      <c r="L2643" s="21">
        <f t="shared" ca="1" si="207"/>
        <v>3758.4290392154289</v>
      </c>
      <c r="M2643" s="31" t="str">
        <f ca="1">IF(ROW()&gt;计算结果!B$22+1,IF(L2643&gt;OFFSET(L2643,-计算结果!B$22,0,1,1),"买",IF(L2643&lt;OFFSET(L2643,-计算结果!B$22,0,1,1),"卖",M2642)),IF(L2643&gt;OFFSET(L2643,-ROW()+1,0,1,1),"买",IF(L2643&lt;OFFSET(L2643,-ROW()+1,0,1,1),"卖",M2642)))</f>
        <v>买</v>
      </c>
      <c r="N2643" s="4" t="str">
        <f t="shared" ca="1" si="208"/>
        <v/>
      </c>
      <c r="O2643" s="3">
        <f ca="1">IF(M2642="买",E2643/E2642-1,0)-IF(N2643=1,计算结果!B$17,0)</f>
        <v>-1.562926327890457E-4</v>
      </c>
      <c r="P2643" s="2">
        <f t="shared" ca="1" si="209"/>
        <v>14.543960431061095</v>
      </c>
      <c r="Q2643" s="3">
        <f ca="1">1-P2643/MAX(P$2:P2643)</f>
        <v>8.6179204889318406E-2</v>
      </c>
    </row>
    <row r="2644" spans="1:17" x14ac:dyDescent="0.15">
      <c r="A2644" s="1">
        <v>42331</v>
      </c>
      <c r="B2644">
        <v>3774.44</v>
      </c>
      <c r="C2644">
        <v>3802.85</v>
      </c>
      <c r="D2644" s="21">
        <v>3743.41</v>
      </c>
      <c r="E2644" s="21">
        <v>3753.34</v>
      </c>
      <c r="F2644" s="42">
        <v>2346.40982016</v>
      </c>
      <c r="G2644" s="3">
        <f t="shared" si="205"/>
        <v>-5.5744254685538008E-3</v>
      </c>
      <c r="H2644" s="3">
        <f>1-E2644/MAX(E$2:E2644)</f>
        <v>0.36137276253998496</v>
      </c>
      <c r="I2644" s="21">
        <f t="shared" si="206"/>
        <v>21.039999999999964</v>
      </c>
      <c r="J2644" s="21">
        <f ca="1">IF(ROW()&gt;计算结果!B$18+1,ABS(E2644-OFFSET(E2644,-计算结果!B$18,0,1,1))/SUM(OFFSET(I2644,0,0,-计算结果!B$18,1)),ABS(E2644-OFFSET(E2644,-ROW()+2,0,1,1))/SUM(OFFSET(I2644,0,0,-ROW()+2,1)))</f>
        <v>0.35896695408226198</v>
      </c>
      <c r="K2644" s="21">
        <f ca="1">(计算结果!B$19+计算结果!B$20*'000300'!J2644)^计算结果!B$21</f>
        <v>1.7230702586740356</v>
      </c>
      <c r="L2644" s="21">
        <f t="shared" ca="1" si="207"/>
        <v>3749.6602670980978</v>
      </c>
      <c r="M2644" s="31" t="str">
        <f ca="1">IF(ROW()&gt;计算结果!B$22+1,IF(L2644&gt;OFFSET(L2644,-计算结果!B$22,0,1,1),"买",IF(L2644&lt;OFFSET(L2644,-计算结果!B$22,0,1,1),"卖",M2643)),IF(L2644&gt;OFFSET(L2644,-ROW()+1,0,1,1),"买",IF(L2644&lt;OFFSET(L2644,-ROW()+1,0,1,1),"卖",M2643)))</f>
        <v>买</v>
      </c>
      <c r="N2644" s="4" t="str">
        <f t="shared" ca="1" si="208"/>
        <v/>
      </c>
      <c r="O2644" s="3">
        <f ca="1">IF(M2643="买",E2644/E2643-1,0)-IF(N2644=1,计算结果!B$17,0)</f>
        <v>-5.5744254685538008E-3</v>
      </c>
      <c r="P2644" s="2">
        <f t="shared" ca="1" si="209"/>
        <v>14.462886207620549</v>
      </c>
      <c r="Q2644" s="3">
        <f ca="1">1-P2644/MAX(P$2:P2644)</f>
        <v>9.1273230803277428E-2</v>
      </c>
    </row>
    <row r="2645" spans="1:17" x14ac:dyDescent="0.15">
      <c r="A2645" s="1">
        <v>42332</v>
      </c>
      <c r="B2645">
        <v>3745.76</v>
      </c>
      <c r="C2645">
        <v>3754.17</v>
      </c>
      <c r="D2645" s="21">
        <v>3702.74</v>
      </c>
      <c r="E2645" s="21">
        <v>3753.89</v>
      </c>
      <c r="F2645" s="42">
        <v>1924.95091712</v>
      </c>
      <c r="G2645" s="3">
        <f t="shared" si="205"/>
        <v>1.4653615180071355E-4</v>
      </c>
      <c r="H2645" s="3">
        <f>1-E2645/MAX(E$2:E2645)</f>
        <v>0.36127918056217245</v>
      </c>
      <c r="I2645" s="21">
        <f t="shared" si="206"/>
        <v>0.54999999999972715</v>
      </c>
      <c r="J2645" s="21">
        <f ca="1">IF(ROW()&gt;计算结果!B$18+1,ABS(E2645-OFFSET(E2645,-计算结果!B$18,0,1,1))/SUM(OFFSET(I2645,0,0,-计算结果!B$18,1)),ABS(E2645-OFFSET(E2645,-ROW()+2,0,1,1))/SUM(OFFSET(I2645,0,0,-ROW()+2,1)))</f>
        <v>0.33647118687189831</v>
      </c>
      <c r="K2645" s="21">
        <f ca="1">(计算结果!B$19+计算结果!B$20*'000300'!J2645)^计算结果!B$21</f>
        <v>1.7028240681847084</v>
      </c>
      <c r="L2645" s="21">
        <f t="shared" ca="1" si="207"/>
        <v>3756.86275808545</v>
      </c>
      <c r="M2645" s="31" t="str">
        <f ca="1">IF(ROW()&gt;计算结果!B$22+1,IF(L2645&gt;OFFSET(L2645,-计算结果!B$22,0,1,1),"买",IF(L2645&lt;OFFSET(L2645,-计算结果!B$22,0,1,1),"卖",M2644)),IF(L2645&gt;OFFSET(L2645,-ROW()+1,0,1,1),"买",IF(L2645&lt;OFFSET(L2645,-ROW()+1,0,1,1),"卖",M2644)))</f>
        <v>买</v>
      </c>
      <c r="N2645" s="4" t="str">
        <f t="shared" ca="1" si="208"/>
        <v/>
      </c>
      <c r="O2645" s="3">
        <f ca="1">IF(M2644="买",E2645/E2644-1,0)-IF(N2645=1,计算结果!B$17,0)</f>
        <v>1.4653615180071355E-4</v>
      </c>
      <c r="P2645" s="2">
        <f t="shared" ca="1" si="209"/>
        <v>14.465005543309346</v>
      </c>
      <c r="Q2645" s="3">
        <f ca="1">1-P2645/MAX(P$2:P2645)</f>
        <v>9.1140069479481056E-2</v>
      </c>
    </row>
    <row r="2646" spans="1:17" x14ac:dyDescent="0.15">
      <c r="A2646" s="1">
        <v>42333</v>
      </c>
      <c r="B2646">
        <v>3747.76</v>
      </c>
      <c r="C2646">
        <v>3781.86</v>
      </c>
      <c r="D2646" s="21">
        <v>3735.72</v>
      </c>
      <c r="E2646" s="21">
        <v>3781.61</v>
      </c>
      <c r="F2646" s="42">
        <v>2151.2504934399999</v>
      </c>
      <c r="G2646" s="3">
        <f t="shared" si="205"/>
        <v>7.3843399779962571E-3</v>
      </c>
      <c r="H2646" s="3">
        <f>1-E2646/MAX(E$2:E2646)</f>
        <v>0.35656264888041922</v>
      </c>
      <c r="I2646" s="21">
        <f t="shared" si="206"/>
        <v>27.720000000000255</v>
      </c>
      <c r="J2646" s="21">
        <f ca="1">IF(ROW()&gt;计算结果!B$18+1,ABS(E2646-OFFSET(E2646,-计算结果!B$18,0,1,1))/SUM(OFFSET(I2646,0,0,-计算结果!B$18,1)),ABS(E2646-OFFSET(E2646,-ROW()+2,0,1,1))/SUM(OFFSET(I2646,0,0,-ROW()+2,1)))</f>
        <v>0.19776544805046706</v>
      </c>
      <c r="K2646" s="21">
        <f ca="1">(计算结果!B$19+计算结果!B$20*'000300'!J2646)^计算结果!B$21</f>
        <v>1.5779889032454202</v>
      </c>
      <c r="L2646" s="21">
        <f t="shared" ca="1" si="207"/>
        <v>3795.9136312125402</v>
      </c>
      <c r="M2646" s="31" t="str">
        <f ca="1">IF(ROW()&gt;计算结果!B$22+1,IF(L2646&gt;OFFSET(L2646,-计算结果!B$22,0,1,1),"买",IF(L2646&lt;OFFSET(L2646,-计算结果!B$22,0,1,1),"卖",M2645)),IF(L2646&gt;OFFSET(L2646,-ROW()+1,0,1,1),"买",IF(L2646&lt;OFFSET(L2646,-ROW()+1,0,1,1),"卖",M2645)))</f>
        <v>买</v>
      </c>
      <c r="N2646" s="4" t="str">
        <f t="shared" ca="1" si="208"/>
        <v/>
      </c>
      <c r="O2646" s="3">
        <f ca="1">IF(M2645="买",E2646/E2645-1,0)-IF(N2646=1,计算结果!B$17,0)</f>
        <v>7.3843399779962571E-3</v>
      </c>
      <c r="P2646" s="2">
        <f t="shared" ca="1" si="209"/>
        <v>14.571820062024742</v>
      </c>
      <c r="Q2646" s="3">
        <f ca="1">1-P2646/MAX(P$2:P2646)</f>
        <v>8.4428738760139455E-2</v>
      </c>
    </row>
    <row r="2647" spans="1:17" x14ac:dyDescent="0.15">
      <c r="A2647" s="1">
        <v>42334</v>
      </c>
      <c r="B2647">
        <v>3795.25</v>
      </c>
      <c r="C2647">
        <v>3805.84</v>
      </c>
      <c r="D2647" s="21">
        <v>3756.82</v>
      </c>
      <c r="E2647" s="21">
        <v>3759.43</v>
      </c>
      <c r="F2647" s="42">
        <v>2397.9720704000001</v>
      </c>
      <c r="G2647" s="3">
        <f t="shared" si="205"/>
        <v>-5.8652267156052984E-3</v>
      </c>
      <c r="H2647" s="3">
        <f>1-E2647/MAX(E$2:E2647)</f>
        <v>0.36033655482202409</v>
      </c>
      <c r="I2647" s="21">
        <f t="shared" si="206"/>
        <v>22.180000000000291</v>
      </c>
      <c r="J2647" s="21">
        <f ca="1">IF(ROW()&gt;计算结果!B$18+1,ABS(E2647-OFFSET(E2647,-计算结果!B$18,0,1,1))/SUM(OFFSET(I2647,0,0,-计算结果!B$18,1)),ABS(E2647-OFFSET(E2647,-ROW()+2,0,1,1))/SUM(OFFSET(I2647,0,0,-ROW()+2,1)))</f>
        <v>0.14530952670148681</v>
      </c>
      <c r="K2647" s="21">
        <f ca="1">(计算结果!B$19+计算结果!B$20*'000300'!J2647)^计算结果!B$21</f>
        <v>1.530778574031338</v>
      </c>
      <c r="L2647" s="21">
        <f t="shared" ca="1" si="207"/>
        <v>3740.0652702495222</v>
      </c>
      <c r="M2647" s="31" t="str">
        <f ca="1">IF(ROW()&gt;计算结果!B$22+1,IF(L2647&gt;OFFSET(L2647,-计算结果!B$22,0,1,1),"买",IF(L2647&lt;OFFSET(L2647,-计算结果!B$22,0,1,1),"卖",M2646)),IF(L2647&gt;OFFSET(L2647,-ROW()+1,0,1,1),"买",IF(L2647&lt;OFFSET(L2647,-ROW()+1,0,1,1),"卖",M2646)))</f>
        <v>买</v>
      </c>
      <c r="N2647" s="4" t="str">
        <f t="shared" ca="1" si="208"/>
        <v/>
      </c>
      <c r="O2647" s="3">
        <f ca="1">IF(M2646="买",E2647/E2646-1,0)-IF(N2647=1,计算结果!B$17,0)</f>
        <v>-5.8652267156052984E-3</v>
      </c>
      <c r="P2647" s="2">
        <f t="shared" ca="1" si="209"/>
        <v>14.486353033701961</v>
      </c>
      <c r="Q2647" s="3">
        <f ca="1">1-P2647/MAX(P$2:P2647)</f>
        <v>8.9798771781603892E-2</v>
      </c>
    </row>
    <row r="2648" spans="1:17" x14ac:dyDescent="0.15">
      <c r="A2648" s="1">
        <v>42335</v>
      </c>
      <c r="B2648">
        <v>3739.1</v>
      </c>
      <c r="C2648">
        <v>3742.74</v>
      </c>
      <c r="D2648" s="21">
        <v>3534.39</v>
      </c>
      <c r="E2648" s="21">
        <v>3556.99</v>
      </c>
      <c r="F2648" s="42">
        <v>2697.5816908800002</v>
      </c>
      <c r="G2648" s="3">
        <f t="shared" si="205"/>
        <v>-5.3848588748826254E-2</v>
      </c>
      <c r="H2648" s="3">
        <f>1-E2648/MAX(E$2:E2648)</f>
        <v>0.39478152861907034</v>
      </c>
      <c r="I2648" s="21">
        <f t="shared" si="206"/>
        <v>202.44000000000005</v>
      </c>
      <c r="J2648" s="21">
        <f ca="1">IF(ROW()&gt;计算结果!B$18+1,ABS(E2648-OFFSET(E2648,-计算结果!B$18,0,1,1))/SUM(OFFSET(I2648,0,0,-计算结果!B$18,1)),ABS(E2648-OFFSET(E2648,-ROW()+2,0,1,1))/SUM(OFFSET(I2648,0,0,-ROW()+2,1)))</f>
        <v>0.47271137754464798</v>
      </c>
      <c r="K2648" s="21">
        <f ca="1">(计算结果!B$19+计算结果!B$20*'000300'!J2648)^计算结果!B$21</f>
        <v>1.8254402397901832</v>
      </c>
      <c r="L2648" s="21">
        <f t="shared" ca="1" si="207"/>
        <v>3405.8723050255817</v>
      </c>
      <c r="M2648" s="31" t="str">
        <f ca="1">IF(ROW()&gt;计算结果!B$22+1,IF(L2648&gt;OFFSET(L2648,-计算结果!B$22,0,1,1),"买",IF(L2648&lt;OFFSET(L2648,-计算结果!B$22,0,1,1),"卖",M2647)),IF(L2648&gt;OFFSET(L2648,-ROW()+1,0,1,1),"买",IF(L2648&lt;OFFSET(L2648,-ROW()+1,0,1,1),"卖",M2647)))</f>
        <v>卖</v>
      </c>
      <c r="N2648" s="4">
        <f t="shared" ca="1" si="208"/>
        <v>1</v>
      </c>
      <c r="O2648" s="3">
        <f ca="1">IF(M2647="买",E2648/E2647-1,0)-IF(N2648=1,计算结果!B$17,0)</f>
        <v>-5.3848588748826254E-2</v>
      </c>
      <c r="P2648" s="2">
        <f t="shared" ca="1" si="209"/>
        <v>13.706283366719832</v>
      </c>
      <c r="Q2648" s="3">
        <f ca="1">1-P2648/MAX(P$2:P2648)</f>
        <v>0.13881182339861298</v>
      </c>
    </row>
    <row r="2649" spans="1:17" x14ac:dyDescent="0.15">
      <c r="A2649" s="1">
        <v>42338</v>
      </c>
      <c r="B2649">
        <v>3554.89</v>
      </c>
      <c r="C2649">
        <v>3587.97</v>
      </c>
      <c r="D2649" s="21">
        <v>3455.07</v>
      </c>
      <c r="E2649" s="21">
        <v>3566.41</v>
      </c>
      <c r="F2649" s="42">
        <v>2200.9828147200001</v>
      </c>
      <c r="G2649" s="3">
        <f t="shared" si="205"/>
        <v>2.648306573816539E-3</v>
      </c>
      <c r="H2649" s="3">
        <f>1-E2649/MAX(E$2:E2649)</f>
        <v>0.39317872456271696</v>
      </c>
      <c r="I2649" s="21">
        <f t="shared" si="206"/>
        <v>9.4200000000000728</v>
      </c>
      <c r="J2649" s="21">
        <f ca="1">IF(ROW()&gt;计算结果!B$18+1,ABS(E2649-OFFSET(E2649,-计算结果!B$18,0,1,1))/SUM(OFFSET(I2649,0,0,-计算结果!B$18,1)),ABS(E2649-OFFSET(E2649,-ROW()+2,0,1,1))/SUM(OFFSET(I2649,0,0,-ROW()+2,1)))</f>
        <v>0.50454220679799988</v>
      </c>
      <c r="K2649" s="21">
        <f ca="1">(计算结果!B$19+计算结果!B$20*'000300'!J2649)^计算结果!B$21</f>
        <v>1.8540879861181998</v>
      </c>
      <c r="L2649" s="21">
        <f t="shared" ca="1" si="207"/>
        <v>3703.5233165967588</v>
      </c>
      <c r="M2649" s="31" t="str">
        <f ca="1">IF(ROW()&gt;计算结果!B$22+1,IF(L2649&gt;OFFSET(L2649,-计算结果!B$22,0,1,1),"买",IF(L2649&lt;OFFSET(L2649,-计算结果!B$22,0,1,1),"卖",M2648)),IF(L2649&gt;OFFSET(L2649,-ROW()+1,0,1,1),"买",IF(L2649&lt;OFFSET(L2649,-ROW()+1,0,1,1),"卖",M2648)))</f>
        <v>买</v>
      </c>
      <c r="N2649" s="4">
        <f t="shared" ca="1" si="208"/>
        <v>1</v>
      </c>
      <c r="O2649" s="3">
        <f ca="1">IF(M2648="买",E2649/E2648-1,0)-IF(N2649=1,计算结果!B$17,0)</f>
        <v>0</v>
      </c>
      <c r="P2649" s="2">
        <f t="shared" ca="1" si="209"/>
        <v>13.706283366719832</v>
      </c>
      <c r="Q2649" s="3">
        <f ca="1">1-P2649/MAX(P$2:P2649)</f>
        <v>0.13881182339861298</v>
      </c>
    </row>
    <row r="2650" spans="1:17" x14ac:dyDescent="0.15">
      <c r="A2650" s="1">
        <v>42339</v>
      </c>
      <c r="B2650">
        <v>3562.32</v>
      </c>
      <c r="C2650">
        <v>3617.31</v>
      </c>
      <c r="D2650" s="21">
        <v>3536.12</v>
      </c>
      <c r="E2650" s="21">
        <v>3591.7</v>
      </c>
      <c r="F2650" s="42">
        <v>1765.98810624</v>
      </c>
      <c r="G2650" s="3">
        <f t="shared" si="205"/>
        <v>7.0911645043614246E-3</v>
      </c>
      <c r="H2650" s="3">
        <f>1-E2650/MAX(E$2:E2650)</f>
        <v>0.38887565507384469</v>
      </c>
      <c r="I2650" s="21">
        <f t="shared" si="206"/>
        <v>25.289999999999964</v>
      </c>
      <c r="J2650" s="21">
        <f ca="1">IF(ROW()&gt;计算结果!B$18+1,ABS(E2650-OFFSET(E2650,-计算结果!B$18,0,1,1))/SUM(OFFSET(I2650,0,0,-计算结果!B$18,1)),ABS(E2650-OFFSET(E2650,-ROW()+2,0,1,1))/SUM(OFFSET(I2650,0,0,-ROW()+2,1)))</f>
        <v>0.4051478987920184</v>
      </c>
      <c r="K2650" s="21">
        <f ca="1">(计算结果!B$19+计算结果!B$20*'000300'!J2650)^计算结果!B$21</f>
        <v>1.7646331089128164</v>
      </c>
      <c r="L2650" s="21">
        <f t="shared" ca="1" si="207"/>
        <v>3506.1961897816773</v>
      </c>
      <c r="M2650" s="31" t="str">
        <f ca="1">IF(ROW()&gt;计算结果!B$22+1,IF(L2650&gt;OFFSET(L2650,-计算结果!B$22,0,1,1),"买",IF(L2650&lt;OFFSET(L2650,-计算结果!B$22,0,1,1),"卖",M2649)),IF(L2650&gt;OFFSET(L2650,-ROW()+1,0,1,1),"买",IF(L2650&lt;OFFSET(L2650,-ROW()+1,0,1,1),"卖",M2649)))</f>
        <v>买</v>
      </c>
      <c r="N2650" s="4" t="str">
        <f t="shared" ca="1" si="208"/>
        <v/>
      </c>
      <c r="O2650" s="3">
        <f ca="1">IF(M2649="买",E2650/E2649-1,0)-IF(N2650=1,计算结果!B$17,0)</f>
        <v>7.0911645043614246E-3</v>
      </c>
      <c r="P2650" s="2">
        <f t="shared" ca="1" si="209"/>
        <v>13.803476876816635</v>
      </c>
      <c r="Q2650" s="3">
        <f ca="1">1-P2650/MAX(P$2:P2650)</f>
        <v>0.13270499636912148</v>
      </c>
    </row>
    <row r="2651" spans="1:17" x14ac:dyDescent="0.15">
      <c r="A2651" s="1">
        <v>42340</v>
      </c>
      <c r="B2651">
        <v>3587.76</v>
      </c>
      <c r="C2651">
        <v>3725.85</v>
      </c>
      <c r="D2651" s="21">
        <v>3573.4</v>
      </c>
      <c r="E2651" s="21">
        <v>3721.95</v>
      </c>
      <c r="F2651" s="42">
        <v>2609.3869465600001</v>
      </c>
      <c r="G2651" s="3">
        <f t="shared" si="205"/>
        <v>3.626416460172055E-2</v>
      </c>
      <c r="H2651" s="3">
        <f>1-E2651/MAX(E$2:E2651)</f>
        <v>0.36671374123732392</v>
      </c>
      <c r="I2651" s="21">
        <f t="shared" si="206"/>
        <v>130.25</v>
      </c>
      <c r="J2651" s="21">
        <f ca="1">IF(ROW()&gt;计算结果!B$18+1,ABS(E2651-OFFSET(E2651,-计算结果!B$18,0,1,1))/SUM(OFFSET(I2651,0,0,-计算结果!B$18,1)),ABS(E2651-OFFSET(E2651,-ROW()+2,0,1,1))/SUM(OFFSET(I2651,0,0,-ROW()+2,1)))</f>
        <v>1.2768857618216955E-2</v>
      </c>
      <c r="K2651" s="21">
        <f ca="1">(计算结果!B$19+计算结果!B$20*'000300'!J2651)^计算结果!B$21</f>
        <v>1.4114919718563952</v>
      </c>
      <c r="L2651" s="21">
        <f t="shared" ca="1" si="207"/>
        <v>3810.7309608022679</v>
      </c>
      <c r="M2651" s="31" t="str">
        <f ca="1">IF(ROW()&gt;计算结果!B$22+1,IF(L2651&gt;OFFSET(L2651,-计算结果!B$22,0,1,1),"买",IF(L2651&lt;OFFSET(L2651,-计算结果!B$22,0,1,1),"卖",M2650)),IF(L2651&gt;OFFSET(L2651,-ROW()+1,0,1,1),"买",IF(L2651&lt;OFFSET(L2651,-ROW()+1,0,1,1),"卖",M2650)))</f>
        <v>买</v>
      </c>
      <c r="N2651" s="4" t="str">
        <f t="shared" ca="1" si="208"/>
        <v/>
      </c>
      <c r="O2651" s="3">
        <f ca="1">IF(M2650="买",E2651/E2650-1,0)-IF(N2651=1,计算结果!B$17,0)</f>
        <v>3.626416460172055E-2</v>
      </c>
      <c r="P2651" s="2">
        <f t="shared" ca="1" si="209"/>
        <v>14.304048434353557</v>
      </c>
      <c r="Q2651" s="3">
        <f ca="1">1-P2651/MAX(P$2:P2651)</f>
        <v>0.10125326759920139</v>
      </c>
    </row>
    <row r="2652" spans="1:17" x14ac:dyDescent="0.15">
      <c r="A2652" s="1">
        <v>42341</v>
      </c>
      <c r="B2652">
        <v>3709.55</v>
      </c>
      <c r="C2652">
        <v>3758.45</v>
      </c>
      <c r="D2652" s="21">
        <v>3693.14</v>
      </c>
      <c r="E2652" s="21">
        <v>3749.3</v>
      </c>
      <c r="F2652" s="42">
        <v>2366.9899264000001</v>
      </c>
      <c r="G2652" s="3">
        <f t="shared" si="205"/>
        <v>7.3482986069131062E-3</v>
      </c>
      <c r="H2652" s="3">
        <f>1-E2652/MAX(E$2:E2652)</f>
        <v>0.36206016470428093</v>
      </c>
      <c r="I2652" s="21">
        <f t="shared" si="206"/>
        <v>27.350000000000364</v>
      </c>
      <c r="J2652" s="21">
        <f ca="1">IF(ROW()&gt;计算结果!B$18+1,ABS(E2652-OFFSET(E2652,-计算结果!B$18,0,1,1))/SUM(OFFSET(I2652,0,0,-计算结果!B$18,1)),ABS(E2652-OFFSET(E2652,-ROW()+2,0,1,1))/SUM(OFFSET(I2652,0,0,-ROW()+2,1)))</f>
        <v>5.4987897093159391E-2</v>
      </c>
      <c r="K2652" s="21">
        <f ca="1">(计算结果!B$19+计算结果!B$20*'000300'!J2652)^计算结果!B$21</f>
        <v>1.4494891073838434</v>
      </c>
      <c r="L2652" s="21">
        <f t="shared" ca="1" si="207"/>
        <v>3721.687452263257</v>
      </c>
      <c r="M2652" s="31" t="str">
        <f ca="1">IF(ROW()&gt;计算结果!B$22+1,IF(L2652&gt;OFFSET(L2652,-计算结果!B$22,0,1,1),"买",IF(L2652&lt;OFFSET(L2652,-计算结果!B$22,0,1,1),"卖",M2651)),IF(L2652&gt;OFFSET(L2652,-ROW()+1,0,1,1),"买",IF(L2652&lt;OFFSET(L2652,-ROW()+1,0,1,1),"卖",M2651)))</f>
        <v>买</v>
      </c>
      <c r="N2652" s="4" t="str">
        <f t="shared" ca="1" si="208"/>
        <v/>
      </c>
      <c r="O2652" s="3">
        <f ca="1">IF(M2651="买",E2652/E2651-1,0)-IF(N2652=1,计算结果!B$17,0)</f>
        <v>7.3482986069131062E-3</v>
      </c>
      <c r="P2652" s="2">
        <f t="shared" ca="1" si="209"/>
        <v>14.409158853536935</v>
      </c>
      <c r="Q2652" s="3">
        <f ca="1">1-P2652/MAX(P$2:P2652)</f>
        <v>9.4649008237532972E-2</v>
      </c>
    </row>
    <row r="2653" spans="1:17" x14ac:dyDescent="0.15">
      <c r="A2653" s="1">
        <v>42342</v>
      </c>
      <c r="B2653">
        <v>3719.73</v>
      </c>
      <c r="C2653">
        <v>3726.12</v>
      </c>
      <c r="D2653" s="21">
        <v>3667.29</v>
      </c>
      <c r="E2653" s="21">
        <v>3677.59</v>
      </c>
      <c r="F2653" s="42">
        <v>1964.5559603199999</v>
      </c>
      <c r="G2653" s="3">
        <f t="shared" si="205"/>
        <v>-1.9126236897554216E-2</v>
      </c>
      <c r="H2653" s="3">
        <f>1-E2653/MAX(E$2:E2653)</f>
        <v>0.37426155312053355</v>
      </c>
      <c r="I2653" s="21">
        <f t="shared" si="206"/>
        <v>71.710000000000036</v>
      </c>
      <c r="J2653" s="21">
        <f ca="1">IF(ROW()&gt;计算结果!B$18+1,ABS(E2653-OFFSET(E2653,-计算结果!B$18,0,1,1))/SUM(OFFSET(I2653,0,0,-计算结果!B$18,1)),ABS(E2653-OFFSET(E2653,-ROW()+2,0,1,1))/SUM(OFFSET(I2653,0,0,-ROW()+2,1)))</f>
        <v>0.17992378473835827</v>
      </c>
      <c r="K2653" s="21">
        <f ca="1">(计算结果!B$19+计算结果!B$20*'000300'!J2653)^计算结果!B$21</f>
        <v>1.5619314062645224</v>
      </c>
      <c r="L2653" s="21">
        <f t="shared" ca="1" si="207"/>
        <v>3652.8102566370258</v>
      </c>
      <c r="M2653" s="31" t="str">
        <f ca="1">IF(ROW()&gt;计算结果!B$22+1,IF(L2653&gt;OFFSET(L2653,-计算结果!B$22,0,1,1),"买",IF(L2653&lt;OFFSET(L2653,-计算结果!B$22,0,1,1),"卖",M2652)),IF(L2653&gt;OFFSET(L2653,-ROW()+1,0,1,1),"买",IF(L2653&lt;OFFSET(L2653,-ROW()+1,0,1,1),"卖",M2652)))</f>
        <v>卖</v>
      </c>
      <c r="N2653" s="4">
        <f t="shared" ca="1" si="208"/>
        <v>1</v>
      </c>
      <c r="O2653" s="3">
        <f ca="1">IF(M2652="买",E2653/E2652-1,0)-IF(N2653=1,计算结果!B$17,0)</f>
        <v>-1.9126236897554216E-2</v>
      </c>
      <c r="P2653" s="2">
        <f t="shared" ca="1" si="209"/>
        <v>14.133565867809697</v>
      </c>
      <c r="Q2653" s="3">
        <f ca="1">1-P2653/MAX(P$2:P2653)</f>
        <v>0.11196496578141757</v>
      </c>
    </row>
    <row r="2654" spans="1:17" x14ac:dyDescent="0.15">
      <c r="A2654" s="1">
        <v>42345</v>
      </c>
      <c r="B2654">
        <v>3681.58</v>
      </c>
      <c r="C2654">
        <v>3699.34</v>
      </c>
      <c r="D2654" s="21">
        <v>3658.58</v>
      </c>
      <c r="E2654" s="21">
        <v>3687.61</v>
      </c>
      <c r="F2654" s="42">
        <v>1612.20067328</v>
      </c>
      <c r="G2654" s="3">
        <f t="shared" si="205"/>
        <v>2.7246104106222191E-3</v>
      </c>
      <c r="H2654" s="3">
        <f>1-E2654/MAX(E$2:E2654)</f>
        <v>0.37255665963383922</v>
      </c>
      <c r="I2654" s="21">
        <f t="shared" si="206"/>
        <v>10.019999999999982</v>
      </c>
      <c r="J2654" s="21">
        <f ca="1">IF(ROW()&gt;计算结果!B$18+1,ABS(E2654-OFFSET(E2654,-计算结果!B$18,0,1,1))/SUM(OFFSET(I2654,0,0,-计算结果!B$18,1)),ABS(E2654-OFFSET(E2654,-ROW()+2,0,1,1))/SUM(OFFSET(I2654,0,0,-ROW()+2,1)))</f>
        <v>0.12474142675497681</v>
      </c>
      <c r="K2654" s="21">
        <f ca="1">(计算结果!B$19+计算结果!B$20*'000300'!J2654)^计算结果!B$21</f>
        <v>1.5122672840794791</v>
      </c>
      <c r="L2654" s="21">
        <f t="shared" ca="1" si="207"/>
        <v>3705.4367700192138</v>
      </c>
      <c r="M2654" s="31" t="str">
        <f ca="1">IF(ROW()&gt;计算结果!B$22+1,IF(L2654&gt;OFFSET(L2654,-计算结果!B$22,0,1,1),"买",IF(L2654&lt;OFFSET(L2654,-计算结果!B$22,0,1,1),"卖",M2653)),IF(L2654&gt;OFFSET(L2654,-ROW()+1,0,1,1),"买",IF(L2654&lt;OFFSET(L2654,-ROW()+1,0,1,1),"卖",M2653)))</f>
        <v>卖</v>
      </c>
      <c r="N2654" s="4" t="str">
        <f t="shared" ca="1" si="208"/>
        <v/>
      </c>
      <c r="O2654" s="3">
        <f ca="1">IF(M2653="买",E2654/E2653-1,0)-IF(N2654=1,计算结果!B$17,0)</f>
        <v>0</v>
      </c>
      <c r="P2654" s="2">
        <f t="shared" ca="1" si="209"/>
        <v>14.133565867809697</v>
      </c>
      <c r="Q2654" s="3">
        <f ca="1">1-P2654/MAX(P$2:P2654)</f>
        <v>0.11196496578141757</v>
      </c>
    </row>
    <row r="2655" spans="1:17" x14ac:dyDescent="0.15">
      <c r="A2655" s="1">
        <v>42346</v>
      </c>
      <c r="B2655">
        <v>3668.84</v>
      </c>
      <c r="C2655">
        <v>3668.84</v>
      </c>
      <c r="D2655" s="21">
        <v>3619.44</v>
      </c>
      <c r="E2655" s="21">
        <v>3623.02</v>
      </c>
      <c r="F2655" s="42">
        <v>1633.17235712</v>
      </c>
      <c r="G2655" s="3">
        <f t="shared" si="205"/>
        <v>-1.7515409709812135E-2</v>
      </c>
      <c r="H2655" s="3">
        <f>1-E2655/MAX(E$2:E2655)</f>
        <v>0.38354658681004561</v>
      </c>
      <c r="I2655" s="21">
        <f t="shared" si="206"/>
        <v>64.590000000000146</v>
      </c>
      <c r="J2655" s="21">
        <f ca="1">IF(ROW()&gt;计算结果!B$18+1,ABS(E2655-OFFSET(E2655,-计算结果!B$18,0,1,1))/SUM(OFFSET(I2655,0,0,-计算结果!B$18,1)),ABS(E2655-OFFSET(E2655,-ROW()+2,0,1,1))/SUM(OFFSET(I2655,0,0,-ROW()+2,1)))</f>
        <v>0.22144948136115139</v>
      </c>
      <c r="K2655" s="21">
        <f ca="1">(计算结果!B$19+计算结果!B$20*'000300'!J2655)^计算结果!B$21</f>
        <v>1.5993045332250362</v>
      </c>
      <c r="L2655" s="21">
        <f t="shared" ca="1" si="207"/>
        <v>3573.6272561137193</v>
      </c>
      <c r="M2655" s="31" t="str">
        <f ca="1">IF(ROW()&gt;计算结果!B$22+1,IF(L2655&gt;OFFSET(L2655,-计算结果!B$22,0,1,1),"买",IF(L2655&lt;OFFSET(L2655,-计算结果!B$22,0,1,1),"卖",M2654)),IF(L2655&gt;OFFSET(L2655,-ROW()+1,0,1,1),"买",IF(L2655&lt;OFFSET(L2655,-ROW()+1,0,1,1),"卖",M2654)))</f>
        <v>卖</v>
      </c>
      <c r="N2655" s="4" t="str">
        <f t="shared" ca="1" si="208"/>
        <v/>
      </c>
      <c r="O2655" s="3">
        <f ca="1">IF(M2654="买",E2655/E2654-1,0)-IF(N2655=1,计算结果!B$17,0)</f>
        <v>0</v>
      </c>
      <c r="P2655" s="2">
        <f t="shared" ca="1" si="209"/>
        <v>14.133565867809697</v>
      </c>
      <c r="Q2655" s="3">
        <f ca="1">1-P2655/MAX(P$2:P2655)</f>
        <v>0.11196496578141757</v>
      </c>
    </row>
    <row r="2656" spans="1:17" x14ac:dyDescent="0.15">
      <c r="A2656" s="1">
        <v>42347</v>
      </c>
      <c r="B2656">
        <v>3613.42</v>
      </c>
      <c r="C2656">
        <v>3655.16</v>
      </c>
      <c r="D2656" s="21">
        <v>3611.49</v>
      </c>
      <c r="E2656" s="21">
        <v>3635.94</v>
      </c>
      <c r="F2656" s="42">
        <v>1543.1999487999999</v>
      </c>
      <c r="G2656" s="3">
        <f t="shared" si="205"/>
        <v>3.5660857516657263E-3</v>
      </c>
      <c r="H2656" s="3">
        <f>1-E2656/MAX(E$2:E2656)</f>
        <v>0.38134826107670317</v>
      </c>
      <c r="I2656" s="21">
        <f t="shared" si="206"/>
        <v>12.920000000000073</v>
      </c>
      <c r="J2656" s="21">
        <f ca="1">IF(ROW()&gt;计算结果!B$18+1,ABS(E2656-OFFSET(E2656,-计算结果!B$18,0,1,1))/SUM(OFFSET(I2656,0,0,-计算结果!B$18,1)),ABS(E2656-OFFSET(E2656,-ROW()+2,0,1,1))/SUM(OFFSET(I2656,0,0,-ROW()+2,1)))</f>
        <v>0.25282468715830364</v>
      </c>
      <c r="K2656" s="21">
        <f ca="1">(计算结果!B$19+计算结果!B$20*'000300'!J2656)^计算结果!B$21</f>
        <v>1.6275422184424733</v>
      </c>
      <c r="L2656" s="21">
        <f t="shared" ca="1" si="207"/>
        <v>3675.0438775356347</v>
      </c>
      <c r="M2656" s="31" t="str">
        <f ca="1">IF(ROW()&gt;计算结果!B$22+1,IF(L2656&gt;OFFSET(L2656,-计算结果!B$22,0,1,1),"买",IF(L2656&lt;OFFSET(L2656,-计算结果!B$22,0,1,1),"卖",M2655)),IF(L2656&gt;OFFSET(L2656,-ROW()+1,0,1,1),"买",IF(L2656&lt;OFFSET(L2656,-ROW()+1,0,1,1),"卖",M2655)))</f>
        <v>卖</v>
      </c>
      <c r="N2656" s="4" t="str">
        <f t="shared" ca="1" si="208"/>
        <v/>
      </c>
      <c r="O2656" s="3">
        <f ca="1">IF(M2655="买",E2656/E2655-1,0)-IF(N2656=1,计算结果!B$17,0)</f>
        <v>0</v>
      </c>
      <c r="P2656" s="2">
        <f t="shared" ca="1" si="209"/>
        <v>14.133565867809697</v>
      </c>
      <c r="Q2656" s="3">
        <f ca="1">1-P2656/MAX(P$2:P2656)</f>
        <v>0.11196496578141757</v>
      </c>
    </row>
    <row r="2657" spans="1:17" x14ac:dyDescent="0.15">
      <c r="A2657" s="1">
        <v>42348</v>
      </c>
      <c r="B2657">
        <v>3634.37</v>
      </c>
      <c r="C2657">
        <v>3678.32</v>
      </c>
      <c r="D2657" s="21">
        <v>3615.99</v>
      </c>
      <c r="E2657" s="21">
        <v>3623.08</v>
      </c>
      <c r="F2657" s="42">
        <v>1686.2219468799999</v>
      </c>
      <c r="G2657" s="3">
        <f t="shared" si="205"/>
        <v>-3.5369120502538598E-3</v>
      </c>
      <c r="H2657" s="3">
        <f>1-E2657/MAX(E$2:E2657)</f>
        <v>0.38353637786701145</v>
      </c>
      <c r="I2657" s="21">
        <f t="shared" si="206"/>
        <v>12.860000000000127</v>
      </c>
      <c r="J2657" s="21">
        <f ca="1">IF(ROW()&gt;计算结果!B$18+1,ABS(E2657-OFFSET(E2657,-计算结果!B$18,0,1,1))/SUM(OFFSET(I2657,0,0,-计算结果!B$18,1)),ABS(E2657-OFFSET(E2657,-ROW()+2,0,1,1))/SUM(OFFSET(I2657,0,0,-ROW()+2,1)))</f>
        <v>0.24053982535062135</v>
      </c>
      <c r="K2657" s="21">
        <f ca="1">(计算结果!B$19+计算结果!B$20*'000300'!J2657)^计算结果!B$21</f>
        <v>1.6164858428155591</v>
      </c>
      <c r="L2657" s="21">
        <f t="shared" ca="1" si="207"/>
        <v>3591.0450051614794</v>
      </c>
      <c r="M2657" s="31" t="str">
        <f ca="1">IF(ROW()&gt;计算结果!B$22+1,IF(L2657&gt;OFFSET(L2657,-计算结果!B$22,0,1,1),"买",IF(L2657&lt;OFFSET(L2657,-计算结果!B$22,0,1,1),"卖",M2656)),IF(L2657&gt;OFFSET(L2657,-ROW()+1,0,1,1),"买",IF(L2657&lt;OFFSET(L2657,-ROW()+1,0,1,1),"卖",M2656)))</f>
        <v>卖</v>
      </c>
      <c r="N2657" s="4" t="str">
        <f t="shared" ca="1" si="208"/>
        <v/>
      </c>
      <c r="O2657" s="3">
        <f ca="1">IF(M2656="买",E2657/E2656-1,0)-IF(N2657=1,计算结果!B$17,0)</f>
        <v>0</v>
      </c>
      <c r="P2657" s="2">
        <f t="shared" ca="1" si="209"/>
        <v>14.133565867809697</v>
      </c>
      <c r="Q2657" s="3">
        <f ca="1">1-P2657/MAX(P$2:P2657)</f>
        <v>0.11196496578141757</v>
      </c>
    </row>
    <row r="2658" spans="1:17" x14ac:dyDescent="0.15">
      <c r="A2658" s="1">
        <v>42349</v>
      </c>
      <c r="B2658">
        <v>3605.37</v>
      </c>
      <c r="C2658">
        <v>3630.74</v>
      </c>
      <c r="D2658" s="21">
        <v>3578.15</v>
      </c>
      <c r="E2658" s="21">
        <v>3608.06</v>
      </c>
      <c r="F2658" s="42">
        <v>1452.48632832</v>
      </c>
      <c r="G2658" s="3">
        <f t="shared" si="205"/>
        <v>-4.1456440376695936E-3</v>
      </c>
      <c r="H2658" s="3">
        <f>1-E2658/MAX(E$2:E2658)</f>
        <v>0.38609201660654735</v>
      </c>
      <c r="I2658" s="21">
        <f t="shared" si="206"/>
        <v>15.019999999999982</v>
      </c>
      <c r="J2658" s="21">
        <f ca="1">IF(ROW()&gt;计算结果!B$18+1,ABS(E2658-OFFSET(E2658,-计算结果!B$18,0,1,1))/SUM(OFFSET(I2658,0,0,-计算结果!B$18,1)),ABS(E2658-OFFSET(E2658,-ROW()+2,0,1,1))/SUM(OFFSET(I2658,0,0,-ROW()+2,1)))</f>
        <v>0.13459663178979012</v>
      </c>
      <c r="K2658" s="21">
        <f ca="1">(计算结果!B$19+计算结果!B$20*'000300'!J2658)^计算结果!B$21</f>
        <v>1.5211369686108109</v>
      </c>
      <c r="L2658" s="21">
        <f t="shared" ca="1" si="207"/>
        <v>3616.9271428310749</v>
      </c>
      <c r="M2658" s="31" t="str">
        <f ca="1">IF(ROW()&gt;计算结果!B$22+1,IF(L2658&gt;OFFSET(L2658,-计算结果!B$22,0,1,1),"买",IF(L2658&lt;OFFSET(L2658,-计算结果!B$22,0,1,1),"卖",M2657)),IF(L2658&gt;OFFSET(L2658,-ROW()+1,0,1,1),"买",IF(L2658&lt;OFFSET(L2658,-ROW()+1,0,1,1),"卖",M2657)))</f>
        <v>卖</v>
      </c>
      <c r="N2658" s="4" t="str">
        <f t="shared" ca="1" si="208"/>
        <v/>
      </c>
      <c r="O2658" s="3">
        <f ca="1">IF(M2657="买",E2658/E2657-1,0)-IF(N2658=1,计算结果!B$17,0)</f>
        <v>0</v>
      </c>
      <c r="P2658" s="2">
        <f t="shared" ca="1" si="209"/>
        <v>14.133565867809697</v>
      </c>
      <c r="Q2658" s="3">
        <f ca="1">1-P2658/MAX(P$2:P2658)</f>
        <v>0.11196496578141757</v>
      </c>
    </row>
    <row r="2659" spans="1:17" x14ac:dyDescent="0.15">
      <c r="A2659" s="1">
        <v>42352</v>
      </c>
      <c r="B2659">
        <v>3573.88</v>
      </c>
      <c r="C2659">
        <v>3712.5</v>
      </c>
      <c r="D2659" s="21">
        <v>3571</v>
      </c>
      <c r="E2659" s="21">
        <v>3711.32</v>
      </c>
      <c r="F2659" s="42">
        <v>2032.9150873599999</v>
      </c>
      <c r="G2659" s="3">
        <f t="shared" si="205"/>
        <v>2.8619257994600966E-2</v>
      </c>
      <c r="H2659" s="3">
        <f>1-E2659/MAX(E$2:E2659)</f>
        <v>0.36852242564486482</v>
      </c>
      <c r="I2659" s="21">
        <f t="shared" si="206"/>
        <v>103.26000000000022</v>
      </c>
      <c r="J2659" s="21">
        <f ca="1">IF(ROW()&gt;计算结果!B$18+1,ABS(E2659-OFFSET(E2659,-计算结果!B$18,0,1,1))/SUM(OFFSET(I2659,0,0,-计算结果!B$18,1)),ABS(E2659-OFFSET(E2659,-ROW()+2,0,1,1))/SUM(OFFSET(I2659,0,0,-ROW()+2,1)))</f>
        <v>0.30618885625541453</v>
      </c>
      <c r="K2659" s="21">
        <f ca="1">(计算结果!B$19+计算结果!B$20*'000300'!J2659)^计算结果!B$21</f>
        <v>1.675569970629873</v>
      </c>
      <c r="L2659" s="21">
        <f t="shared" ca="1" si="207"/>
        <v>3775.0889797452814</v>
      </c>
      <c r="M2659" s="31" t="str">
        <f ca="1">IF(ROW()&gt;计算结果!B$22+1,IF(L2659&gt;OFFSET(L2659,-计算结果!B$22,0,1,1),"买",IF(L2659&lt;OFFSET(L2659,-计算结果!B$22,0,1,1),"卖",M2658)),IF(L2659&gt;OFFSET(L2659,-ROW()+1,0,1,1),"买",IF(L2659&lt;OFFSET(L2659,-ROW()+1,0,1,1),"卖",M2658)))</f>
        <v>卖</v>
      </c>
      <c r="N2659" s="4" t="str">
        <f t="shared" ca="1" si="208"/>
        <v/>
      </c>
      <c r="O2659" s="3">
        <f ca="1">IF(M2658="买",E2659/E2658-1,0)-IF(N2659=1,计算结果!B$17,0)</f>
        <v>0</v>
      </c>
      <c r="P2659" s="2">
        <f t="shared" ca="1" si="209"/>
        <v>14.133565867809697</v>
      </c>
      <c r="Q2659" s="3">
        <f ca="1">1-P2659/MAX(P$2:P2659)</f>
        <v>0.11196496578141757</v>
      </c>
    </row>
    <row r="2660" spans="1:17" x14ac:dyDescent="0.15">
      <c r="A2660" s="1">
        <v>42353</v>
      </c>
      <c r="B2660">
        <v>3707.73</v>
      </c>
      <c r="C2660">
        <v>3717.36</v>
      </c>
      <c r="D2660" s="21">
        <v>3679.23</v>
      </c>
      <c r="E2660" s="21">
        <v>3694.39</v>
      </c>
      <c r="F2660" s="42">
        <v>1867.9545856</v>
      </c>
      <c r="G2660" s="3">
        <f t="shared" si="205"/>
        <v>-4.5617192804716655E-3</v>
      </c>
      <c r="H2660" s="3">
        <f>1-E2660/MAX(E$2:E2660)</f>
        <v>0.3714030490709862</v>
      </c>
      <c r="I2660" s="21">
        <f t="shared" si="206"/>
        <v>16.930000000000291</v>
      </c>
      <c r="J2660" s="21">
        <f ca="1">IF(ROW()&gt;计算结果!B$18+1,ABS(E2660-OFFSET(E2660,-计算结果!B$18,0,1,1))/SUM(OFFSET(I2660,0,0,-计算结果!B$18,1)),ABS(E2660-OFFSET(E2660,-ROW()+2,0,1,1))/SUM(OFFSET(I2660,0,0,-ROW()+2,1)))</f>
        <v>0.22088146092792107</v>
      </c>
      <c r="K2660" s="21">
        <f ca="1">(计算结果!B$19+计算结果!B$20*'000300'!J2660)^计算结果!B$21</f>
        <v>1.5987933148351288</v>
      </c>
      <c r="L2660" s="21">
        <f t="shared" ca="1" si="207"/>
        <v>3646.0679904145104</v>
      </c>
      <c r="M2660" s="31" t="str">
        <f ca="1">IF(ROW()&gt;计算结果!B$22+1,IF(L2660&gt;OFFSET(L2660,-计算结果!B$22,0,1,1),"买",IF(L2660&lt;OFFSET(L2660,-计算结果!B$22,0,1,1),"卖",M2659)),IF(L2660&gt;OFFSET(L2660,-ROW()+1,0,1,1),"买",IF(L2660&lt;OFFSET(L2660,-ROW()+1,0,1,1),"卖",M2659)))</f>
        <v>卖</v>
      </c>
      <c r="N2660" s="4" t="str">
        <f t="shared" ca="1" si="208"/>
        <v/>
      </c>
      <c r="O2660" s="3">
        <f ca="1">IF(M2659="买",E2660/E2659-1,0)-IF(N2660=1,计算结果!B$17,0)</f>
        <v>0</v>
      </c>
      <c r="P2660" s="2">
        <f t="shared" ca="1" si="209"/>
        <v>14.133565867809697</v>
      </c>
      <c r="Q2660" s="3">
        <f ca="1">1-P2660/MAX(P$2:P2660)</f>
        <v>0.11196496578141757</v>
      </c>
    </row>
    <row r="2661" spans="1:17" x14ac:dyDescent="0.15">
      <c r="A2661" s="1">
        <v>42354</v>
      </c>
      <c r="B2661">
        <v>3703.95</v>
      </c>
      <c r="C2661">
        <v>3713.09</v>
      </c>
      <c r="D2661" s="21">
        <v>3677.45</v>
      </c>
      <c r="E2661" s="21">
        <v>3685.44</v>
      </c>
      <c r="F2661" s="42">
        <v>1601.1824332799999</v>
      </c>
      <c r="G2661" s="3">
        <f t="shared" si="205"/>
        <v>-2.4225920923345301E-3</v>
      </c>
      <c r="H2661" s="3">
        <f>1-E2661/MAX(E$2:E2661)</f>
        <v>0.37292588307357244</v>
      </c>
      <c r="I2661" s="21">
        <f t="shared" si="206"/>
        <v>8.9499999999998181</v>
      </c>
      <c r="J2661" s="21">
        <f ca="1">IF(ROW()&gt;计算结果!B$18+1,ABS(E2661-OFFSET(E2661,-计算结果!B$18,0,1,1))/SUM(OFFSET(I2661,0,0,-计算结果!B$18,1)),ABS(E2661-OFFSET(E2661,-ROW()+2,0,1,1))/SUM(OFFSET(I2661,0,0,-ROW()+2,1)))</f>
        <v>0.10625418352201522</v>
      </c>
      <c r="K2661" s="21">
        <f ca="1">(计算结果!B$19+计算结果!B$20*'000300'!J2661)^计算结果!B$21</f>
        <v>1.4956287651698137</v>
      </c>
      <c r="L2661" s="21">
        <f t="shared" ca="1" si="207"/>
        <v>3704.9539004931103</v>
      </c>
      <c r="M2661" s="31" t="str">
        <f ca="1">IF(ROW()&gt;计算结果!B$22+1,IF(L2661&gt;OFFSET(L2661,-计算结果!B$22,0,1,1),"买",IF(L2661&lt;OFFSET(L2661,-计算结果!B$22,0,1,1),"卖",M2660)),IF(L2661&gt;OFFSET(L2661,-ROW()+1,0,1,1),"买",IF(L2661&lt;OFFSET(L2661,-ROW()+1,0,1,1),"卖",M2660)))</f>
        <v>卖</v>
      </c>
      <c r="N2661" s="4" t="str">
        <f t="shared" ca="1" si="208"/>
        <v/>
      </c>
      <c r="O2661" s="3">
        <f ca="1">IF(M2660="买",E2661/E2660-1,0)-IF(N2661=1,计算结果!B$17,0)</f>
        <v>0</v>
      </c>
      <c r="P2661" s="2">
        <f t="shared" ca="1" si="209"/>
        <v>14.133565867809697</v>
      </c>
      <c r="Q2661" s="3">
        <f ca="1">1-P2661/MAX(P$2:P2661)</f>
        <v>0.11196496578141757</v>
      </c>
    </row>
    <row r="2662" spans="1:17" x14ac:dyDescent="0.15">
      <c r="A2662" s="1">
        <v>42355</v>
      </c>
      <c r="B2662">
        <v>3712.78</v>
      </c>
      <c r="C2662">
        <v>3768.84</v>
      </c>
      <c r="D2662" s="21">
        <v>3709.85</v>
      </c>
      <c r="E2662" s="21">
        <v>3755.89</v>
      </c>
      <c r="F2662" s="42">
        <v>2425.438208</v>
      </c>
      <c r="G2662" s="3">
        <f t="shared" si="205"/>
        <v>1.9115763653729134E-2</v>
      </c>
      <c r="H2662" s="3">
        <f>1-E2662/MAX(E$2:E2662)</f>
        <v>0.36093888246103589</v>
      </c>
      <c r="I2662" s="21">
        <f t="shared" si="206"/>
        <v>70.449999999999818</v>
      </c>
      <c r="J2662" s="21">
        <f ca="1">IF(ROW()&gt;计算结果!B$18+1,ABS(E2662-OFFSET(E2662,-计算结果!B$18,0,1,1))/SUM(OFFSET(I2662,0,0,-计算结果!B$18,1)),ABS(E2662-OFFSET(E2662,-ROW()+2,0,1,1))/SUM(OFFSET(I2662,0,0,-ROW()+2,1)))</f>
        <v>1.7041193659330461E-2</v>
      </c>
      <c r="K2662" s="21">
        <f ca="1">(计算结果!B$19+计算结果!B$20*'000300'!J2662)^计算结果!B$21</f>
        <v>1.4153370742933973</v>
      </c>
      <c r="L2662" s="21">
        <f t="shared" ca="1" si="207"/>
        <v>3777.0456505451084</v>
      </c>
      <c r="M2662" s="31" t="str">
        <f ca="1">IF(ROW()&gt;计算结果!B$22+1,IF(L2662&gt;OFFSET(L2662,-计算结果!B$22,0,1,1),"买",IF(L2662&lt;OFFSET(L2662,-计算结果!B$22,0,1,1),"卖",M2661)),IF(L2662&gt;OFFSET(L2662,-ROW()+1,0,1,1),"买",IF(L2662&lt;OFFSET(L2662,-ROW()+1,0,1,1),"卖",M2661)))</f>
        <v>卖</v>
      </c>
      <c r="N2662" s="4" t="str">
        <f t="shared" ca="1" si="208"/>
        <v/>
      </c>
      <c r="O2662" s="3">
        <f ca="1">IF(M2661="买",E2662/E2661-1,0)-IF(N2662=1,计算结果!B$17,0)</f>
        <v>0</v>
      </c>
      <c r="P2662" s="2">
        <f t="shared" ca="1" si="209"/>
        <v>14.133565867809697</v>
      </c>
      <c r="Q2662" s="3">
        <f ca="1">1-P2662/MAX(P$2:P2662)</f>
        <v>0.11196496578141757</v>
      </c>
    </row>
    <row r="2663" spans="1:17" x14ac:dyDescent="0.15">
      <c r="A2663" s="1">
        <v>42356</v>
      </c>
      <c r="B2663">
        <v>3754.96</v>
      </c>
      <c r="C2663">
        <v>3810.22</v>
      </c>
      <c r="D2663" s="21">
        <v>3750.93</v>
      </c>
      <c r="E2663" s="21">
        <v>3767.91</v>
      </c>
      <c r="F2663" s="42">
        <v>2322.8145663999999</v>
      </c>
      <c r="G2663" s="3">
        <f t="shared" si="205"/>
        <v>3.2003067182477807E-3</v>
      </c>
      <c r="H2663" s="3">
        <f>1-E2663/MAX(E$2:E2663)</f>
        <v>0.35889369087320488</v>
      </c>
      <c r="I2663" s="21">
        <f t="shared" si="206"/>
        <v>12.019999999999982</v>
      </c>
      <c r="J2663" s="21">
        <f ca="1">IF(ROW()&gt;计算结果!B$18+1,ABS(E2663-OFFSET(E2663,-计算结果!B$18,0,1,1))/SUM(OFFSET(I2663,0,0,-计算结果!B$18,1)),ABS(E2663-OFFSET(E2663,-ROW()+2,0,1,1))/SUM(OFFSET(I2663,0,0,-ROW()+2,1)))</f>
        <v>0.27619105865084581</v>
      </c>
      <c r="K2663" s="21">
        <f ca="1">(计算结果!B$19+计算结果!B$20*'000300'!J2663)^计算结果!B$21</f>
        <v>1.6485719527857612</v>
      </c>
      <c r="L2663" s="21">
        <f t="shared" ca="1" si="207"/>
        <v>3761.9848732859905</v>
      </c>
      <c r="M2663" s="31" t="str">
        <f ca="1">IF(ROW()&gt;计算结果!B$22+1,IF(L2663&gt;OFFSET(L2663,-计算结果!B$22,0,1,1),"买",IF(L2663&lt;OFFSET(L2663,-计算结果!B$22,0,1,1),"卖",M2662)),IF(L2663&gt;OFFSET(L2663,-ROW()+1,0,1,1),"买",IF(L2663&lt;OFFSET(L2663,-ROW()+1,0,1,1),"卖",M2662)))</f>
        <v>买</v>
      </c>
      <c r="N2663" s="4">
        <f t="shared" ca="1" si="208"/>
        <v>1</v>
      </c>
      <c r="O2663" s="3">
        <f ca="1">IF(M2662="买",E2663/E2662-1,0)-IF(N2663=1,计算结果!B$17,0)</f>
        <v>0</v>
      </c>
      <c r="P2663" s="2">
        <f t="shared" ca="1" si="209"/>
        <v>14.133565867809697</v>
      </c>
      <c r="Q2663" s="3">
        <f ca="1">1-P2663/MAX(P$2:P2663)</f>
        <v>0.11196496578141757</v>
      </c>
    </row>
    <row r="2664" spans="1:17" x14ac:dyDescent="0.15">
      <c r="A2664" s="1">
        <v>42359</v>
      </c>
      <c r="B2664">
        <v>3762.1</v>
      </c>
      <c r="C2664">
        <v>3877.82</v>
      </c>
      <c r="D2664" s="21">
        <v>3759.99</v>
      </c>
      <c r="E2664" s="21">
        <v>3865.96</v>
      </c>
      <c r="F2664" s="42">
        <v>2899.05278976</v>
      </c>
      <c r="G2664" s="3">
        <f t="shared" si="205"/>
        <v>2.6022383761820311E-2</v>
      </c>
      <c r="H2664" s="3">
        <f>1-E2664/MAX(E$2:E2664)</f>
        <v>0.34221057646498332</v>
      </c>
      <c r="I2664" s="21">
        <f t="shared" si="206"/>
        <v>98.050000000000182</v>
      </c>
      <c r="J2664" s="21">
        <f ca="1">IF(ROW()&gt;计算结果!B$18+1,ABS(E2664-OFFSET(E2664,-计算结果!B$18,0,1,1))/SUM(OFFSET(I2664,0,0,-计算结果!B$18,1)),ABS(E2664-OFFSET(E2664,-ROW()+2,0,1,1))/SUM(OFFSET(I2664,0,0,-ROW()+2,1)))</f>
        <v>0.42970726418503707</v>
      </c>
      <c r="K2664" s="21">
        <f ca="1">(计算结果!B$19+计算结果!B$20*'000300'!J2664)^计算结果!B$21</f>
        <v>1.7867365377665334</v>
      </c>
      <c r="L2664" s="21">
        <f t="shared" ca="1" si="207"/>
        <v>3947.7610312048164</v>
      </c>
      <c r="M2664" s="31" t="str">
        <f ca="1">IF(ROW()&gt;计算结果!B$22+1,IF(L2664&gt;OFFSET(L2664,-计算结果!B$22,0,1,1),"买",IF(L2664&lt;OFFSET(L2664,-计算结果!B$22,0,1,1),"卖",M2663)),IF(L2664&gt;OFFSET(L2664,-ROW()+1,0,1,1),"买",IF(L2664&lt;OFFSET(L2664,-ROW()+1,0,1,1),"卖",M2663)))</f>
        <v>买</v>
      </c>
      <c r="N2664" s="4" t="str">
        <f t="shared" ca="1" si="208"/>
        <v/>
      </c>
      <c r="O2664" s="3">
        <f ca="1">IF(M2663="买",E2664/E2663-1,0)-IF(N2664=1,计算结果!B$17,0)</f>
        <v>2.6022383761820311E-2</v>
      </c>
      <c r="P2664" s="2">
        <f t="shared" ca="1" si="209"/>
        <v>14.501354942744806</v>
      </c>
      <c r="Q2664" s="3">
        <f ca="1">1-P2664/MAX(P$2:P2664)</f>
        <v>8.885617732704032E-2</v>
      </c>
    </row>
    <row r="2665" spans="1:17" x14ac:dyDescent="0.15">
      <c r="A2665" s="1">
        <v>42360</v>
      </c>
      <c r="B2665">
        <v>3872.1</v>
      </c>
      <c r="C2665">
        <v>3880.47</v>
      </c>
      <c r="D2665" s="21">
        <v>3841.59</v>
      </c>
      <c r="E2665" s="21">
        <v>3876.73</v>
      </c>
      <c r="F2665" s="42">
        <v>2437.9736063999999</v>
      </c>
      <c r="G2665" s="3">
        <f t="shared" si="205"/>
        <v>2.7858539664145088E-3</v>
      </c>
      <c r="H2665" s="3">
        <f>1-E2665/MAX(E$2:E2665)</f>
        <v>0.34037807119036279</v>
      </c>
      <c r="I2665" s="21">
        <f t="shared" si="206"/>
        <v>10.769999999999982</v>
      </c>
      <c r="J2665" s="21">
        <f ca="1">IF(ROW()&gt;计算结果!B$18+1,ABS(E2665-OFFSET(E2665,-计算结果!B$18,0,1,1))/SUM(OFFSET(I2665,0,0,-计算结果!B$18,1)),ABS(E2665-OFFSET(E2665,-ROW()+2,0,1,1))/SUM(OFFSET(I2665,0,0,-ROW()+2,1)))</f>
        <v>0.70235030313096836</v>
      </c>
      <c r="K2665" s="21">
        <f ca="1">(计算结果!B$19+计算结果!B$20*'000300'!J2665)^计算结果!B$21</f>
        <v>2.0321152728178715</v>
      </c>
      <c r="L2665" s="21">
        <f t="shared" ca="1" si="207"/>
        <v>3803.4177878495061</v>
      </c>
      <c r="M2665" s="31" t="str">
        <f ca="1">IF(ROW()&gt;计算结果!B$22+1,IF(L2665&gt;OFFSET(L2665,-计算结果!B$22,0,1,1),"买",IF(L2665&lt;OFFSET(L2665,-计算结果!B$22,0,1,1),"卖",M2664)),IF(L2665&gt;OFFSET(L2665,-ROW()+1,0,1,1),"买",IF(L2665&lt;OFFSET(L2665,-ROW()+1,0,1,1),"卖",M2664)))</f>
        <v>买</v>
      </c>
      <c r="N2665" s="4" t="str">
        <f t="shared" ca="1" si="208"/>
        <v/>
      </c>
      <c r="O2665" s="3">
        <f ca="1">IF(M2664="买",E2665/E2664-1,0)-IF(N2665=1,计算结果!B$17,0)</f>
        <v>2.7858539664145088E-3</v>
      </c>
      <c r="P2665" s="2">
        <f t="shared" ca="1" si="209"/>
        <v>14.541753599930436</v>
      </c>
      <c r="Q2665" s="3">
        <f ca="1">1-P2665/MAX(P$2:P2665)</f>
        <v>8.6317863694672869E-2</v>
      </c>
    </row>
    <row r="2666" spans="1:17" x14ac:dyDescent="0.15">
      <c r="A2666" s="1">
        <v>42361</v>
      </c>
      <c r="B2666">
        <v>3877.87</v>
      </c>
      <c r="C2666">
        <v>3926.69</v>
      </c>
      <c r="D2666" s="21">
        <v>3862.96</v>
      </c>
      <c r="E2666" s="21">
        <v>3866.38</v>
      </c>
      <c r="F2666" s="42">
        <v>2947.10771712</v>
      </c>
      <c r="G2666" s="3">
        <f t="shared" si="205"/>
        <v>-2.6697758162161911E-3</v>
      </c>
      <c r="H2666" s="3">
        <f>1-E2666/MAX(E$2:E2666)</f>
        <v>0.34213911386374463</v>
      </c>
      <c r="I2666" s="21">
        <f t="shared" si="206"/>
        <v>10.349999999999909</v>
      </c>
      <c r="J2666" s="21">
        <f ca="1">IF(ROW()&gt;计算结果!B$18+1,ABS(E2666-OFFSET(E2666,-计算结果!B$18,0,1,1))/SUM(OFFSET(I2666,0,0,-计算结果!B$18,1)),ABS(E2666-OFFSET(E2666,-ROW()+2,0,1,1))/SUM(OFFSET(I2666,0,0,-ROW()+2,1)))</f>
        <v>0.64250264874811758</v>
      </c>
      <c r="K2666" s="21">
        <f ca="1">(计算结果!B$19+计算结果!B$20*'000300'!J2666)^计算结果!B$21</f>
        <v>1.9782523838733057</v>
      </c>
      <c r="L2666" s="21">
        <f t="shared" ca="1" si="207"/>
        <v>3927.9729341301577</v>
      </c>
      <c r="M2666" s="31" t="str">
        <f ca="1">IF(ROW()&gt;计算结果!B$22+1,IF(L2666&gt;OFFSET(L2666,-计算结果!B$22,0,1,1),"买",IF(L2666&lt;OFFSET(L2666,-计算结果!B$22,0,1,1),"卖",M2665)),IF(L2666&gt;OFFSET(L2666,-ROW()+1,0,1,1),"买",IF(L2666&lt;OFFSET(L2666,-ROW()+1,0,1,1),"卖",M2665)))</f>
        <v>买</v>
      </c>
      <c r="N2666" s="4" t="str">
        <f t="shared" ca="1" si="208"/>
        <v/>
      </c>
      <c r="O2666" s="3">
        <f ca="1">IF(M2665="买",E2666/E2665-1,0)-IF(N2666=1,计算结果!B$17,0)</f>
        <v>-2.6697758162161911E-3</v>
      </c>
      <c r="P2666" s="2">
        <f t="shared" ca="1" si="209"/>
        <v>14.502930377843967</v>
      </c>
      <c r="Q2666" s="3">
        <f ca="1">1-P2666/MAX(P$2:P2666)</f>
        <v>8.8757190165889566E-2</v>
      </c>
    </row>
    <row r="2667" spans="1:17" x14ac:dyDescent="0.15">
      <c r="A2667" s="1">
        <v>42362</v>
      </c>
      <c r="B2667">
        <v>3858.13</v>
      </c>
      <c r="C2667">
        <v>3867.68</v>
      </c>
      <c r="D2667" s="21">
        <v>3787.08</v>
      </c>
      <c r="E2667" s="21">
        <v>3829.4</v>
      </c>
      <c r="F2667" s="42">
        <v>2036.8354508800001</v>
      </c>
      <c r="G2667" s="3">
        <f t="shared" si="205"/>
        <v>-9.5645021958524756E-3</v>
      </c>
      <c r="H2667" s="3">
        <f>1-E2667/MAX(E$2:E2667)</f>
        <v>0.34843122575376029</v>
      </c>
      <c r="I2667" s="21">
        <f t="shared" si="206"/>
        <v>36.980000000000018</v>
      </c>
      <c r="J2667" s="21">
        <f ca="1">IF(ROW()&gt;计算结果!B$18+1,ABS(E2667-OFFSET(E2667,-计算结果!B$18,0,1,1))/SUM(OFFSET(I2667,0,0,-计算结果!B$18,1)),ABS(E2667-OFFSET(E2667,-ROW()+2,0,1,1))/SUM(OFFSET(I2667,0,0,-ROW()+2,1)))</f>
        <v>0.53900412769737205</v>
      </c>
      <c r="K2667" s="21">
        <f ca="1">(计算结果!B$19+计算结果!B$20*'000300'!J2667)^计算结果!B$21</f>
        <v>1.8851037149276348</v>
      </c>
      <c r="L2667" s="21">
        <f t="shared" ca="1" si="207"/>
        <v>3742.15272981008</v>
      </c>
      <c r="M2667" s="31" t="str">
        <f ca="1">IF(ROW()&gt;计算结果!B$22+1,IF(L2667&gt;OFFSET(L2667,-计算结果!B$22,0,1,1),"买",IF(L2667&lt;OFFSET(L2667,-计算结果!B$22,0,1,1),"卖",M2666)),IF(L2667&gt;OFFSET(L2667,-ROW()+1,0,1,1),"买",IF(L2667&lt;OFFSET(L2667,-ROW()+1,0,1,1),"卖",M2666)))</f>
        <v>买</v>
      </c>
      <c r="N2667" s="4" t="str">
        <f t="shared" ca="1" si="208"/>
        <v/>
      </c>
      <c r="O2667" s="3">
        <f ca="1">IF(M2666="买",E2667/E2666-1,0)-IF(N2667=1,计算结果!B$17,0)</f>
        <v>-9.5645021958524756E-3</v>
      </c>
      <c r="P2667" s="2">
        <f t="shared" ca="1" si="209"/>
        <v>14.364217068398784</v>
      </c>
      <c r="Q2667" s="3">
        <f ca="1">1-P2667/MAX(P$2:P2667)</f>
        <v>9.7472774021502562E-2</v>
      </c>
    </row>
    <row r="2668" spans="1:17" x14ac:dyDescent="0.15">
      <c r="A2668" s="1">
        <v>42363</v>
      </c>
      <c r="B2668">
        <v>3832.08</v>
      </c>
      <c r="C2668">
        <v>3848.02</v>
      </c>
      <c r="D2668" s="21">
        <v>3813.2</v>
      </c>
      <c r="E2668" s="21">
        <v>3838.2</v>
      </c>
      <c r="F2668" s="42">
        <v>1633.14515968</v>
      </c>
      <c r="G2668" s="3">
        <f t="shared" si="205"/>
        <v>2.2980101321354862E-3</v>
      </c>
      <c r="H2668" s="3">
        <f>1-E2668/MAX(E$2:E2668)</f>
        <v>0.34693391410875929</v>
      </c>
      <c r="I2668" s="21">
        <f t="shared" si="206"/>
        <v>8.7999999999997272</v>
      </c>
      <c r="J2668" s="21">
        <f ca="1">IF(ROW()&gt;计算结果!B$18+1,ABS(E2668-OFFSET(E2668,-计算结果!B$18,0,1,1))/SUM(OFFSET(I2668,0,0,-计算结果!B$18,1)),ABS(E2668-OFFSET(E2668,-ROW()+2,0,1,1))/SUM(OFFSET(I2668,0,0,-ROW()+2,1)))</f>
        <v>0.61116422349691923</v>
      </c>
      <c r="K2668" s="21">
        <f ca="1">(计算结果!B$19+计算结果!B$20*'000300'!J2668)^计算结果!B$21</f>
        <v>1.9500478011472273</v>
      </c>
      <c r="L2668" s="21">
        <f t="shared" ca="1" si="207"/>
        <v>3929.4494978501266</v>
      </c>
      <c r="M2668" s="31" t="str">
        <f ca="1">IF(ROW()&gt;计算结果!B$22+1,IF(L2668&gt;OFFSET(L2668,-计算结果!B$22,0,1,1),"买",IF(L2668&lt;OFFSET(L2668,-计算结果!B$22,0,1,1),"卖",M2667)),IF(L2668&gt;OFFSET(L2668,-ROW()+1,0,1,1),"买",IF(L2668&lt;OFFSET(L2668,-ROW()+1,0,1,1),"卖",M2667)))</f>
        <v>买</v>
      </c>
      <c r="N2668" s="4" t="str">
        <f t="shared" ca="1" si="208"/>
        <v/>
      </c>
      <c r="O2668" s="3">
        <f ca="1">IF(M2667="买",E2668/E2667-1,0)-IF(N2668=1,计算结果!B$17,0)</f>
        <v>2.2980101321354862E-3</v>
      </c>
      <c r="P2668" s="2">
        <f t="shared" ca="1" si="209"/>
        <v>14.397226184762157</v>
      </c>
      <c r="Q2668" s="3">
        <f ca="1">1-P2668/MAX(P$2:P2668)</f>
        <v>9.5398757311675908E-2</v>
      </c>
    </row>
    <row r="2669" spans="1:17" x14ac:dyDescent="0.15">
      <c r="A2669" s="1">
        <v>42366</v>
      </c>
      <c r="B2669">
        <v>3847.53</v>
      </c>
      <c r="C2669">
        <v>3853.39</v>
      </c>
      <c r="D2669" s="21">
        <v>3727.63</v>
      </c>
      <c r="E2669" s="21">
        <v>3727.63</v>
      </c>
      <c r="F2669" s="42">
        <v>2100.2602086400002</v>
      </c>
      <c r="G2669" s="3">
        <f t="shared" si="205"/>
        <v>-2.8807774477619619E-2</v>
      </c>
      <c r="H2669" s="3">
        <f>1-E2669/MAX(E$2:E2669)</f>
        <v>0.36574729463009592</v>
      </c>
      <c r="I2669" s="21">
        <f t="shared" si="206"/>
        <v>110.56999999999971</v>
      </c>
      <c r="J2669" s="21">
        <f ca="1">IF(ROW()&gt;计算结果!B$18+1,ABS(E2669-OFFSET(E2669,-计算结果!B$18,0,1,1))/SUM(OFFSET(I2669,0,0,-计算结果!B$18,1)),ABS(E2669-OFFSET(E2669,-ROW()+2,0,1,1))/SUM(OFFSET(I2669,0,0,-ROW()+2,1)))</f>
        <v>4.2488342407585825E-2</v>
      </c>
      <c r="K2669" s="21">
        <f ca="1">(计算结果!B$19+计算结果!B$20*'000300'!J2669)^计算结果!B$21</f>
        <v>1.4382395081668271</v>
      </c>
      <c r="L2669" s="21">
        <f t="shared" ca="1" si="207"/>
        <v>3639.1847225236843</v>
      </c>
      <c r="M2669" s="31" t="str">
        <f ca="1">IF(ROW()&gt;计算结果!B$22+1,IF(L2669&gt;OFFSET(L2669,-计算结果!B$22,0,1,1),"买",IF(L2669&lt;OFFSET(L2669,-计算结果!B$22,0,1,1),"卖",M2668)),IF(L2669&gt;OFFSET(L2669,-ROW()+1,0,1,1),"买",IF(L2669&lt;OFFSET(L2669,-ROW()+1,0,1,1),"卖",M2668)))</f>
        <v>卖</v>
      </c>
      <c r="N2669" s="4">
        <f t="shared" ca="1" si="208"/>
        <v>1</v>
      </c>
      <c r="O2669" s="3">
        <f ca="1">IF(M2668="买",E2669/E2668-1,0)-IF(N2669=1,计算结果!B$17,0)</f>
        <v>-2.8807774477619619E-2</v>
      </c>
      <c r="P2669" s="2">
        <f t="shared" ca="1" si="209"/>
        <v>13.98247413972825</v>
      </c>
      <c r="Q2669" s="3">
        <f ca="1">1-P2669/MAX(P$2:P2669)</f>
        <v>0.12145830590321549</v>
      </c>
    </row>
    <row r="2670" spans="1:17" x14ac:dyDescent="0.15">
      <c r="A2670" s="1">
        <v>42367</v>
      </c>
      <c r="B2670">
        <v>3723.05</v>
      </c>
      <c r="C2670">
        <v>3762.05</v>
      </c>
      <c r="D2670" s="21">
        <v>3710.48</v>
      </c>
      <c r="E2670" s="21">
        <v>3761.87</v>
      </c>
      <c r="F2670" s="42">
        <v>1404.05047296</v>
      </c>
      <c r="G2670" s="3">
        <f t="shared" si="205"/>
        <v>9.1854610033721418E-3</v>
      </c>
      <c r="H2670" s="3">
        <f>1-E2670/MAX(E$2:E2670)</f>
        <v>0.35992139113863741</v>
      </c>
      <c r="I2670" s="21">
        <f t="shared" si="206"/>
        <v>34.239999999999782</v>
      </c>
      <c r="J2670" s="21">
        <f ca="1">IF(ROW()&gt;计算结果!B$18+1,ABS(E2670-OFFSET(E2670,-计算结果!B$18,0,1,1))/SUM(OFFSET(I2670,0,0,-计算结果!B$18,1)),ABS(E2670-OFFSET(E2670,-ROW()+2,0,1,1))/SUM(OFFSET(I2670,0,0,-ROW()+2,1)))</f>
        <v>0.16820379879355948</v>
      </c>
      <c r="K2670" s="21">
        <f ca="1">(计算结果!B$19+计算结果!B$20*'000300'!J2670)^计算结果!B$21</f>
        <v>1.5513834189142035</v>
      </c>
      <c r="L2670" s="21">
        <f t="shared" ca="1" si="207"/>
        <v>3829.5166277453286</v>
      </c>
      <c r="M2670" s="31" t="str">
        <f ca="1">IF(ROW()&gt;计算结果!B$22+1,IF(L2670&gt;OFFSET(L2670,-计算结果!B$22,0,1,1),"买",IF(L2670&lt;OFFSET(L2670,-计算结果!B$22,0,1,1),"卖",M2669)),IF(L2670&gt;OFFSET(L2670,-ROW()+1,0,1,1),"买",IF(L2670&lt;OFFSET(L2670,-ROW()+1,0,1,1),"卖",M2669)))</f>
        <v>买</v>
      </c>
      <c r="N2670" s="4">
        <f t="shared" ca="1" si="208"/>
        <v>1</v>
      </c>
      <c r="O2670" s="3">
        <f ca="1">IF(M2669="买",E2670/E2669-1,0)-IF(N2670=1,计算结果!B$17,0)</f>
        <v>0</v>
      </c>
      <c r="P2670" s="2">
        <f t="shared" ca="1" si="209"/>
        <v>13.98247413972825</v>
      </c>
      <c r="Q2670" s="3">
        <f ca="1">1-P2670/MAX(P$2:P2670)</f>
        <v>0.12145830590321549</v>
      </c>
    </row>
    <row r="2671" spans="1:17" x14ac:dyDescent="0.15">
      <c r="A2671" s="1">
        <v>42368</v>
      </c>
      <c r="B2671">
        <v>3762.91</v>
      </c>
      <c r="C2671">
        <v>3765.66</v>
      </c>
      <c r="D2671" s="21">
        <v>3726.28</v>
      </c>
      <c r="E2671" s="21">
        <v>3765.18</v>
      </c>
      <c r="F2671" s="42">
        <v>1557.4409215999999</v>
      </c>
      <c r="G2671" s="3">
        <f t="shared" si="205"/>
        <v>8.7988154827245424E-4</v>
      </c>
      <c r="H2671" s="3">
        <f>1-E2671/MAX(E$2:E2671)</f>
        <v>0.35935819778125644</v>
      </c>
      <c r="I2671" s="21">
        <f t="shared" si="206"/>
        <v>3.3099999999999454</v>
      </c>
      <c r="J2671" s="21">
        <f ca="1">IF(ROW()&gt;计算结果!B$18+1,ABS(E2671-OFFSET(E2671,-计算结果!B$18,0,1,1))/SUM(OFFSET(I2671,0,0,-计算结果!B$18,1)),ABS(E2671-OFFSET(E2671,-ROW()+2,0,1,1))/SUM(OFFSET(I2671,0,0,-ROW()+2,1)))</f>
        <v>0.20159781564443538</v>
      </c>
      <c r="K2671" s="21">
        <f ca="1">(计算结果!B$19+计算结果!B$20*'000300'!J2671)^计算结果!B$21</f>
        <v>1.5814380340799918</v>
      </c>
      <c r="L2671" s="21">
        <f t="shared" ca="1" si="207"/>
        <v>3727.7722376444199</v>
      </c>
      <c r="M2671" s="31" t="str">
        <f ca="1">IF(ROW()&gt;计算结果!B$22+1,IF(L2671&gt;OFFSET(L2671,-计算结果!B$22,0,1,1),"买",IF(L2671&lt;OFFSET(L2671,-计算结果!B$22,0,1,1),"卖",M2670)),IF(L2671&gt;OFFSET(L2671,-ROW()+1,0,1,1),"买",IF(L2671&lt;OFFSET(L2671,-ROW()+1,0,1,1),"卖",M2670)))</f>
        <v>卖</v>
      </c>
      <c r="N2671" s="4">
        <f t="shared" ca="1" si="208"/>
        <v>1</v>
      </c>
      <c r="O2671" s="3">
        <f ca="1">IF(M2670="买",E2671/E2670-1,0)-IF(N2671=1,计算结果!B$17,0)</f>
        <v>8.7988154827245424E-4</v>
      </c>
      <c r="P2671" s="2">
        <f t="shared" ca="1" si="209"/>
        <v>13.994777060722994</v>
      </c>
      <c r="Q2671" s="3">
        <f ca="1">1-P2671/MAX(P$2:P2671)</f>
        <v>0.1206852932771918</v>
      </c>
    </row>
    <row r="2672" spans="1:17" x14ac:dyDescent="0.15">
      <c r="A2672" s="1">
        <v>42369</v>
      </c>
      <c r="B2672">
        <v>3760.9</v>
      </c>
      <c r="C2672">
        <v>3772.62</v>
      </c>
      <c r="D2672" s="21">
        <v>3727.32</v>
      </c>
      <c r="E2672" s="21">
        <v>3731</v>
      </c>
      <c r="F2672" s="42">
        <v>1450.4370176</v>
      </c>
      <c r="G2672" s="3">
        <f t="shared" si="205"/>
        <v>-9.077919249544486E-3</v>
      </c>
      <c r="H2672" s="3">
        <f>1-E2672/MAX(E$2:E2672)</f>
        <v>0.36517389232968078</v>
      </c>
      <c r="I2672" s="21">
        <f t="shared" si="206"/>
        <v>34.179999999999836</v>
      </c>
      <c r="J2672" s="21">
        <f ca="1">IF(ROW()&gt;计算结果!B$18+1,ABS(E2672-OFFSET(E2672,-计算结果!B$18,0,1,1))/SUM(OFFSET(I2672,0,0,-计算结果!B$18,1)),ABS(E2672-OFFSET(E2672,-ROW()+2,0,1,1))/SUM(OFFSET(I2672,0,0,-ROW()+2,1)))</f>
        <v>6.9279372060010405E-2</v>
      </c>
      <c r="K2672" s="21">
        <f ca="1">(计算结果!B$19+计算结果!B$20*'000300'!J2672)^计算结果!B$21</f>
        <v>1.4623514348540092</v>
      </c>
      <c r="L2672" s="21">
        <f t="shared" ca="1" si="207"/>
        <v>3732.49236055647</v>
      </c>
      <c r="M2672" s="31" t="str">
        <f ca="1">IF(ROW()&gt;计算结果!B$22+1,IF(L2672&gt;OFFSET(L2672,-计算结果!B$22,0,1,1),"买",IF(L2672&lt;OFFSET(L2672,-计算结果!B$22,0,1,1),"卖",M2671)),IF(L2672&gt;OFFSET(L2672,-ROW()+1,0,1,1),"买",IF(L2672&lt;OFFSET(L2672,-ROW()+1,0,1,1),"卖",M2671)))</f>
        <v>买</v>
      </c>
      <c r="N2672" s="4">
        <f t="shared" ca="1" si="208"/>
        <v>1</v>
      </c>
      <c r="O2672" s="3">
        <f ca="1">IF(M2671="买",E2672/E2671-1,0)-IF(N2672=1,计算结果!B$17,0)</f>
        <v>0</v>
      </c>
      <c r="P2672" s="2">
        <f t="shared" ca="1" si="209"/>
        <v>13.994777060722994</v>
      </c>
      <c r="Q2672" s="3">
        <f ca="1">1-P2672/MAX(P$2:P2672)</f>
        <v>0.1206852932771918</v>
      </c>
    </row>
    <row r="2673" spans="1:17" x14ac:dyDescent="0.15">
      <c r="A2673" s="1">
        <v>42373</v>
      </c>
      <c r="B2673">
        <v>3725.86</v>
      </c>
      <c r="C2673">
        <v>3726.24</v>
      </c>
      <c r="D2673" s="21">
        <v>3468.95</v>
      </c>
      <c r="E2673" s="21">
        <v>3469.07</v>
      </c>
      <c r="F2673" s="42">
        <v>1459.6820172800001</v>
      </c>
      <c r="G2673" s="3">
        <f t="shared" si="205"/>
        <v>-7.0203698740284093E-2</v>
      </c>
      <c r="H2673" s="3">
        <f>1-E2673/MAX(E$2:E2673)</f>
        <v>0.40974103314503496</v>
      </c>
      <c r="I2673" s="21">
        <f t="shared" si="206"/>
        <v>261.92999999999984</v>
      </c>
      <c r="J2673" s="21">
        <f ca="1">IF(ROW()&gt;计算结果!B$18+1,ABS(E2673-OFFSET(E2673,-计算结果!B$18,0,1,1))/SUM(OFFSET(I2673,0,0,-计算结果!B$18,1)),ABS(E2673-OFFSET(E2673,-ROW()+2,0,1,1))/SUM(OFFSET(I2673,0,0,-ROW()+2,1)))</f>
        <v>0.49056108211037824</v>
      </c>
      <c r="K2673" s="21">
        <f ca="1">(计算结果!B$19+计算结果!B$20*'000300'!J2673)^计算结果!B$21</f>
        <v>1.8415049738993403</v>
      </c>
      <c r="L2673" s="21">
        <f t="shared" ca="1" si="207"/>
        <v>3247.3987733554259</v>
      </c>
      <c r="M2673" s="31" t="str">
        <f ca="1">IF(ROW()&gt;计算结果!B$22+1,IF(L2673&gt;OFFSET(L2673,-计算结果!B$22,0,1,1),"买",IF(L2673&lt;OFFSET(L2673,-计算结果!B$22,0,1,1),"卖",M2672)),IF(L2673&gt;OFFSET(L2673,-ROW()+1,0,1,1),"买",IF(L2673&lt;OFFSET(L2673,-ROW()+1,0,1,1),"卖",M2672)))</f>
        <v>卖</v>
      </c>
      <c r="N2673" s="4">
        <f t="shared" ca="1" si="208"/>
        <v>1</v>
      </c>
      <c r="O2673" s="3">
        <f ca="1">IF(M2672="买",E2673/E2672-1,0)-IF(N2673=1,计算结果!B$17,0)</f>
        <v>-7.0203698740284093E-2</v>
      </c>
      <c r="P2673" s="2">
        <f t="shared" ca="1" si="209"/>
        <v>13.012291948014559</v>
      </c>
      <c r="Q2673" s="3">
        <f ca="1">1-P2673/MAX(P$2:P2673)</f>
        <v>0.18241643804586105</v>
      </c>
    </row>
    <row r="2674" spans="1:17" x14ac:dyDescent="0.15">
      <c r="A2674" s="1">
        <v>42374</v>
      </c>
      <c r="B2674">
        <v>3382.18</v>
      </c>
      <c r="C2674">
        <v>3518.22</v>
      </c>
      <c r="D2674" s="21">
        <v>3377.28</v>
      </c>
      <c r="E2674" s="21">
        <v>3478.78</v>
      </c>
      <c r="F2674" s="42">
        <v>1960.17078272</v>
      </c>
      <c r="G2674" s="3">
        <f t="shared" si="205"/>
        <v>2.7990210632820034E-3</v>
      </c>
      <c r="H2674" s="3">
        <f>1-E2674/MAX(E$2:E2674)</f>
        <v>0.40808888586401681</v>
      </c>
      <c r="I2674" s="21">
        <f t="shared" si="206"/>
        <v>9.7100000000000364</v>
      </c>
      <c r="J2674" s="21">
        <f ca="1">IF(ROW()&gt;计算结果!B$18+1,ABS(E2674-OFFSET(E2674,-计算结果!B$18,0,1,1))/SUM(OFFSET(I2674,0,0,-计算结果!B$18,1)),ABS(E2674-OFFSET(E2674,-ROW()+2,0,1,1))/SUM(OFFSET(I2674,0,0,-ROW()+2,1)))</f>
        <v>0.74337608478611616</v>
      </c>
      <c r="K2674" s="21">
        <f ca="1">(计算结果!B$19+计算结果!B$20*'000300'!J2674)^计算结果!B$21</f>
        <v>2.0690384763075045</v>
      </c>
      <c r="L2674" s="21">
        <f t="shared" ca="1" si="207"/>
        <v>3726.1354339782774</v>
      </c>
      <c r="M2674" s="31" t="str">
        <f ca="1">IF(ROW()&gt;计算结果!B$22+1,IF(L2674&gt;OFFSET(L2674,-计算结果!B$22,0,1,1),"买",IF(L2674&lt;OFFSET(L2674,-计算结果!B$22,0,1,1),"卖",M2673)),IF(L2674&gt;OFFSET(L2674,-ROW()+1,0,1,1),"买",IF(L2674&lt;OFFSET(L2674,-ROW()+1,0,1,1),"卖",M2673)))</f>
        <v>买</v>
      </c>
      <c r="N2674" s="4">
        <f t="shared" ca="1" si="208"/>
        <v>1</v>
      </c>
      <c r="O2674" s="3">
        <f ca="1">IF(M2673="买",E2674/E2673-1,0)-IF(N2674=1,计算结果!B$17,0)</f>
        <v>0</v>
      </c>
      <c r="P2674" s="2">
        <f t="shared" ca="1" si="209"/>
        <v>13.012291948014559</v>
      </c>
      <c r="Q2674" s="3">
        <f ca="1">1-P2674/MAX(P$2:P2674)</f>
        <v>0.18241643804586105</v>
      </c>
    </row>
    <row r="2675" spans="1:17" x14ac:dyDescent="0.15">
      <c r="A2675" s="1">
        <v>42375</v>
      </c>
      <c r="B2675">
        <v>3482.41</v>
      </c>
      <c r="C2675">
        <v>3543.74</v>
      </c>
      <c r="D2675" s="21">
        <v>3468.47</v>
      </c>
      <c r="E2675" s="21">
        <v>3539.81</v>
      </c>
      <c r="F2675" s="42">
        <v>1609.47191808</v>
      </c>
      <c r="G2675" s="3">
        <f t="shared" si="205"/>
        <v>1.7543506631635175E-2</v>
      </c>
      <c r="H2675" s="3">
        <f>1-E2675/MAX(E$2:E2675)</f>
        <v>0.39770468930783365</v>
      </c>
      <c r="I2675" s="21">
        <f t="shared" si="206"/>
        <v>61.029999999999745</v>
      </c>
      <c r="J2675" s="21">
        <f ca="1">IF(ROW()&gt;计算结果!B$18+1,ABS(E2675-OFFSET(E2675,-计算结果!B$18,0,1,1))/SUM(OFFSET(I2675,0,0,-计算结果!B$18,1)),ABS(E2675-OFFSET(E2675,-ROW()+2,0,1,1))/SUM(OFFSET(I2675,0,0,-ROW()+2,1)))</f>
        <v>0.58994922080196277</v>
      </c>
      <c r="K2675" s="21">
        <f ca="1">(计算结果!B$19+计算结果!B$20*'000300'!J2675)^计算结果!B$21</f>
        <v>1.9309542987217663</v>
      </c>
      <c r="L2675" s="21">
        <f t="shared" ca="1" si="207"/>
        <v>3366.3495362767235</v>
      </c>
      <c r="M2675" s="31" t="str">
        <f ca="1">IF(ROW()&gt;计算结果!B$22+1,IF(L2675&gt;OFFSET(L2675,-计算结果!B$22,0,1,1),"买",IF(L2675&lt;OFFSET(L2675,-计算结果!B$22,0,1,1),"卖",M2674)),IF(L2675&gt;OFFSET(L2675,-ROW()+1,0,1,1),"买",IF(L2675&lt;OFFSET(L2675,-ROW()+1,0,1,1),"卖",M2674)))</f>
        <v>卖</v>
      </c>
      <c r="N2675" s="4">
        <f t="shared" ca="1" si="208"/>
        <v>1</v>
      </c>
      <c r="O2675" s="3">
        <f ca="1">IF(M2674="买",E2675/E2674-1,0)-IF(N2675=1,计算结果!B$17,0)</f>
        <v>1.7543506631635175E-2</v>
      </c>
      <c r="P2675" s="2">
        <f t="shared" ca="1" si="209"/>
        <v>13.240573178097325</v>
      </c>
      <c r="Q2675" s="3">
        <f ca="1">1-P2675/MAX(P$2:P2675)</f>
        <v>0.16807315540480272</v>
      </c>
    </row>
    <row r="2676" spans="1:17" x14ac:dyDescent="0.15">
      <c r="A2676" s="1">
        <v>42376</v>
      </c>
      <c r="B2676">
        <v>3481.15</v>
      </c>
      <c r="C2676">
        <v>3481.15</v>
      </c>
      <c r="D2676" s="21">
        <v>3284.74</v>
      </c>
      <c r="E2676" s="21">
        <v>3294.38</v>
      </c>
      <c r="F2676" s="42">
        <v>471.30796032000001</v>
      </c>
      <c r="G2676" s="3">
        <f t="shared" si="205"/>
        <v>-6.9334229803294511E-2</v>
      </c>
      <c r="H2676" s="3">
        <f>1-E2676/MAX(E$2:E2676)</f>
        <v>0.43946437078881095</v>
      </c>
      <c r="I2676" s="21">
        <f t="shared" si="206"/>
        <v>245.42999999999984</v>
      </c>
      <c r="J2676" s="21">
        <f ca="1">IF(ROW()&gt;计算结果!B$18+1,ABS(E2676-OFFSET(E2676,-计算结果!B$18,0,1,1))/SUM(OFFSET(I2676,0,0,-计算结果!B$18,1)),ABS(E2676-OFFSET(E2676,-ROW()+2,0,1,1))/SUM(OFFSET(I2676,0,0,-ROW()+2,1)))</f>
        <v>0.709518965987746</v>
      </c>
      <c r="K2676" s="21">
        <f ca="1">(计算结果!B$19+计算结果!B$20*'000300'!J2676)^计算结果!B$21</f>
        <v>2.0385670693889715</v>
      </c>
      <c r="L2676" s="21">
        <f t="shared" ca="1" si="207"/>
        <v>3219.6348096238003</v>
      </c>
      <c r="M2676" s="31" t="str">
        <f ca="1">IF(ROW()&gt;计算结果!B$22+1,IF(L2676&gt;OFFSET(L2676,-计算结果!B$22,0,1,1),"买",IF(L2676&lt;OFFSET(L2676,-计算结果!B$22,0,1,1),"卖",M2675)),IF(L2676&gt;OFFSET(L2676,-ROW()+1,0,1,1),"买",IF(L2676&lt;OFFSET(L2676,-ROW()+1,0,1,1),"卖",M2675)))</f>
        <v>卖</v>
      </c>
      <c r="N2676" s="4" t="str">
        <f t="shared" ca="1" si="208"/>
        <v/>
      </c>
      <c r="O2676" s="3">
        <f ca="1">IF(M2675="买",E2676/E2675-1,0)-IF(N2676=1,计算结果!B$17,0)</f>
        <v>0</v>
      </c>
      <c r="P2676" s="2">
        <f t="shared" ca="1" si="209"/>
        <v>13.240573178097325</v>
      </c>
      <c r="Q2676" s="3">
        <f ca="1">1-P2676/MAX(P$2:P2676)</f>
        <v>0.16807315540480272</v>
      </c>
    </row>
    <row r="2677" spans="1:17" x14ac:dyDescent="0.15">
      <c r="A2677" s="1">
        <v>42377</v>
      </c>
      <c r="B2677">
        <v>3371.87</v>
      </c>
      <c r="C2677">
        <v>3418.85</v>
      </c>
      <c r="D2677" s="21">
        <v>3237.93</v>
      </c>
      <c r="E2677" s="21">
        <v>3361.56</v>
      </c>
      <c r="F2677" s="42">
        <v>2034.9886464000001</v>
      </c>
      <c r="G2677" s="3">
        <f t="shared" si="205"/>
        <v>2.0392304470036704E-2</v>
      </c>
      <c r="H2677" s="3">
        <f>1-E2677/MAX(E$2:E2677)</f>
        <v>0.42803375757163276</v>
      </c>
      <c r="I2677" s="21">
        <f t="shared" si="206"/>
        <v>67.179999999999836</v>
      </c>
      <c r="J2677" s="21">
        <f ca="1">IF(ROW()&gt;计算结果!B$18+1,ABS(E2677-OFFSET(E2677,-计算结果!B$18,0,1,1))/SUM(OFFSET(I2677,0,0,-计算结果!B$18,1)),ABS(E2677-OFFSET(E2677,-ROW()+2,0,1,1))/SUM(OFFSET(I2677,0,0,-ROW()+2,1)))</f>
        <v>0.55936296898539073</v>
      </c>
      <c r="K2677" s="21">
        <f ca="1">(计算结果!B$19+计算结果!B$20*'000300'!J2677)^计算结果!B$21</f>
        <v>1.9034266720868516</v>
      </c>
      <c r="L2677" s="21">
        <f t="shared" ca="1" si="207"/>
        <v>3489.7790024268625</v>
      </c>
      <c r="M2677" s="31" t="str">
        <f ca="1">IF(ROW()&gt;计算结果!B$22+1,IF(L2677&gt;OFFSET(L2677,-计算结果!B$22,0,1,1),"买",IF(L2677&lt;OFFSET(L2677,-计算结果!B$22,0,1,1),"卖",M2676)),IF(L2677&gt;OFFSET(L2677,-ROW()+1,0,1,1),"买",IF(L2677&lt;OFFSET(L2677,-ROW()+1,0,1,1),"卖",M2676)))</f>
        <v>卖</v>
      </c>
      <c r="N2677" s="4" t="str">
        <f t="shared" ca="1" si="208"/>
        <v/>
      </c>
      <c r="O2677" s="3">
        <f ca="1">IF(M2676="买",E2677/E2676-1,0)-IF(N2677=1,计算结果!B$17,0)</f>
        <v>0</v>
      </c>
      <c r="P2677" s="2">
        <f t="shared" ca="1" si="209"/>
        <v>13.240573178097325</v>
      </c>
      <c r="Q2677" s="3">
        <f ca="1">1-P2677/MAX(P$2:P2677)</f>
        <v>0.16807315540480272</v>
      </c>
    </row>
    <row r="2678" spans="1:17" x14ac:dyDescent="0.15">
      <c r="A2678" s="1">
        <v>42380</v>
      </c>
      <c r="B2678">
        <v>3303.12</v>
      </c>
      <c r="C2678">
        <v>3342.48</v>
      </c>
      <c r="D2678" s="21">
        <v>3192.45</v>
      </c>
      <c r="E2678" s="21">
        <v>3192.45</v>
      </c>
      <c r="F2678" s="42">
        <v>1844.6404812799999</v>
      </c>
      <c r="G2678" s="3">
        <f t="shared" si="205"/>
        <v>-5.0307000321279438E-2</v>
      </c>
      <c r="H2678" s="3">
        <f>1-E2678/MAX(E$2:E2678)</f>
        <v>0.45680766351323765</v>
      </c>
      <c r="I2678" s="21">
        <f t="shared" si="206"/>
        <v>169.11000000000013</v>
      </c>
      <c r="J2678" s="21">
        <f ca="1">IF(ROW()&gt;计算结果!B$18+1,ABS(E2678-OFFSET(E2678,-计算结果!B$18,0,1,1))/SUM(OFFSET(I2678,0,0,-计算结果!B$18,1)),ABS(E2678-OFFSET(E2678,-ROW()+2,0,1,1))/SUM(OFFSET(I2678,0,0,-ROW()+2,1)))</f>
        <v>0.64789453089727078</v>
      </c>
      <c r="K2678" s="21">
        <f ca="1">(计算结果!B$19+计算结果!B$20*'000300'!J2678)^计算结果!B$21</f>
        <v>1.9831050778075436</v>
      </c>
      <c r="L2678" s="21">
        <f t="shared" ca="1" si="207"/>
        <v>2900.1443479346995</v>
      </c>
      <c r="M2678" s="31" t="str">
        <f ca="1">IF(ROW()&gt;计算结果!B$22+1,IF(L2678&gt;OFFSET(L2678,-计算结果!B$22,0,1,1),"买",IF(L2678&lt;OFFSET(L2678,-计算结果!B$22,0,1,1),"卖",M2677)),IF(L2678&gt;OFFSET(L2678,-ROW()+1,0,1,1),"买",IF(L2678&lt;OFFSET(L2678,-ROW()+1,0,1,1),"卖",M2677)))</f>
        <v>卖</v>
      </c>
      <c r="N2678" s="4" t="str">
        <f t="shared" ca="1" si="208"/>
        <v/>
      </c>
      <c r="O2678" s="3">
        <f ca="1">IF(M2677="买",E2678/E2677-1,0)-IF(N2678=1,计算结果!B$17,0)</f>
        <v>0</v>
      </c>
      <c r="P2678" s="2">
        <f t="shared" ca="1" si="209"/>
        <v>13.240573178097325</v>
      </c>
      <c r="Q2678" s="3">
        <f ca="1">1-P2678/MAX(P$2:P2678)</f>
        <v>0.16807315540480272</v>
      </c>
    </row>
    <row r="2679" spans="1:17" x14ac:dyDescent="0.15">
      <c r="A2679" s="1">
        <v>42381</v>
      </c>
      <c r="B2679">
        <v>3214.82</v>
      </c>
      <c r="C2679">
        <v>3242.25</v>
      </c>
      <c r="D2679" s="21">
        <v>3174.55</v>
      </c>
      <c r="E2679" s="21">
        <v>3215.71</v>
      </c>
      <c r="F2679" s="42">
        <v>1420.4890316799999</v>
      </c>
      <c r="G2679" s="3">
        <f t="shared" si="205"/>
        <v>7.2859402653135952E-3</v>
      </c>
      <c r="H2679" s="3">
        <f>1-E2679/MAX(E$2:E2679)</f>
        <v>0.45284999659701897</v>
      </c>
      <c r="I2679" s="21">
        <f t="shared" si="206"/>
        <v>23.260000000000218</v>
      </c>
      <c r="J2679" s="21">
        <f ca="1">IF(ROW()&gt;计算结果!B$18+1,ABS(E2679-OFFSET(E2679,-计算结果!B$18,0,1,1))/SUM(OFFSET(I2679,0,0,-计算结果!B$18,1)),ABS(E2679-OFFSET(E2679,-ROW()+2,0,1,1))/SUM(OFFSET(I2679,0,0,-ROW()+2,1)))</f>
        <v>0.56293298731003594</v>
      </c>
      <c r="K2679" s="21">
        <f ca="1">(计算结果!B$19+计算结果!B$20*'000300'!J2679)^计算结果!B$21</f>
        <v>1.9066396885790322</v>
      </c>
      <c r="L2679" s="21">
        <f t="shared" ca="1" si="207"/>
        <v>3501.8143445147239</v>
      </c>
      <c r="M2679" s="31" t="str">
        <f ca="1">IF(ROW()&gt;计算结果!B$22+1,IF(L2679&gt;OFFSET(L2679,-计算结果!B$22,0,1,1),"买",IF(L2679&lt;OFFSET(L2679,-计算结果!B$22,0,1,1),"卖",M2678)),IF(L2679&gt;OFFSET(L2679,-ROW()+1,0,1,1),"买",IF(L2679&lt;OFFSET(L2679,-ROW()+1,0,1,1),"卖",M2678)))</f>
        <v>卖</v>
      </c>
      <c r="N2679" s="4" t="str">
        <f t="shared" ca="1" si="208"/>
        <v/>
      </c>
      <c r="O2679" s="3">
        <f ca="1">IF(M2678="买",E2679/E2678-1,0)-IF(N2679=1,计算结果!B$17,0)</f>
        <v>0</v>
      </c>
      <c r="P2679" s="2">
        <f t="shared" ca="1" si="209"/>
        <v>13.240573178097325</v>
      </c>
      <c r="Q2679" s="3">
        <f ca="1">1-P2679/MAX(P$2:P2679)</f>
        <v>0.16807315540480272</v>
      </c>
    </row>
    <row r="2680" spans="1:17" x14ac:dyDescent="0.15">
      <c r="A2680" s="1">
        <v>42382</v>
      </c>
      <c r="B2680">
        <v>3240.48</v>
      </c>
      <c r="C2680">
        <v>3257.3</v>
      </c>
      <c r="D2680" s="21">
        <v>3155.88</v>
      </c>
      <c r="E2680" s="21">
        <v>3155.88</v>
      </c>
      <c r="F2680" s="42">
        <v>1308.8608256</v>
      </c>
      <c r="G2680" s="3">
        <f t="shared" si="205"/>
        <v>-1.8605533459173818E-2</v>
      </c>
      <c r="H2680" s="3">
        <f>1-E2680/MAX(E$2:E2680)</f>
        <v>0.46303001429252022</v>
      </c>
      <c r="I2680" s="21">
        <f t="shared" si="206"/>
        <v>59.829999999999927</v>
      </c>
      <c r="J2680" s="21">
        <f ca="1">IF(ROW()&gt;计算结果!B$18+1,ABS(E2680-OFFSET(E2680,-计算结果!B$18,0,1,1))/SUM(OFFSET(I2680,0,0,-计算结果!B$18,1)),ABS(E2680-OFFSET(E2680,-ROW()+2,0,1,1))/SUM(OFFSET(I2680,0,0,-ROW()+2,1)))</f>
        <v>0.64813844294469358</v>
      </c>
      <c r="K2680" s="21">
        <f ca="1">(计算结果!B$19+计算结果!B$20*'000300'!J2680)^计算结果!B$21</f>
        <v>1.9833245986502241</v>
      </c>
      <c r="L2680" s="21">
        <f t="shared" ca="1" si="207"/>
        <v>2815.7142495207308</v>
      </c>
      <c r="M2680" s="31" t="str">
        <f ca="1">IF(ROW()&gt;计算结果!B$22+1,IF(L2680&gt;OFFSET(L2680,-计算结果!B$22,0,1,1),"买",IF(L2680&lt;OFFSET(L2680,-计算结果!B$22,0,1,1),"卖",M2679)),IF(L2680&gt;OFFSET(L2680,-ROW()+1,0,1,1),"买",IF(L2680&lt;OFFSET(L2680,-ROW()+1,0,1,1),"卖",M2679)))</f>
        <v>卖</v>
      </c>
      <c r="N2680" s="4" t="str">
        <f t="shared" ca="1" si="208"/>
        <v/>
      </c>
      <c r="O2680" s="3">
        <f ca="1">IF(M2679="买",E2680/E2679-1,0)-IF(N2680=1,计算结果!B$17,0)</f>
        <v>0</v>
      </c>
      <c r="P2680" s="2">
        <f t="shared" ca="1" si="209"/>
        <v>13.240573178097325</v>
      </c>
      <c r="Q2680" s="3">
        <f ca="1">1-P2680/MAX(P$2:P2680)</f>
        <v>0.16807315540480272</v>
      </c>
    </row>
    <row r="2681" spans="1:17" x14ac:dyDescent="0.15">
      <c r="A2681" s="1">
        <v>42383</v>
      </c>
      <c r="B2681">
        <v>3076.64</v>
      </c>
      <c r="C2681">
        <v>3226.66</v>
      </c>
      <c r="D2681" s="21">
        <v>3072.04</v>
      </c>
      <c r="E2681" s="21">
        <v>3221.57</v>
      </c>
      <c r="F2681" s="42">
        <v>1447.7157990400001</v>
      </c>
      <c r="G2681" s="3">
        <f t="shared" si="205"/>
        <v>2.0815113375667105E-2</v>
      </c>
      <c r="H2681" s="3">
        <f>1-E2681/MAX(E$2:E2681)</f>
        <v>0.4518529231606887</v>
      </c>
      <c r="I2681" s="21">
        <f t="shared" si="206"/>
        <v>65.690000000000055</v>
      </c>
      <c r="J2681" s="21">
        <f ca="1">IF(ROW()&gt;计算结果!B$18+1,ABS(E2681-OFFSET(E2681,-计算结果!B$18,0,1,1))/SUM(OFFSET(I2681,0,0,-计算结果!B$18,1)),ABS(E2681-OFFSET(E2681,-ROW()+2,0,1,1))/SUM(OFFSET(I2681,0,0,-ROW()+2,1)))</f>
        <v>0.54505439414448287</v>
      </c>
      <c r="K2681" s="21">
        <f ca="1">(计算结果!B$19+计算结果!B$20*'000300'!J2681)^计算结果!B$21</f>
        <v>1.8905489547300345</v>
      </c>
      <c r="L2681" s="21">
        <f t="shared" ca="1" si="207"/>
        <v>3583.0044143604869</v>
      </c>
      <c r="M2681" s="31" t="str">
        <f ca="1">IF(ROW()&gt;计算结果!B$22+1,IF(L2681&gt;OFFSET(L2681,-计算结果!B$22,0,1,1),"买",IF(L2681&lt;OFFSET(L2681,-计算结果!B$22,0,1,1),"卖",M2680)),IF(L2681&gt;OFFSET(L2681,-ROW()+1,0,1,1),"买",IF(L2681&lt;OFFSET(L2681,-ROW()+1,0,1,1),"卖",M2680)))</f>
        <v>卖</v>
      </c>
      <c r="N2681" s="4" t="str">
        <f t="shared" ca="1" si="208"/>
        <v/>
      </c>
      <c r="O2681" s="3">
        <f ca="1">IF(M2680="买",E2681/E2680-1,0)-IF(N2681=1,计算结果!B$17,0)</f>
        <v>0</v>
      </c>
      <c r="P2681" s="2">
        <f t="shared" ca="1" si="209"/>
        <v>13.240573178097325</v>
      </c>
      <c r="Q2681" s="3">
        <f ca="1">1-P2681/MAX(P$2:P2681)</f>
        <v>0.16807315540480272</v>
      </c>
    </row>
    <row r="2682" spans="1:17" x14ac:dyDescent="0.15">
      <c r="A2682" s="1">
        <v>42384</v>
      </c>
      <c r="B2682">
        <v>3200.89</v>
      </c>
      <c r="C2682">
        <v>3216.8</v>
      </c>
      <c r="D2682" s="21">
        <v>3101.05</v>
      </c>
      <c r="E2682" s="21">
        <v>3118.73</v>
      </c>
      <c r="F2682" s="42">
        <v>1318.82737664</v>
      </c>
      <c r="G2682" s="3">
        <f t="shared" si="205"/>
        <v>-3.1922323587567636E-2</v>
      </c>
      <c r="H2682" s="3">
        <f>1-E2682/MAX(E$2:E2682)</f>
        <v>0.46935105152113255</v>
      </c>
      <c r="I2682" s="21">
        <f t="shared" si="206"/>
        <v>102.84000000000015</v>
      </c>
      <c r="J2682" s="21">
        <f ca="1">IF(ROW()&gt;计算结果!B$18+1,ABS(E2682-OFFSET(E2682,-计算结果!B$18,0,1,1))/SUM(OFFSET(I2682,0,0,-计算结果!B$18,1)),ABS(E2682-OFFSET(E2682,-ROW()+2,0,1,1))/SUM(OFFSET(I2682,0,0,-ROW()+2,1)))</f>
        <v>0.57435671335165728</v>
      </c>
      <c r="K2682" s="21">
        <f ca="1">(计算结果!B$19+计算结果!B$20*'000300'!J2682)^计算结果!B$21</f>
        <v>1.9169210420164915</v>
      </c>
      <c r="L2682" s="21">
        <f t="shared" ca="1" si="207"/>
        <v>2693.0270202029865</v>
      </c>
      <c r="M2682" s="31" t="str">
        <f ca="1">IF(ROW()&gt;计算结果!B$22+1,IF(L2682&gt;OFFSET(L2682,-计算结果!B$22,0,1,1),"买",IF(L2682&lt;OFFSET(L2682,-计算结果!B$22,0,1,1),"卖",M2681)),IF(L2682&gt;OFFSET(L2682,-ROW()+1,0,1,1),"买",IF(L2682&lt;OFFSET(L2682,-ROW()+1,0,1,1),"卖",M2681)))</f>
        <v>卖</v>
      </c>
      <c r="N2682" s="4" t="str">
        <f t="shared" ca="1" si="208"/>
        <v/>
      </c>
      <c r="O2682" s="3">
        <f ca="1">IF(M2681="买",E2682/E2681-1,0)-IF(N2682=1,计算结果!B$17,0)</f>
        <v>0</v>
      </c>
      <c r="P2682" s="2">
        <f t="shared" ca="1" si="209"/>
        <v>13.240573178097325</v>
      </c>
      <c r="Q2682" s="3">
        <f ca="1">1-P2682/MAX(P$2:P2682)</f>
        <v>0.16807315540480272</v>
      </c>
    </row>
    <row r="2683" spans="1:17" x14ac:dyDescent="0.15">
      <c r="A2683" s="1">
        <v>42387</v>
      </c>
      <c r="B2683">
        <v>3068.23</v>
      </c>
      <c r="C2683">
        <v>3165.62</v>
      </c>
      <c r="D2683" s="21">
        <v>3066.73</v>
      </c>
      <c r="E2683" s="21">
        <v>3130.73</v>
      </c>
      <c r="F2683" s="42">
        <v>1094.58284544</v>
      </c>
      <c r="G2683" s="3">
        <f t="shared" si="205"/>
        <v>3.8477200655395727E-3</v>
      </c>
      <c r="H2683" s="3">
        <f>1-E2683/MAX(E$2:E2683)</f>
        <v>0.46730926291431296</v>
      </c>
      <c r="I2683" s="21">
        <f t="shared" si="206"/>
        <v>12</v>
      </c>
      <c r="J2683" s="21">
        <f ca="1">IF(ROW()&gt;计算结果!B$18+1,ABS(E2683-OFFSET(E2683,-计算结果!B$18,0,1,1))/SUM(OFFSET(I2683,0,0,-计算结果!B$18,1)),ABS(E2683-OFFSET(E2683,-ROW()+2,0,1,1))/SUM(OFFSET(I2683,0,0,-ROW()+2,1)))</f>
        <v>0.41459170669542222</v>
      </c>
      <c r="K2683" s="21">
        <f ca="1">(计算结果!B$19+计算结果!B$20*'000300'!J2683)^计算结果!B$21</f>
        <v>1.7731325360258801</v>
      </c>
      <c r="L2683" s="21">
        <f t="shared" ca="1" si="207"/>
        <v>3469.1324147965497</v>
      </c>
      <c r="M2683" s="31" t="str">
        <f ca="1">IF(ROW()&gt;计算结果!B$22+1,IF(L2683&gt;OFFSET(L2683,-计算结果!B$22,0,1,1),"买",IF(L2683&lt;OFFSET(L2683,-计算结果!B$22,0,1,1),"卖",M2682)),IF(L2683&gt;OFFSET(L2683,-ROW()+1,0,1,1),"买",IF(L2683&lt;OFFSET(L2683,-ROW()+1,0,1,1),"卖",M2682)))</f>
        <v>卖</v>
      </c>
      <c r="N2683" s="4" t="str">
        <f t="shared" ca="1" si="208"/>
        <v/>
      </c>
      <c r="O2683" s="3">
        <f ca="1">IF(M2682="买",E2683/E2682-1,0)-IF(N2683=1,计算结果!B$17,0)</f>
        <v>0</v>
      </c>
      <c r="P2683" s="2">
        <f t="shared" ca="1" si="209"/>
        <v>13.240573178097325</v>
      </c>
      <c r="Q2683" s="3">
        <f ca="1">1-P2683/MAX(P$2:P2683)</f>
        <v>0.16807315540480272</v>
      </c>
    </row>
    <row r="2684" spans="1:17" x14ac:dyDescent="0.15">
      <c r="A2684" s="1">
        <v>42388</v>
      </c>
      <c r="B2684">
        <v>3132.7</v>
      </c>
      <c r="C2684">
        <v>3227.91</v>
      </c>
      <c r="D2684" s="21">
        <v>3119.22</v>
      </c>
      <c r="E2684" s="21">
        <v>3223.13</v>
      </c>
      <c r="F2684" s="42">
        <v>1429.0768691200001</v>
      </c>
      <c r="G2684" s="3">
        <f t="shared" si="205"/>
        <v>2.9513883343501357E-2</v>
      </c>
      <c r="H2684" s="3">
        <f>1-E2684/MAX(E$2:E2684)</f>
        <v>0.45158749064180215</v>
      </c>
      <c r="I2684" s="21">
        <f t="shared" si="206"/>
        <v>92.400000000000091</v>
      </c>
      <c r="J2684" s="21">
        <f ca="1">IF(ROW()&gt;计算结果!B$18+1,ABS(E2684-OFFSET(E2684,-计算结果!B$18,0,1,1))/SUM(OFFSET(I2684,0,0,-计算结果!B$18,1)),ABS(E2684-OFFSET(E2684,-ROW()+2,0,1,1))/SUM(OFFSET(I2684,0,0,-ROW()+2,1)))</f>
        <v>0.28444429609355021</v>
      </c>
      <c r="K2684" s="21">
        <f ca="1">(计算结果!B$19+计算结果!B$20*'000300'!J2684)^计算结果!B$21</f>
        <v>1.6559998664841951</v>
      </c>
      <c r="L2684" s="21">
        <f t="shared" ca="1" si="207"/>
        <v>3061.752448738674</v>
      </c>
      <c r="M2684" s="31" t="str">
        <f ca="1">IF(ROW()&gt;计算结果!B$22+1,IF(L2684&gt;OFFSET(L2684,-计算结果!B$22,0,1,1),"买",IF(L2684&lt;OFFSET(L2684,-计算结果!B$22,0,1,1),"卖",M2683)),IF(L2684&gt;OFFSET(L2684,-ROW()+1,0,1,1),"买",IF(L2684&lt;OFFSET(L2684,-ROW()+1,0,1,1),"卖",M2683)))</f>
        <v>卖</v>
      </c>
      <c r="N2684" s="4" t="str">
        <f t="shared" ca="1" si="208"/>
        <v/>
      </c>
      <c r="O2684" s="3">
        <f ca="1">IF(M2683="买",E2684/E2683-1,0)-IF(N2684=1,计算结果!B$17,0)</f>
        <v>0</v>
      </c>
      <c r="P2684" s="2">
        <f t="shared" ca="1" si="209"/>
        <v>13.240573178097325</v>
      </c>
      <c r="Q2684" s="3">
        <f ca="1">1-P2684/MAX(P$2:P2684)</f>
        <v>0.16807315540480272</v>
      </c>
    </row>
    <row r="2685" spans="1:17" x14ac:dyDescent="0.15">
      <c r="A2685" s="1">
        <v>42389</v>
      </c>
      <c r="B2685">
        <v>3204.22</v>
      </c>
      <c r="C2685">
        <v>3225.95</v>
      </c>
      <c r="D2685" s="21">
        <v>3154.43</v>
      </c>
      <c r="E2685" s="21">
        <v>3174.38</v>
      </c>
      <c r="F2685" s="42">
        <v>1433.13338368</v>
      </c>
      <c r="G2685" s="3">
        <f t="shared" si="205"/>
        <v>-1.5125049253365552E-2</v>
      </c>
      <c r="H2685" s="3">
        <f>1-E2685/MAX(E$2:E2685)</f>
        <v>0.45988225685700668</v>
      </c>
      <c r="I2685" s="21">
        <f t="shared" si="206"/>
        <v>48.75</v>
      </c>
      <c r="J2685" s="21">
        <f ca="1">IF(ROW()&gt;计算结果!B$18+1,ABS(E2685-OFFSET(E2685,-计算结果!B$18,0,1,1))/SUM(OFFSET(I2685,0,0,-计算结果!B$18,1)),ABS(E2685-OFFSET(E2685,-ROW()+2,0,1,1))/SUM(OFFSET(I2685,0,0,-ROW()+2,1)))</f>
        <v>0.41222123204999461</v>
      </c>
      <c r="K2685" s="21">
        <f ca="1">(计算结果!B$19+计算结果!B$20*'000300'!J2685)^计算结果!B$21</f>
        <v>1.770999108844995</v>
      </c>
      <c r="L2685" s="21">
        <f t="shared" ca="1" si="207"/>
        <v>3261.2157416538762</v>
      </c>
      <c r="M2685" s="31" t="str">
        <f ca="1">IF(ROW()&gt;计算结果!B$22+1,IF(L2685&gt;OFFSET(L2685,-计算结果!B$22,0,1,1),"买",IF(L2685&lt;OFFSET(L2685,-计算结果!B$22,0,1,1),"卖",M2684)),IF(L2685&gt;OFFSET(L2685,-ROW()+1,0,1,1),"买",IF(L2685&lt;OFFSET(L2685,-ROW()+1,0,1,1),"卖",M2684)))</f>
        <v>卖</v>
      </c>
      <c r="N2685" s="4" t="str">
        <f t="shared" ca="1" si="208"/>
        <v/>
      </c>
      <c r="O2685" s="3">
        <f ca="1">IF(M2684="买",E2685/E2684-1,0)-IF(N2685=1,计算结果!B$17,0)</f>
        <v>0</v>
      </c>
      <c r="P2685" s="2">
        <f t="shared" ca="1" si="209"/>
        <v>13.240573178097325</v>
      </c>
      <c r="Q2685" s="3">
        <f ca="1">1-P2685/MAX(P$2:P2685)</f>
        <v>0.16807315540480272</v>
      </c>
    </row>
    <row r="2686" spans="1:17" x14ac:dyDescent="0.15">
      <c r="A2686" s="1">
        <v>42390</v>
      </c>
      <c r="B2686">
        <v>3136.38</v>
      </c>
      <c r="C2686">
        <v>3202.54</v>
      </c>
      <c r="D2686" s="21">
        <v>3081.35</v>
      </c>
      <c r="E2686" s="21">
        <v>3081.35</v>
      </c>
      <c r="F2686" s="42">
        <v>1218.56196608</v>
      </c>
      <c r="G2686" s="3">
        <f t="shared" si="205"/>
        <v>-2.9306510247670503E-2</v>
      </c>
      <c r="H2686" s="3">
        <f>1-E2686/MAX(E$2:E2686)</f>
        <v>0.47571122303137547</v>
      </c>
      <c r="I2686" s="21">
        <f t="shared" si="206"/>
        <v>93.0300000000002</v>
      </c>
      <c r="J2686" s="21">
        <f ca="1">IF(ROW()&gt;计算结果!B$18+1,ABS(E2686-OFFSET(E2686,-计算结果!B$18,0,1,1))/SUM(OFFSET(I2686,0,0,-计算结果!B$18,1)),ABS(E2686-OFFSET(E2686,-ROW()+2,0,1,1))/SUM(OFFSET(I2686,0,0,-ROW()+2,1)))</f>
        <v>0.2901960250105573</v>
      </c>
      <c r="K2686" s="21">
        <f ca="1">(计算结果!B$19+计算结果!B$20*'000300'!J2686)^计算结果!B$21</f>
        <v>1.6611764225095014</v>
      </c>
      <c r="L2686" s="21">
        <f t="shared" ca="1" si="207"/>
        <v>2962.4270124012714</v>
      </c>
      <c r="M2686" s="31" t="str">
        <f ca="1">IF(ROW()&gt;计算结果!B$22+1,IF(L2686&gt;OFFSET(L2686,-计算结果!B$22,0,1,1),"买",IF(L2686&lt;OFFSET(L2686,-计算结果!B$22,0,1,1),"卖",M2685)),IF(L2686&gt;OFFSET(L2686,-ROW()+1,0,1,1),"买",IF(L2686&lt;OFFSET(L2686,-ROW()+1,0,1,1),"卖",M2685)))</f>
        <v>卖</v>
      </c>
      <c r="N2686" s="4" t="str">
        <f t="shared" ca="1" si="208"/>
        <v/>
      </c>
      <c r="O2686" s="3">
        <f ca="1">IF(M2685="买",E2686/E2685-1,0)-IF(N2686=1,计算结果!B$17,0)</f>
        <v>0</v>
      </c>
      <c r="P2686" s="2">
        <f t="shared" ca="1" si="209"/>
        <v>13.240573178097325</v>
      </c>
      <c r="Q2686" s="3">
        <f ca="1">1-P2686/MAX(P$2:P2686)</f>
        <v>0.16807315540480272</v>
      </c>
    </row>
    <row r="2687" spans="1:17" x14ac:dyDescent="0.15">
      <c r="A2687" s="1">
        <v>42391</v>
      </c>
      <c r="B2687">
        <v>3114.9</v>
      </c>
      <c r="C2687">
        <v>3132.17</v>
      </c>
      <c r="D2687" s="21">
        <v>3053.96</v>
      </c>
      <c r="E2687" s="21">
        <v>3113.46</v>
      </c>
      <c r="F2687" s="42">
        <v>968.85669887999995</v>
      </c>
      <c r="G2687" s="3">
        <f t="shared" si="205"/>
        <v>1.0420757135671144E-2</v>
      </c>
      <c r="H2687" s="3">
        <f>1-E2687/MAX(E$2:E2687)</f>
        <v>0.47024773701762745</v>
      </c>
      <c r="I2687" s="21">
        <f t="shared" si="206"/>
        <v>32.110000000000127</v>
      </c>
      <c r="J2687" s="21">
        <f ca="1">IF(ROW()&gt;计算结果!B$18+1,ABS(E2687-OFFSET(E2687,-计算结果!B$18,0,1,1))/SUM(OFFSET(I2687,0,0,-计算结果!B$18,1)),ABS(E2687-OFFSET(E2687,-ROW()+2,0,1,1))/SUM(OFFSET(I2687,0,0,-ROW()+2,1)))</f>
        <v>0.35492546708248635</v>
      </c>
      <c r="K2687" s="21">
        <f ca="1">(计算结果!B$19+计算结果!B$20*'000300'!J2687)^计算结果!B$21</f>
        <v>1.7194329203742376</v>
      </c>
      <c r="L2687" s="21">
        <f t="shared" ca="1" si="207"/>
        <v>3222.1181033409994</v>
      </c>
      <c r="M2687" s="31" t="str">
        <f ca="1">IF(ROW()&gt;计算结果!B$22+1,IF(L2687&gt;OFFSET(L2687,-计算结果!B$22,0,1,1),"买",IF(L2687&lt;OFFSET(L2687,-计算结果!B$22,0,1,1),"卖",M2686)),IF(L2687&gt;OFFSET(L2687,-ROW()+1,0,1,1),"买",IF(L2687&lt;OFFSET(L2687,-ROW()+1,0,1,1),"卖",M2686)))</f>
        <v>卖</v>
      </c>
      <c r="N2687" s="4" t="str">
        <f t="shared" ca="1" si="208"/>
        <v/>
      </c>
      <c r="O2687" s="3">
        <f ca="1">IF(M2686="买",E2687/E2686-1,0)-IF(N2687=1,计算结果!B$17,0)</f>
        <v>0</v>
      </c>
      <c r="P2687" s="2">
        <f t="shared" ca="1" si="209"/>
        <v>13.240573178097325</v>
      </c>
      <c r="Q2687" s="3">
        <f ca="1">1-P2687/MAX(P$2:P2687)</f>
        <v>0.16807315540480272</v>
      </c>
    </row>
    <row r="2688" spans="1:17" x14ac:dyDescent="0.15">
      <c r="A2688" s="1">
        <v>42394</v>
      </c>
      <c r="B2688">
        <v>3129.03</v>
      </c>
      <c r="C2688">
        <v>3149.33</v>
      </c>
      <c r="D2688" s="21">
        <v>3105.1</v>
      </c>
      <c r="E2688" s="21">
        <v>3128.89</v>
      </c>
      <c r="F2688" s="42">
        <v>857.77891327999998</v>
      </c>
      <c r="G2688" s="3">
        <f t="shared" si="205"/>
        <v>4.9559011517732454E-3</v>
      </c>
      <c r="H2688" s="3">
        <f>1-E2688/MAX(E$2:E2688)</f>
        <v>0.46762233716735857</v>
      </c>
      <c r="I2688" s="21">
        <f t="shared" si="206"/>
        <v>15.429999999999836</v>
      </c>
      <c r="J2688" s="21">
        <f ca="1">IF(ROW()&gt;计算结果!B$18+1,ABS(E2688-OFFSET(E2688,-计算结果!B$18,0,1,1))/SUM(OFFSET(I2688,0,0,-计算结果!B$18,1)),ABS(E2688-OFFSET(E2688,-ROW()+2,0,1,1))/SUM(OFFSET(I2688,0,0,-ROW()+2,1)))</f>
        <v>0.11655114240657181</v>
      </c>
      <c r="K2688" s="21">
        <f ca="1">(计算结果!B$19+计算结果!B$20*'000300'!J2688)^计算结果!B$21</f>
        <v>1.5048960281659145</v>
      </c>
      <c r="L2688" s="21">
        <f t="shared" ca="1" si="207"/>
        <v>3081.8195009096871</v>
      </c>
      <c r="M2688" s="31" t="str">
        <f ca="1">IF(ROW()&gt;计算结果!B$22+1,IF(L2688&gt;OFFSET(L2688,-计算结果!B$22,0,1,1),"买",IF(L2688&lt;OFFSET(L2688,-计算结果!B$22,0,1,1),"卖",M2687)),IF(L2688&gt;OFFSET(L2688,-ROW()+1,0,1,1),"买",IF(L2688&lt;OFFSET(L2688,-ROW()+1,0,1,1),"卖",M2687)))</f>
        <v>卖</v>
      </c>
      <c r="N2688" s="4" t="str">
        <f t="shared" ca="1" si="208"/>
        <v/>
      </c>
      <c r="O2688" s="3">
        <f ca="1">IF(M2687="买",E2688/E2687-1,0)-IF(N2688=1,计算结果!B$17,0)</f>
        <v>0</v>
      </c>
      <c r="P2688" s="2">
        <f t="shared" ca="1" si="209"/>
        <v>13.240573178097325</v>
      </c>
      <c r="Q2688" s="3">
        <f ca="1">1-P2688/MAX(P$2:P2688)</f>
        <v>0.16807315540480272</v>
      </c>
    </row>
    <row r="2689" spans="1:17" x14ac:dyDescent="0.15">
      <c r="A2689" s="1">
        <v>42395</v>
      </c>
      <c r="B2689">
        <v>3099.6</v>
      </c>
      <c r="C2689">
        <v>3106.53</v>
      </c>
      <c r="D2689" s="21">
        <v>2934.65</v>
      </c>
      <c r="E2689" s="21">
        <v>2940.51</v>
      </c>
      <c r="F2689" s="42">
        <v>1272.50653184</v>
      </c>
      <c r="G2689" s="3">
        <f t="shared" si="205"/>
        <v>-6.0206654756159383E-2</v>
      </c>
      <c r="H2689" s="3">
        <f>1-E2689/MAX(E$2:E2689)</f>
        <v>0.49967501531341452</v>
      </c>
      <c r="I2689" s="21">
        <f t="shared" si="206"/>
        <v>188.37999999999965</v>
      </c>
      <c r="J2689" s="21">
        <f ca="1">IF(ROW()&gt;计算结果!B$18+1,ABS(E2689-OFFSET(E2689,-计算结果!B$18,0,1,1))/SUM(OFFSET(I2689,0,0,-计算结果!B$18,1)),ABS(E2689-OFFSET(E2689,-ROW()+2,0,1,1))/SUM(OFFSET(I2689,0,0,-ROW()+2,1)))</f>
        <v>0.38735467162120291</v>
      </c>
      <c r="K2689" s="21">
        <f ca="1">(计算结果!B$19+计算结果!B$20*'000300'!J2689)^计算结果!B$21</f>
        <v>1.7486192044590825</v>
      </c>
      <c r="L2689" s="21">
        <f t="shared" ca="1" si="207"/>
        <v>2834.7229938464807</v>
      </c>
      <c r="M2689" s="31" t="str">
        <f ca="1">IF(ROW()&gt;计算结果!B$22+1,IF(L2689&gt;OFFSET(L2689,-计算结果!B$22,0,1,1),"买",IF(L2689&lt;OFFSET(L2689,-计算结果!B$22,0,1,1),"卖",M2688)),IF(L2689&gt;OFFSET(L2689,-ROW()+1,0,1,1),"买",IF(L2689&lt;OFFSET(L2689,-ROW()+1,0,1,1),"卖",M2688)))</f>
        <v>卖</v>
      </c>
      <c r="N2689" s="4" t="str">
        <f t="shared" ca="1" si="208"/>
        <v/>
      </c>
      <c r="O2689" s="3">
        <f ca="1">IF(M2688="买",E2689/E2688-1,0)-IF(N2689=1,计算结果!B$17,0)</f>
        <v>0</v>
      </c>
      <c r="P2689" s="2">
        <f t="shared" ca="1" si="209"/>
        <v>13.240573178097325</v>
      </c>
      <c r="Q2689" s="3">
        <f ca="1">1-P2689/MAX(P$2:P2689)</f>
        <v>0.16807315540480272</v>
      </c>
    </row>
    <row r="2690" spans="1:17" x14ac:dyDescent="0.15">
      <c r="A2690" s="1">
        <v>42396</v>
      </c>
      <c r="B2690">
        <v>2953.18</v>
      </c>
      <c r="C2690">
        <v>2963.54</v>
      </c>
      <c r="D2690" s="21">
        <v>2839.29</v>
      </c>
      <c r="E2690" s="21">
        <v>2930.35</v>
      </c>
      <c r="F2690" s="42">
        <v>1269.9766784000001</v>
      </c>
      <c r="G2690" s="3">
        <f t="shared" si="205"/>
        <v>-3.4551829444553483E-3</v>
      </c>
      <c r="H2690" s="3">
        <f>1-E2690/MAX(E$2:E2690)</f>
        <v>0.50140372966718849</v>
      </c>
      <c r="I2690" s="21">
        <f t="shared" si="206"/>
        <v>10.160000000000309</v>
      </c>
      <c r="J2690" s="21">
        <f ca="1">IF(ROW()&gt;计算结果!B$18+1,ABS(E2690-OFFSET(E2690,-计算结果!B$18,0,1,1))/SUM(OFFSET(I2690,0,0,-计算结果!B$18,1)),ABS(E2690-OFFSET(E2690,-ROW()+2,0,1,1))/SUM(OFFSET(I2690,0,0,-ROW()+2,1)))</f>
        <v>0.34130359115604059</v>
      </c>
      <c r="K2690" s="21">
        <f ca="1">(计算结果!B$19+计算结果!B$20*'000300'!J2690)^计算结果!B$21</f>
        <v>1.7071732320404365</v>
      </c>
      <c r="L2690" s="21">
        <f t="shared" ca="1" si="207"/>
        <v>2997.9748590119352</v>
      </c>
      <c r="M2690" s="31" t="str">
        <f ca="1">IF(ROW()&gt;计算结果!B$22+1,IF(L2690&gt;OFFSET(L2690,-计算结果!B$22,0,1,1),"买",IF(L2690&lt;OFFSET(L2690,-计算结果!B$22,0,1,1),"卖",M2689)),IF(L2690&gt;OFFSET(L2690,-ROW()+1,0,1,1),"买",IF(L2690&lt;OFFSET(L2690,-ROW()+1,0,1,1),"卖",M2689)))</f>
        <v>卖</v>
      </c>
      <c r="N2690" s="4" t="str">
        <f t="shared" ca="1" si="208"/>
        <v/>
      </c>
      <c r="O2690" s="3">
        <f ca="1">IF(M2689="买",E2690/E2689-1,0)-IF(N2690=1,计算结果!B$17,0)</f>
        <v>0</v>
      </c>
      <c r="P2690" s="2">
        <f t="shared" ca="1" si="209"/>
        <v>13.240573178097325</v>
      </c>
      <c r="Q2690" s="3">
        <f ca="1">1-P2690/MAX(P$2:P2690)</f>
        <v>0.16807315540480272</v>
      </c>
    </row>
    <row r="2691" spans="1:17" x14ac:dyDescent="0.15">
      <c r="A2691" s="1">
        <v>42397</v>
      </c>
      <c r="B2691">
        <v>2909.33</v>
      </c>
      <c r="C2691">
        <v>2941.89</v>
      </c>
      <c r="D2691" s="21">
        <v>2841.84</v>
      </c>
      <c r="E2691" s="21">
        <v>2853.76</v>
      </c>
      <c r="F2691" s="42">
        <v>956.63874048000002</v>
      </c>
      <c r="G2691" s="3">
        <f t="shared" ref="G2691:G2754" si="210">E2691/E2690-1</f>
        <v>-2.6136809596123189E-2</v>
      </c>
      <c r="H2691" s="3">
        <f>1-E2691/MAX(E$2:E2691)</f>
        <v>0.51443544545021436</v>
      </c>
      <c r="I2691" s="21">
        <f t="shared" si="206"/>
        <v>76.589999999999691</v>
      </c>
      <c r="J2691" s="21">
        <f ca="1">IF(ROW()&gt;计算结果!B$18+1,ABS(E2691-OFFSET(E2691,-计算结果!B$18,0,1,1))/SUM(OFFSET(I2691,0,0,-计算结果!B$18,1)),ABS(E2691-OFFSET(E2691,-ROW()+2,0,1,1))/SUM(OFFSET(I2691,0,0,-ROW()+2,1)))</f>
        <v>0.54758891750658778</v>
      </c>
      <c r="K2691" s="21">
        <f ca="1">(计算结果!B$19+计算结果!B$20*'000300'!J2691)^计算结果!B$21</f>
        <v>1.892830025755929</v>
      </c>
      <c r="L2691" s="21">
        <f t="shared" ca="1" si="207"/>
        <v>2725.0006437139868</v>
      </c>
      <c r="M2691" s="31" t="str">
        <f ca="1">IF(ROW()&gt;计算结果!B$22+1,IF(L2691&gt;OFFSET(L2691,-计算结果!B$22,0,1,1),"买",IF(L2691&lt;OFFSET(L2691,-计算结果!B$22,0,1,1),"卖",M2690)),IF(L2691&gt;OFFSET(L2691,-ROW()+1,0,1,1),"买",IF(L2691&lt;OFFSET(L2691,-ROW()+1,0,1,1),"卖",M2690)))</f>
        <v>卖</v>
      </c>
      <c r="N2691" s="4" t="str">
        <f t="shared" ca="1" si="208"/>
        <v/>
      </c>
      <c r="O2691" s="3">
        <f ca="1">IF(M2690="买",E2691/E2690-1,0)-IF(N2691=1,计算结果!B$17,0)</f>
        <v>0</v>
      </c>
      <c r="P2691" s="2">
        <f t="shared" ca="1" si="209"/>
        <v>13.240573178097325</v>
      </c>
      <c r="Q2691" s="3">
        <f ca="1">1-P2691/MAX(P$2:P2691)</f>
        <v>0.16807315540480272</v>
      </c>
    </row>
    <row r="2692" spans="1:17" x14ac:dyDescent="0.15">
      <c r="A2692" s="1">
        <v>42398</v>
      </c>
      <c r="B2692">
        <v>2855.6</v>
      </c>
      <c r="C2692">
        <v>2965.31</v>
      </c>
      <c r="D2692" s="21">
        <v>2854.37</v>
      </c>
      <c r="E2692" s="21">
        <v>2946.09</v>
      </c>
      <c r="F2692" s="42">
        <v>1094.62355968</v>
      </c>
      <c r="G2692" s="3">
        <f t="shared" si="210"/>
        <v>3.2353806907378324E-2</v>
      </c>
      <c r="H2692" s="3">
        <f>1-E2692/MAX(E$2:E2692)</f>
        <v>0.49872558361124342</v>
      </c>
      <c r="I2692" s="21">
        <f t="shared" ref="I2692:I2755" si="211">ABS(E2692-E2691)</f>
        <v>92.329999999999927</v>
      </c>
      <c r="J2692" s="21">
        <f ca="1">IF(ROW()&gt;计算结果!B$18+1,ABS(E2692-OFFSET(E2692,-计算结果!B$18,0,1,1))/SUM(OFFSET(I2692,0,0,-计算结果!B$18,1)),ABS(E2692-OFFSET(E2692,-ROW()+2,0,1,1))/SUM(OFFSET(I2692,0,0,-ROW()+2,1)))</f>
        <v>0.26110892646480521</v>
      </c>
      <c r="K2692" s="21">
        <f ca="1">(计算结果!B$19+计算结果!B$20*'000300'!J2692)^计算结果!B$21</f>
        <v>1.6349980338183245</v>
      </c>
      <c r="L2692" s="21">
        <f t="shared" ref="L2692:L2755" ca="1" si="212">K2692*E2692+(1-K2692)*L2691</f>
        <v>3086.481306539778</v>
      </c>
      <c r="M2692" s="31" t="str">
        <f ca="1">IF(ROW()&gt;计算结果!B$22+1,IF(L2692&gt;OFFSET(L2692,-计算结果!B$22,0,1,1),"买",IF(L2692&lt;OFFSET(L2692,-计算结果!B$22,0,1,1),"卖",M2691)),IF(L2692&gt;OFFSET(L2692,-ROW()+1,0,1,1),"买",IF(L2692&lt;OFFSET(L2692,-ROW()+1,0,1,1),"卖",M2691)))</f>
        <v>卖</v>
      </c>
      <c r="N2692" s="4" t="str">
        <f t="shared" ref="N2692:N2755" ca="1" si="213">IF(M2691&lt;&gt;M2692,1,"")</f>
        <v/>
      </c>
      <c r="O2692" s="3">
        <f ca="1">IF(M2691="买",E2692/E2691-1,0)-IF(N2692=1,计算结果!B$17,0)</f>
        <v>0</v>
      </c>
      <c r="P2692" s="2">
        <f t="shared" ref="P2692:P2755" ca="1" si="214">IFERROR(P2691*(1+O2692),P2691)</f>
        <v>13.240573178097325</v>
      </c>
      <c r="Q2692" s="3">
        <f ca="1">1-P2692/MAX(P$2:P2692)</f>
        <v>0.16807315540480272</v>
      </c>
    </row>
    <row r="2693" spans="1:17" x14ac:dyDescent="0.15">
      <c r="A2693" s="1">
        <v>42401</v>
      </c>
      <c r="B2693">
        <v>2939.04</v>
      </c>
      <c r="C2693">
        <v>2944.52</v>
      </c>
      <c r="D2693" s="21">
        <v>2869.56</v>
      </c>
      <c r="E2693" s="21">
        <v>2901.05</v>
      </c>
      <c r="F2693" s="42">
        <v>829.31449855999995</v>
      </c>
      <c r="G2693" s="3">
        <f t="shared" si="210"/>
        <v>-1.5288059767352702E-2</v>
      </c>
      <c r="H2693" s="3">
        <f>1-E2693/MAX(E$2:E2693)</f>
        <v>0.50638909684883959</v>
      </c>
      <c r="I2693" s="21">
        <f t="shared" si="211"/>
        <v>45.039999999999964</v>
      </c>
      <c r="J2693" s="21">
        <f ca="1">IF(ROW()&gt;计算结果!B$18+1,ABS(E2693-OFFSET(E2693,-计算结果!B$18,0,1,1))/SUM(OFFSET(I2693,0,0,-计算结果!B$18,1)),ABS(E2693-OFFSET(E2693,-ROW()+2,0,1,1))/SUM(OFFSET(I2693,0,0,-ROW()+2,1)))</f>
        <v>0.33084612946904424</v>
      </c>
      <c r="K2693" s="21">
        <f ca="1">(计算结果!B$19+计算结果!B$20*'000300'!J2693)^计算结果!B$21</f>
        <v>1.6977615165221398</v>
      </c>
      <c r="L2693" s="21">
        <f t="shared" ca="1" si="212"/>
        <v>2771.6631703381227</v>
      </c>
      <c r="M2693" s="31" t="str">
        <f ca="1">IF(ROW()&gt;计算结果!B$22+1,IF(L2693&gt;OFFSET(L2693,-计算结果!B$22,0,1,1),"买",IF(L2693&lt;OFFSET(L2693,-计算结果!B$22,0,1,1),"卖",M2692)),IF(L2693&gt;OFFSET(L2693,-ROW()+1,0,1,1),"买",IF(L2693&lt;OFFSET(L2693,-ROW()+1,0,1,1),"卖",M2692)))</f>
        <v>卖</v>
      </c>
      <c r="N2693" s="4" t="str">
        <f t="shared" ca="1" si="213"/>
        <v/>
      </c>
      <c r="O2693" s="3">
        <f ca="1">IF(M2692="买",E2693/E2692-1,0)-IF(N2693=1,计算结果!B$17,0)</f>
        <v>0</v>
      </c>
      <c r="P2693" s="2">
        <f t="shared" ca="1" si="214"/>
        <v>13.240573178097325</v>
      </c>
      <c r="Q2693" s="3">
        <f ca="1">1-P2693/MAX(P$2:P2693)</f>
        <v>0.16807315540480272</v>
      </c>
    </row>
    <row r="2694" spans="1:17" x14ac:dyDescent="0.15">
      <c r="A2694" s="1">
        <v>42402</v>
      </c>
      <c r="B2694">
        <v>2901.53</v>
      </c>
      <c r="C2694">
        <v>2972.43</v>
      </c>
      <c r="D2694" s="21">
        <v>2901.51</v>
      </c>
      <c r="E2694" s="21">
        <v>2961.33</v>
      </c>
      <c r="F2694" s="42">
        <v>887.40233216000001</v>
      </c>
      <c r="G2694" s="3">
        <f t="shared" si="210"/>
        <v>2.0778683580082946E-2</v>
      </c>
      <c r="H2694" s="3">
        <f>1-E2694/MAX(E$2:E2694)</f>
        <v>0.49613251208058262</v>
      </c>
      <c r="I2694" s="21">
        <f t="shared" si="211"/>
        <v>60.279999999999745</v>
      </c>
      <c r="J2694" s="21">
        <f ca="1">IF(ROW()&gt;计算结果!B$18+1,ABS(E2694-OFFSET(E2694,-计算结果!B$18,0,1,1))/SUM(OFFSET(I2694,0,0,-计算结果!B$18,1)),ABS(E2694-OFFSET(E2694,-ROW()+2,0,1,1))/SUM(OFFSET(I2694,0,0,-ROW()+2,1)))</f>
        <v>0.39540854855762031</v>
      </c>
      <c r="K2694" s="21">
        <f ca="1">(计算结果!B$19+计算结果!B$20*'000300'!J2694)^计算结果!B$21</f>
        <v>1.7558676937018582</v>
      </c>
      <c r="L2694" s="21">
        <f t="shared" ca="1" si="212"/>
        <v>3104.6930291082663</v>
      </c>
      <c r="M2694" s="31" t="str">
        <f ca="1">IF(ROW()&gt;计算结果!B$22+1,IF(L2694&gt;OFFSET(L2694,-计算结果!B$22,0,1,1),"买",IF(L2694&lt;OFFSET(L2694,-计算结果!B$22,0,1,1),"卖",M2693)),IF(L2694&gt;OFFSET(L2694,-ROW()+1,0,1,1),"买",IF(L2694&lt;OFFSET(L2694,-ROW()+1,0,1,1),"卖",M2693)))</f>
        <v>卖</v>
      </c>
      <c r="N2694" s="4" t="str">
        <f t="shared" ca="1" si="213"/>
        <v/>
      </c>
      <c r="O2694" s="3">
        <f ca="1">IF(M2693="买",E2694/E2693-1,0)-IF(N2694=1,计算结果!B$17,0)</f>
        <v>0</v>
      </c>
      <c r="P2694" s="2">
        <f t="shared" ca="1" si="214"/>
        <v>13.240573178097325</v>
      </c>
      <c r="Q2694" s="3">
        <f ca="1">1-P2694/MAX(P$2:P2694)</f>
        <v>0.16807315540480272</v>
      </c>
    </row>
    <row r="2695" spans="1:17" x14ac:dyDescent="0.15">
      <c r="A2695" s="1">
        <v>42403</v>
      </c>
      <c r="B2695">
        <v>2931.29</v>
      </c>
      <c r="C2695">
        <v>2954.71</v>
      </c>
      <c r="D2695" s="21">
        <v>2909.9</v>
      </c>
      <c r="E2695" s="21">
        <v>2948.64</v>
      </c>
      <c r="F2695" s="42">
        <v>748.17093632000001</v>
      </c>
      <c r="G2695" s="3">
        <f t="shared" si="210"/>
        <v>-4.2852367010769443E-3</v>
      </c>
      <c r="H2695" s="3">
        <f>1-E2695/MAX(E$2:E2695)</f>
        <v>0.49829170353229435</v>
      </c>
      <c r="I2695" s="21">
        <f t="shared" si="211"/>
        <v>12.690000000000055</v>
      </c>
      <c r="J2695" s="21">
        <f ca="1">IF(ROW()&gt;计算结果!B$18+1,ABS(E2695-OFFSET(E2695,-计算结果!B$18,0,1,1))/SUM(OFFSET(I2695,0,0,-计算结果!B$18,1)),ABS(E2695-OFFSET(E2695,-ROW()+2,0,1,1))/SUM(OFFSET(I2695,0,0,-ROW()+2,1)))</f>
        <v>0.36058398824356336</v>
      </c>
      <c r="K2695" s="21">
        <f ca="1">(计算结果!B$19+计算结果!B$20*'000300'!J2695)^计算结果!B$21</f>
        <v>1.7245255894192069</v>
      </c>
      <c r="L2695" s="21">
        <f t="shared" ca="1" si="212"/>
        <v>2835.5755871046804</v>
      </c>
      <c r="M2695" s="31" t="str">
        <f ca="1">IF(ROW()&gt;计算结果!B$22+1,IF(L2695&gt;OFFSET(L2695,-计算结果!B$22,0,1,1),"买",IF(L2695&lt;OFFSET(L2695,-计算结果!B$22,0,1,1),"卖",M2694)),IF(L2695&gt;OFFSET(L2695,-ROW()+1,0,1,1),"买",IF(L2695&lt;OFFSET(L2695,-ROW()+1,0,1,1),"卖",M2694)))</f>
        <v>卖</v>
      </c>
      <c r="N2695" s="4" t="str">
        <f t="shared" ca="1" si="213"/>
        <v/>
      </c>
      <c r="O2695" s="3">
        <f ca="1">IF(M2694="买",E2695/E2694-1,0)-IF(N2695=1,计算结果!B$17,0)</f>
        <v>0</v>
      </c>
      <c r="P2695" s="2">
        <f t="shared" ca="1" si="214"/>
        <v>13.240573178097325</v>
      </c>
      <c r="Q2695" s="3">
        <f ca="1">1-P2695/MAX(P$2:P2695)</f>
        <v>0.16807315540480272</v>
      </c>
    </row>
    <row r="2696" spans="1:17" x14ac:dyDescent="0.15">
      <c r="A2696" s="1">
        <v>42404</v>
      </c>
      <c r="B2696">
        <v>2960.33</v>
      </c>
      <c r="C2696">
        <v>2999.21</v>
      </c>
      <c r="D2696" s="21">
        <v>2960.21</v>
      </c>
      <c r="E2696" s="21">
        <v>2984.76</v>
      </c>
      <c r="F2696" s="42">
        <v>915.50343167999995</v>
      </c>
      <c r="G2696" s="3">
        <f t="shared" si="210"/>
        <v>1.2249715122904181E-2</v>
      </c>
      <c r="H2696" s="3">
        <f>1-E2696/MAX(E$2:E2696)</f>
        <v>0.49214591982576728</v>
      </c>
      <c r="I2696" s="21">
        <f t="shared" si="211"/>
        <v>36.120000000000346</v>
      </c>
      <c r="J2696" s="21">
        <f ca="1">IF(ROW()&gt;计算结果!B$18+1,ABS(E2696-OFFSET(E2696,-计算结果!B$18,0,1,1))/SUM(OFFSET(I2696,0,0,-计算结果!B$18,1)),ABS(E2696-OFFSET(E2696,-ROW()+2,0,1,1))/SUM(OFFSET(I2696,0,0,-ROW()+2,1)))</f>
        <v>0.16971517930876909</v>
      </c>
      <c r="K2696" s="21">
        <f ca="1">(计算结果!B$19+计算结果!B$20*'000300'!J2696)^计算结果!B$21</f>
        <v>1.552743661377892</v>
      </c>
      <c r="L2696" s="21">
        <f t="shared" ca="1" si="212"/>
        <v>3067.2207386042705</v>
      </c>
      <c r="M2696" s="31" t="str">
        <f ca="1">IF(ROW()&gt;计算结果!B$22+1,IF(L2696&gt;OFFSET(L2696,-计算结果!B$22,0,1,1),"买",IF(L2696&lt;OFFSET(L2696,-计算结果!B$22,0,1,1),"卖",M2695)),IF(L2696&gt;OFFSET(L2696,-ROW()+1,0,1,1),"买",IF(L2696&lt;OFFSET(L2696,-ROW()+1,0,1,1),"卖",M2695)))</f>
        <v>卖</v>
      </c>
      <c r="N2696" s="4" t="str">
        <f t="shared" ca="1" si="213"/>
        <v/>
      </c>
      <c r="O2696" s="3">
        <f ca="1">IF(M2695="买",E2696/E2695-1,0)-IF(N2696=1,计算结果!B$17,0)</f>
        <v>0</v>
      </c>
      <c r="P2696" s="2">
        <f t="shared" ca="1" si="214"/>
        <v>13.240573178097325</v>
      </c>
      <c r="Q2696" s="3">
        <f ca="1">1-P2696/MAX(P$2:P2696)</f>
        <v>0.16807315540480272</v>
      </c>
    </row>
    <row r="2697" spans="1:17" x14ac:dyDescent="0.15">
      <c r="A2697" s="1">
        <v>42405</v>
      </c>
      <c r="B2697">
        <v>2982.06</v>
      </c>
      <c r="C2697">
        <v>2988.36</v>
      </c>
      <c r="D2697" s="21">
        <v>2962.85</v>
      </c>
      <c r="E2697" s="21">
        <v>2963.79</v>
      </c>
      <c r="F2697" s="42">
        <v>774.43219455999997</v>
      </c>
      <c r="G2697" s="3">
        <f t="shared" si="210"/>
        <v>-7.0256905077795695E-3</v>
      </c>
      <c r="H2697" s="3">
        <f>1-E2697/MAX(E$2:E2697)</f>
        <v>0.49571394541618452</v>
      </c>
      <c r="I2697" s="21">
        <f t="shared" si="211"/>
        <v>20.970000000000255</v>
      </c>
      <c r="J2697" s="21">
        <f ca="1">IF(ROW()&gt;计算结果!B$18+1,ABS(E2697-OFFSET(E2697,-计算结果!B$18,0,1,1))/SUM(OFFSET(I2697,0,0,-计算结果!B$18,1)),ABS(E2697-OFFSET(E2697,-ROW()+2,0,1,1))/SUM(OFFSET(I2697,0,0,-ROW()+2,1)))</f>
        <v>0.26823061345185423</v>
      </c>
      <c r="K2697" s="21">
        <f ca="1">(计算结果!B$19+计算结果!B$20*'000300'!J2697)^计算结果!B$21</f>
        <v>1.6414075521066687</v>
      </c>
      <c r="L2697" s="21">
        <f t="shared" ca="1" si="212"/>
        <v>2897.4487431392499</v>
      </c>
      <c r="M2697" s="31" t="str">
        <f ca="1">IF(ROW()&gt;计算结果!B$22+1,IF(L2697&gt;OFFSET(L2697,-计算结果!B$22,0,1,1),"买",IF(L2697&lt;OFFSET(L2697,-计算结果!B$22,0,1,1),"卖",M2696)),IF(L2697&gt;OFFSET(L2697,-ROW()+1,0,1,1),"买",IF(L2697&lt;OFFSET(L2697,-ROW()+1,0,1,1),"卖",M2696)))</f>
        <v>卖</v>
      </c>
      <c r="N2697" s="4" t="str">
        <f t="shared" ca="1" si="213"/>
        <v/>
      </c>
      <c r="O2697" s="3">
        <f ca="1">IF(M2696="买",E2697/E2696-1,0)-IF(N2697=1,计算结果!B$17,0)</f>
        <v>0</v>
      </c>
      <c r="P2697" s="2">
        <f t="shared" ca="1" si="214"/>
        <v>13.240573178097325</v>
      </c>
      <c r="Q2697" s="3">
        <f ca="1">1-P2697/MAX(P$2:P2697)</f>
        <v>0.16807315540480272</v>
      </c>
    </row>
    <row r="2698" spans="1:17" x14ac:dyDescent="0.15">
      <c r="A2698" s="1">
        <v>42415</v>
      </c>
      <c r="B2698">
        <v>2888.43</v>
      </c>
      <c r="C2698">
        <v>2961.49</v>
      </c>
      <c r="D2698" s="21">
        <v>2886.02</v>
      </c>
      <c r="E2698" s="21">
        <v>2946.71</v>
      </c>
      <c r="F2698" s="42">
        <v>712.85047296000005</v>
      </c>
      <c r="G2698" s="3">
        <f t="shared" si="210"/>
        <v>-5.7628914329287406E-3</v>
      </c>
      <c r="H2698" s="3">
        <f>1-E2698/MAX(E$2:E2698)</f>
        <v>0.49862009119989104</v>
      </c>
      <c r="I2698" s="21">
        <f t="shared" si="211"/>
        <v>17.079999999999927</v>
      </c>
      <c r="J2698" s="21">
        <f ca="1">IF(ROW()&gt;计算结果!B$18+1,ABS(E2698-OFFSET(E2698,-计算结果!B$18,0,1,1))/SUM(OFFSET(I2698,0,0,-计算结果!B$18,1)),ABS(E2698-OFFSET(E2698,-ROW()+2,0,1,1))/SUM(OFFSET(I2698,0,0,-ROW()+2,1)))</f>
        <v>0.32553069830605369</v>
      </c>
      <c r="K2698" s="21">
        <f ca="1">(计算结果!B$19+计算结果!B$20*'000300'!J2698)^计算结果!B$21</f>
        <v>1.6929776284754483</v>
      </c>
      <c r="L2698" s="21">
        <f t="shared" ca="1" si="212"/>
        <v>2980.8469489550826</v>
      </c>
      <c r="M2698" s="31" t="str">
        <f ca="1">IF(ROW()&gt;计算结果!B$22+1,IF(L2698&gt;OFFSET(L2698,-计算结果!B$22,0,1,1),"买",IF(L2698&lt;OFFSET(L2698,-计算结果!B$22,0,1,1),"卖",M2697)),IF(L2698&gt;OFFSET(L2698,-ROW()+1,0,1,1),"买",IF(L2698&lt;OFFSET(L2698,-ROW()+1,0,1,1),"卖",M2697)))</f>
        <v>买</v>
      </c>
      <c r="N2698" s="4">
        <f t="shared" ca="1" si="213"/>
        <v>1</v>
      </c>
      <c r="O2698" s="3">
        <f ca="1">IF(M2697="买",E2698/E2697-1,0)-IF(N2698=1,计算结果!B$17,0)</f>
        <v>0</v>
      </c>
      <c r="P2698" s="2">
        <f t="shared" ca="1" si="214"/>
        <v>13.240573178097325</v>
      </c>
      <c r="Q2698" s="3">
        <f ca="1">1-P2698/MAX(P$2:P2698)</f>
        <v>0.16807315540480272</v>
      </c>
    </row>
    <row r="2699" spans="1:17" x14ac:dyDescent="0.15">
      <c r="A2699" s="1">
        <v>42416</v>
      </c>
      <c r="B2699">
        <v>2962.19</v>
      </c>
      <c r="C2699">
        <v>3042.09</v>
      </c>
      <c r="D2699" s="21">
        <v>2962.19</v>
      </c>
      <c r="E2699" s="21">
        <v>3037.04</v>
      </c>
      <c r="F2699" s="42">
        <v>1123.00490752</v>
      </c>
      <c r="G2699" s="3">
        <f t="shared" si="210"/>
        <v>3.0654526573704155E-2</v>
      </c>
      <c r="H2699" s="3">
        <f>1-E2699/MAX(E$2:E2699)</f>
        <v>0.48325052746205677</v>
      </c>
      <c r="I2699" s="21">
        <f t="shared" si="211"/>
        <v>90.329999999999927</v>
      </c>
      <c r="J2699" s="21">
        <f ca="1">IF(ROW()&gt;计算结果!B$18+1,ABS(E2699-OFFSET(E2699,-计算结果!B$18,0,1,1))/SUM(OFFSET(I2699,0,0,-计算结果!B$18,1)),ABS(E2699-OFFSET(E2699,-ROW()+2,0,1,1))/SUM(OFFSET(I2699,0,0,-ROW()+2,1)))</f>
        <v>0.20912498104378283</v>
      </c>
      <c r="K2699" s="21">
        <f ca="1">(计算结果!B$19+计算结果!B$20*'000300'!J2699)^计算结果!B$21</f>
        <v>1.5882124829394044</v>
      </c>
      <c r="L2699" s="21">
        <f t="shared" ca="1" si="212"/>
        <v>3070.0934540790713</v>
      </c>
      <c r="M2699" s="31" t="str">
        <f ca="1">IF(ROW()&gt;计算结果!B$22+1,IF(L2699&gt;OFFSET(L2699,-计算结果!B$22,0,1,1),"买",IF(L2699&lt;OFFSET(L2699,-计算结果!B$22,0,1,1),"卖",M2698)),IF(L2699&gt;OFFSET(L2699,-ROW()+1,0,1,1),"买",IF(L2699&lt;OFFSET(L2699,-ROW()+1,0,1,1),"卖",M2698)))</f>
        <v>卖</v>
      </c>
      <c r="N2699" s="4">
        <f t="shared" ca="1" si="213"/>
        <v>1</v>
      </c>
      <c r="O2699" s="3">
        <f ca="1">IF(M2698="买",E2699/E2698-1,0)-IF(N2699=1,计算结果!B$17,0)</f>
        <v>3.0654526573704155E-2</v>
      </c>
      <c r="P2699" s="2">
        <f t="shared" ca="1" si="214"/>
        <v>13.646456680436383</v>
      </c>
      <c r="Q2699" s="3">
        <f ca="1">1-P2699/MAX(P$2:P2699)</f>
        <v>0.14257083183978136</v>
      </c>
    </row>
    <row r="2700" spans="1:17" x14ac:dyDescent="0.15">
      <c r="A2700" s="1">
        <v>42417</v>
      </c>
      <c r="B2700">
        <v>3034.09</v>
      </c>
      <c r="C2700">
        <v>3065.78</v>
      </c>
      <c r="D2700" s="21">
        <v>3027.05</v>
      </c>
      <c r="E2700" s="21">
        <v>3063.32</v>
      </c>
      <c r="F2700" s="42">
        <v>1222.7933798399999</v>
      </c>
      <c r="G2700" s="3">
        <f t="shared" si="210"/>
        <v>8.6531622895977822E-3</v>
      </c>
      <c r="H2700" s="3">
        <f>1-E2700/MAX(E$2:E2700)</f>
        <v>0.47877901041312187</v>
      </c>
      <c r="I2700" s="21">
        <f t="shared" si="211"/>
        <v>26.2800000000002</v>
      </c>
      <c r="J2700" s="21">
        <f ca="1">IF(ROW()&gt;计算结果!B$18+1,ABS(E2700-OFFSET(E2700,-计算结果!B$18,0,1,1))/SUM(OFFSET(I2700,0,0,-计算结果!B$18,1)),ABS(E2700-OFFSET(E2700,-ROW()+2,0,1,1))/SUM(OFFSET(I2700,0,0,-ROW()+2,1)))</f>
        <v>0.27834878901425603</v>
      </c>
      <c r="K2700" s="21">
        <f ca="1">(计算结果!B$19+计算结果!B$20*'000300'!J2700)^计算结果!B$21</f>
        <v>1.6505139101128303</v>
      </c>
      <c r="L2700" s="21">
        <f t="shared" ca="1" si="212"/>
        <v>3058.9137739020543</v>
      </c>
      <c r="M2700" s="31" t="str">
        <f ca="1">IF(ROW()&gt;计算结果!B$22+1,IF(L2700&gt;OFFSET(L2700,-计算结果!B$22,0,1,1),"买",IF(L2700&lt;OFFSET(L2700,-计算结果!B$22,0,1,1),"卖",M2699)),IF(L2700&gt;OFFSET(L2700,-ROW()+1,0,1,1),"买",IF(L2700&lt;OFFSET(L2700,-ROW()+1,0,1,1),"卖",M2699)))</f>
        <v>买</v>
      </c>
      <c r="N2700" s="4">
        <f t="shared" ca="1" si="213"/>
        <v>1</v>
      </c>
      <c r="O2700" s="3">
        <f ca="1">IF(M2699="买",E2700/E2699-1,0)-IF(N2700=1,计算结果!B$17,0)</f>
        <v>0</v>
      </c>
      <c r="P2700" s="2">
        <f t="shared" ca="1" si="214"/>
        <v>13.646456680436383</v>
      </c>
      <c r="Q2700" s="3">
        <f ca="1">1-P2700/MAX(P$2:P2700)</f>
        <v>0.14257083183978136</v>
      </c>
    </row>
    <row r="2701" spans="1:17" x14ac:dyDescent="0.15">
      <c r="A2701" s="1">
        <v>42418</v>
      </c>
      <c r="B2701">
        <v>3079.53</v>
      </c>
      <c r="C2701">
        <v>3093.51</v>
      </c>
      <c r="D2701" s="21">
        <v>3049.84</v>
      </c>
      <c r="E2701" s="21">
        <v>3053.7</v>
      </c>
      <c r="F2701" s="42">
        <v>1226.18609664</v>
      </c>
      <c r="G2701" s="3">
        <f t="shared" si="210"/>
        <v>-3.1403836360550663E-3</v>
      </c>
      <c r="H2701" s="3">
        <f>1-E2701/MAX(E$2:E2701)</f>
        <v>0.48041584427958894</v>
      </c>
      <c r="I2701" s="21">
        <f t="shared" si="211"/>
        <v>9.6200000000003456</v>
      </c>
      <c r="J2701" s="21">
        <f ca="1">IF(ROW()&gt;计算结果!B$18+1,ABS(E2701-OFFSET(E2701,-计算结果!B$18,0,1,1))/SUM(OFFSET(I2701,0,0,-计算结果!B$18,1)),ABS(E2701-OFFSET(E2701,-ROW()+2,0,1,1))/SUM(OFFSET(I2701,0,0,-ROW()+2,1)))</f>
        <v>0.48677995812435909</v>
      </c>
      <c r="K2701" s="21">
        <f ca="1">(计算结果!B$19+计算结果!B$20*'000300'!J2701)^计算结果!B$21</f>
        <v>1.838101962311923</v>
      </c>
      <c r="L2701" s="21">
        <f t="shared" ca="1" si="212"/>
        <v>3049.330325861637</v>
      </c>
      <c r="M2701" s="31" t="str">
        <f ca="1">IF(ROW()&gt;计算结果!B$22+1,IF(L2701&gt;OFFSET(L2701,-计算结果!B$22,0,1,1),"买",IF(L2701&lt;OFFSET(L2701,-计算结果!B$22,0,1,1),"卖",M2700)),IF(L2701&gt;OFFSET(L2701,-ROW()+1,0,1,1),"买",IF(L2701&lt;OFFSET(L2701,-ROW()+1,0,1,1),"卖",M2700)))</f>
        <v>卖</v>
      </c>
      <c r="N2701" s="4">
        <f t="shared" ca="1" si="213"/>
        <v>1</v>
      </c>
      <c r="O2701" s="3">
        <f ca="1">IF(M2700="买",E2701/E2700-1,0)-IF(N2701=1,计算结果!B$17,0)</f>
        <v>-3.1403836360550663E-3</v>
      </c>
      <c r="P2701" s="2">
        <f t="shared" ca="1" si="214"/>
        <v>13.603601571187006</v>
      </c>
      <c r="Q2701" s="3">
        <f ca="1">1-P2701/MAX(P$2:P2701)</f>
        <v>0.14526348836854808</v>
      </c>
    </row>
    <row r="2702" spans="1:17" x14ac:dyDescent="0.15">
      <c r="A2702" s="1">
        <v>42419</v>
      </c>
      <c r="B2702">
        <v>3047.94</v>
      </c>
      <c r="C2702">
        <v>3065.97</v>
      </c>
      <c r="D2702" s="21">
        <v>3032.63</v>
      </c>
      <c r="E2702" s="21">
        <v>3051.58</v>
      </c>
      <c r="F2702" s="42">
        <v>908.49345535999998</v>
      </c>
      <c r="G2702" s="3">
        <f t="shared" si="210"/>
        <v>-6.9423977469951215E-4</v>
      </c>
      <c r="H2702" s="3">
        <f>1-E2702/MAX(E$2:E2702)</f>
        <v>0.48077656026679372</v>
      </c>
      <c r="I2702" s="21">
        <f t="shared" si="211"/>
        <v>2.1199999999998909</v>
      </c>
      <c r="J2702" s="21">
        <f ca="1">IF(ROW()&gt;计算结果!B$18+1,ABS(E2702-OFFSET(E2702,-计算结果!B$18,0,1,1))/SUM(OFFSET(I2702,0,0,-计算结果!B$18,1)),ABS(E2702-OFFSET(E2702,-ROW()+2,0,1,1))/SUM(OFFSET(I2702,0,0,-ROW()+2,1)))</f>
        <v>0.32911115964184184</v>
      </c>
      <c r="K2702" s="21">
        <f ca="1">(计算结果!B$19+计算结果!B$20*'000300'!J2702)^计算结果!B$21</f>
        <v>1.6962000436776576</v>
      </c>
      <c r="L2702" s="21">
        <f t="shared" ca="1" si="212"/>
        <v>3053.1462232333884</v>
      </c>
      <c r="M2702" s="31" t="str">
        <f ca="1">IF(ROW()&gt;计算结果!B$22+1,IF(L2702&gt;OFFSET(L2702,-计算结果!B$22,0,1,1),"买",IF(L2702&lt;OFFSET(L2702,-计算结果!B$22,0,1,1),"卖",M2701)),IF(L2702&gt;OFFSET(L2702,-ROW()+1,0,1,1),"买",IF(L2702&lt;OFFSET(L2702,-ROW()+1,0,1,1),"卖",M2701)))</f>
        <v>买</v>
      </c>
      <c r="N2702" s="4">
        <f t="shared" ca="1" si="213"/>
        <v>1</v>
      </c>
      <c r="O2702" s="3">
        <f ca="1">IF(M2701="买",E2702/E2701-1,0)-IF(N2702=1,计算结果!B$17,0)</f>
        <v>0</v>
      </c>
      <c r="P2702" s="2">
        <f t="shared" ca="1" si="214"/>
        <v>13.603601571187006</v>
      </c>
      <c r="Q2702" s="3">
        <f ca="1">1-P2702/MAX(P$2:P2702)</f>
        <v>0.14526348836854808</v>
      </c>
    </row>
    <row r="2703" spans="1:17" x14ac:dyDescent="0.15">
      <c r="A2703" s="1">
        <v>42422</v>
      </c>
      <c r="B2703">
        <v>3083.93</v>
      </c>
      <c r="C2703">
        <v>3128.21</v>
      </c>
      <c r="D2703" s="21">
        <v>3071.33</v>
      </c>
      <c r="E2703" s="21">
        <v>3118.87</v>
      </c>
      <c r="F2703" s="42">
        <v>1416.8408064</v>
      </c>
      <c r="G2703" s="3">
        <f t="shared" si="210"/>
        <v>2.2050872007288058E-2</v>
      </c>
      <c r="H2703" s="3">
        <f>1-E2703/MAX(E$2:E2703)</f>
        <v>0.46932723065405291</v>
      </c>
      <c r="I2703" s="21">
        <f t="shared" si="211"/>
        <v>67.289999999999964</v>
      </c>
      <c r="J2703" s="21">
        <f ca="1">IF(ROW()&gt;计算结果!B$18+1,ABS(E2703-OFFSET(E2703,-计算结果!B$18,0,1,1))/SUM(OFFSET(I2703,0,0,-计算结果!B$18,1)),ABS(E2703-OFFSET(E2703,-ROW()+2,0,1,1))/SUM(OFFSET(I2703,0,0,-ROW()+2,1)))</f>
        <v>0.63545130987805387</v>
      </c>
      <c r="K2703" s="21">
        <f ca="1">(计算结果!B$19+计算结果!B$20*'000300'!J2703)^计算结果!B$21</f>
        <v>1.9719061788902486</v>
      </c>
      <c r="L2703" s="21">
        <f t="shared" ca="1" si="212"/>
        <v>3182.7473447394732</v>
      </c>
      <c r="M2703" s="31" t="str">
        <f ca="1">IF(ROW()&gt;计算结果!B$22+1,IF(L2703&gt;OFFSET(L2703,-计算结果!B$22,0,1,1),"买",IF(L2703&lt;OFFSET(L2703,-计算结果!B$22,0,1,1),"卖",M2702)),IF(L2703&gt;OFFSET(L2703,-ROW()+1,0,1,1),"买",IF(L2703&lt;OFFSET(L2703,-ROW()+1,0,1,1),"卖",M2702)))</f>
        <v>卖</v>
      </c>
      <c r="N2703" s="4">
        <f t="shared" ca="1" si="213"/>
        <v>1</v>
      </c>
      <c r="O2703" s="3">
        <f ca="1">IF(M2702="买",E2703/E2702-1,0)-IF(N2703=1,计算结果!B$17,0)</f>
        <v>2.2050872007288058E-2</v>
      </c>
      <c r="P2703" s="2">
        <f t="shared" ca="1" si="214"/>
        <v>13.903572848271393</v>
      </c>
      <c r="Q2703" s="3">
        <f ca="1">1-P2703/MAX(P$2:P2703)</f>
        <v>0.12641580295060706</v>
      </c>
    </row>
    <row r="2704" spans="1:17" x14ac:dyDescent="0.15">
      <c r="A2704" s="1">
        <v>42423</v>
      </c>
      <c r="B2704">
        <v>3117.2</v>
      </c>
      <c r="C2704">
        <v>3119.22</v>
      </c>
      <c r="D2704" s="21">
        <v>3061.43</v>
      </c>
      <c r="E2704" s="21">
        <v>3089.36</v>
      </c>
      <c r="F2704" s="42">
        <v>1174.76466688</v>
      </c>
      <c r="G2704" s="3">
        <f t="shared" si="210"/>
        <v>-9.4617601887861946E-3</v>
      </c>
      <c r="H2704" s="3">
        <f>1-E2704/MAX(E$2:E2704)</f>
        <v>0.47434832913632341</v>
      </c>
      <c r="I2704" s="21">
        <f t="shared" si="211"/>
        <v>29.509999999999764</v>
      </c>
      <c r="J2704" s="21">
        <f ca="1">IF(ROW()&gt;计算结果!B$18+1,ABS(E2704-OFFSET(E2704,-计算结果!B$18,0,1,1))/SUM(OFFSET(I2704,0,0,-计算结果!B$18,1)),ABS(E2704-OFFSET(E2704,-ROW()+2,0,1,1))/SUM(OFFSET(I2704,0,0,-ROW()+2,1)))</f>
        <v>0.41033941219832676</v>
      </c>
      <c r="K2704" s="21">
        <f ca="1">(计算结果!B$19+计算结果!B$20*'000300'!J2704)^计算结果!B$21</f>
        <v>1.7693054709784941</v>
      </c>
      <c r="L2704" s="21">
        <f t="shared" ca="1" si="212"/>
        <v>3017.5166047717685</v>
      </c>
      <c r="M2704" s="31" t="str">
        <f ca="1">IF(ROW()&gt;计算结果!B$22+1,IF(L2704&gt;OFFSET(L2704,-计算结果!B$22,0,1,1),"买",IF(L2704&lt;OFFSET(L2704,-计算结果!B$22,0,1,1),"卖",M2703)),IF(L2704&gt;OFFSET(L2704,-ROW()+1,0,1,1),"买",IF(L2704&lt;OFFSET(L2704,-ROW()+1,0,1,1),"卖",M2703)))</f>
        <v>卖</v>
      </c>
      <c r="N2704" s="4" t="str">
        <f t="shared" ca="1" si="213"/>
        <v/>
      </c>
      <c r="O2704" s="3">
        <f ca="1">IF(M2703="买",E2704/E2703-1,0)-IF(N2704=1,计算结果!B$17,0)</f>
        <v>0</v>
      </c>
      <c r="P2704" s="2">
        <f t="shared" ca="1" si="214"/>
        <v>13.903572848271393</v>
      </c>
      <c r="Q2704" s="3">
        <f ca="1">1-P2704/MAX(P$2:P2704)</f>
        <v>0.12641580295060706</v>
      </c>
    </row>
    <row r="2705" spans="1:17" x14ac:dyDescent="0.15">
      <c r="A2705" s="1">
        <v>42424</v>
      </c>
      <c r="B2705">
        <v>3077.61</v>
      </c>
      <c r="C2705">
        <v>3109.55</v>
      </c>
      <c r="D2705" s="21">
        <v>3055.25</v>
      </c>
      <c r="E2705" s="21">
        <v>3109.55</v>
      </c>
      <c r="F2705" s="42">
        <v>1129.1860991999999</v>
      </c>
      <c r="G2705" s="3">
        <f t="shared" si="210"/>
        <v>6.535334179247565E-3</v>
      </c>
      <c r="H2705" s="3">
        <f>1-E2705/MAX(E$2:E2705)</f>
        <v>0.47091301980534939</v>
      </c>
      <c r="I2705" s="21">
        <f t="shared" si="211"/>
        <v>20.190000000000055</v>
      </c>
      <c r="J2705" s="21">
        <f ca="1">IF(ROW()&gt;计算结果!B$18+1,ABS(E2705-OFFSET(E2705,-计算结果!B$18,0,1,1))/SUM(OFFSET(I2705,0,0,-计算结果!B$18,1)),ABS(E2705-OFFSET(E2705,-ROW()+2,0,1,1))/SUM(OFFSET(I2705,0,0,-ROW()+2,1)))</f>
        <v>0.5036149103314449</v>
      </c>
      <c r="K2705" s="21">
        <f ca="1">(计算结果!B$19+计算结果!B$20*'000300'!J2705)^计算结果!B$21</f>
        <v>1.8532534192983003</v>
      </c>
      <c r="L2705" s="21">
        <f t="shared" ca="1" si="212"/>
        <v>3188.0778091681213</v>
      </c>
      <c r="M2705" s="31" t="str">
        <f ca="1">IF(ROW()&gt;计算结果!B$22+1,IF(L2705&gt;OFFSET(L2705,-计算结果!B$22,0,1,1),"买",IF(L2705&lt;OFFSET(L2705,-计算结果!B$22,0,1,1),"卖",M2704)),IF(L2705&gt;OFFSET(L2705,-ROW()+1,0,1,1),"买",IF(L2705&lt;OFFSET(L2705,-ROW()+1,0,1,1),"卖",M2704)))</f>
        <v>卖</v>
      </c>
      <c r="N2705" s="4" t="str">
        <f t="shared" ca="1" si="213"/>
        <v/>
      </c>
      <c r="O2705" s="3">
        <f ca="1">IF(M2704="买",E2705/E2704-1,0)-IF(N2705=1,计算结果!B$17,0)</f>
        <v>0</v>
      </c>
      <c r="P2705" s="2">
        <f t="shared" ca="1" si="214"/>
        <v>13.903572848271393</v>
      </c>
      <c r="Q2705" s="3">
        <f ca="1">1-P2705/MAX(P$2:P2705)</f>
        <v>0.12641580295060706</v>
      </c>
    </row>
    <row r="2706" spans="1:17" x14ac:dyDescent="0.15">
      <c r="A2706" s="1">
        <v>42425</v>
      </c>
      <c r="B2706">
        <v>3104.41</v>
      </c>
      <c r="C2706">
        <v>3104.44</v>
      </c>
      <c r="D2706" s="21">
        <v>2905.46</v>
      </c>
      <c r="E2706" s="21">
        <v>2918.75</v>
      </c>
      <c r="F2706" s="42">
        <v>1534.9301247999999</v>
      </c>
      <c r="G2706" s="3">
        <f t="shared" si="210"/>
        <v>-6.1359360679198005E-2</v>
      </c>
      <c r="H2706" s="3">
        <f>1-E2706/MAX(E$2:E2706)</f>
        <v>0.5033774586537807</v>
      </c>
      <c r="I2706" s="21">
        <f t="shared" si="211"/>
        <v>190.80000000000018</v>
      </c>
      <c r="J2706" s="21">
        <f ca="1">IF(ROW()&gt;计算结果!B$18+1,ABS(E2706-OFFSET(E2706,-计算结果!B$18,0,1,1))/SUM(OFFSET(I2706,0,0,-计算结果!B$18,1)),ABS(E2706-OFFSET(E2706,-ROW()+2,0,1,1))/SUM(OFFSET(I2706,0,0,-ROW()+2,1)))</f>
        <v>0.13920580358084345</v>
      </c>
      <c r="K2706" s="21">
        <f ca="1">(计算结果!B$19+计算结果!B$20*'000300'!J2706)^计算结果!B$21</f>
        <v>1.5252852232227589</v>
      </c>
      <c r="L2706" s="21">
        <f t="shared" ca="1" si="212"/>
        <v>2777.2760816410264</v>
      </c>
      <c r="M2706" s="31" t="str">
        <f ca="1">IF(ROW()&gt;计算结果!B$22+1,IF(L2706&gt;OFFSET(L2706,-计算结果!B$22,0,1,1),"买",IF(L2706&lt;OFFSET(L2706,-计算结果!B$22,0,1,1),"卖",M2705)),IF(L2706&gt;OFFSET(L2706,-ROW()+1,0,1,1),"买",IF(L2706&lt;OFFSET(L2706,-ROW()+1,0,1,1),"卖",M2705)))</f>
        <v>卖</v>
      </c>
      <c r="N2706" s="4" t="str">
        <f t="shared" ca="1" si="213"/>
        <v/>
      </c>
      <c r="O2706" s="3">
        <f ca="1">IF(M2705="买",E2706/E2705-1,0)-IF(N2706=1,计算结果!B$17,0)</f>
        <v>0</v>
      </c>
      <c r="P2706" s="2">
        <f t="shared" ca="1" si="214"/>
        <v>13.903572848271393</v>
      </c>
      <c r="Q2706" s="3">
        <f ca="1">1-P2706/MAX(P$2:P2706)</f>
        <v>0.12641580295060706</v>
      </c>
    </row>
    <row r="2707" spans="1:17" x14ac:dyDescent="0.15">
      <c r="A2707" s="1">
        <v>42426</v>
      </c>
      <c r="B2707">
        <v>2942.1</v>
      </c>
      <c r="C2707">
        <v>2964.39</v>
      </c>
      <c r="D2707" s="21">
        <v>2902.95</v>
      </c>
      <c r="E2707" s="21">
        <v>2948.03</v>
      </c>
      <c r="F2707" s="42">
        <v>1025.31571712</v>
      </c>
      <c r="G2707" s="3">
        <f t="shared" si="210"/>
        <v>1.0031691648822338E-2</v>
      </c>
      <c r="H2707" s="3">
        <f>1-E2707/MAX(E$2:E2707)</f>
        <v>0.49839549445314091</v>
      </c>
      <c r="I2707" s="21">
        <f t="shared" si="211"/>
        <v>29.2800000000002</v>
      </c>
      <c r="J2707" s="21">
        <f ca="1">IF(ROW()&gt;计算结果!B$18+1,ABS(E2707-OFFSET(E2707,-计算结果!B$18,0,1,1))/SUM(OFFSET(I2707,0,0,-计算结果!B$18,1)),ABS(E2707-OFFSET(E2707,-ROW()+2,0,1,1))/SUM(OFFSET(I2707,0,0,-ROW()+2,1)))</f>
        <v>3.2663212435232639E-2</v>
      </c>
      <c r="K2707" s="21">
        <f ca="1">(计算结果!B$19+计算结果!B$20*'000300'!J2707)^计算结果!B$21</f>
        <v>1.4293968911917092</v>
      </c>
      <c r="L2707" s="21">
        <f t="shared" ca="1" si="212"/>
        <v>3021.3512017021467</v>
      </c>
      <c r="M2707" s="31" t="str">
        <f ca="1">IF(ROW()&gt;计算结果!B$22+1,IF(L2707&gt;OFFSET(L2707,-计算结果!B$22,0,1,1),"买",IF(L2707&lt;OFFSET(L2707,-计算结果!B$22,0,1,1),"卖",M2706)),IF(L2707&gt;OFFSET(L2707,-ROW()+1,0,1,1),"买",IF(L2707&lt;OFFSET(L2707,-ROW()+1,0,1,1),"卖",M2706)))</f>
        <v>卖</v>
      </c>
      <c r="N2707" s="4" t="str">
        <f t="shared" ca="1" si="213"/>
        <v/>
      </c>
      <c r="O2707" s="3">
        <f ca="1">IF(M2706="买",E2707/E2706-1,0)-IF(N2707=1,计算结果!B$17,0)</f>
        <v>0</v>
      </c>
      <c r="P2707" s="2">
        <f t="shared" ca="1" si="214"/>
        <v>13.903572848271393</v>
      </c>
      <c r="Q2707" s="3">
        <f ca="1">1-P2707/MAX(P$2:P2707)</f>
        <v>0.12641580295060706</v>
      </c>
    </row>
    <row r="2708" spans="1:17" x14ac:dyDescent="0.15">
      <c r="A2708" s="1">
        <v>42429</v>
      </c>
      <c r="B2708">
        <v>2939.58</v>
      </c>
      <c r="C2708">
        <v>2939.87</v>
      </c>
      <c r="D2708" s="21">
        <v>2821.21</v>
      </c>
      <c r="E2708" s="21">
        <v>2877.47</v>
      </c>
      <c r="F2708" s="42">
        <v>1184.40828928</v>
      </c>
      <c r="G2708" s="3">
        <f t="shared" si="210"/>
        <v>-2.3934627530927566E-2</v>
      </c>
      <c r="H2708" s="3">
        <f>1-E2708/MAX(E$2:E2708)</f>
        <v>0.51040121146124007</v>
      </c>
      <c r="I2708" s="21">
        <f t="shared" si="211"/>
        <v>70.5600000000004</v>
      </c>
      <c r="J2708" s="21">
        <f ca="1">IF(ROW()&gt;计算结果!B$18+1,ABS(E2708-OFFSET(E2708,-计算结果!B$18,0,1,1))/SUM(OFFSET(I2708,0,0,-计算结果!B$18,1)),ABS(E2708-OFFSET(E2708,-ROW()+2,0,1,1))/SUM(OFFSET(I2708,0,0,-ROW()+2,1)))</f>
        <v>0.12918392477331264</v>
      </c>
      <c r="K2708" s="21">
        <f ca="1">(计算结果!B$19+计算结果!B$20*'000300'!J2708)^计算结果!B$21</f>
        <v>1.5162655322959813</v>
      </c>
      <c r="L2708" s="21">
        <f t="shared" ca="1" si="212"/>
        <v>2803.1890948158552</v>
      </c>
      <c r="M2708" s="31" t="str">
        <f ca="1">IF(ROW()&gt;计算结果!B$22+1,IF(L2708&gt;OFFSET(L2708,-计算结果!B$22,0,1,1),"买",IF(L2708&lt;OFFSET(L2708,-计算结果!B$22,0,1,1),"卖",M2707)),IF(L2708&gt;OFFSET(L2708,-ROW()+1,0,1,1),"买",IF(L2708&lt;OFFSET(L2708,-ROW()+1,0,1,1),"卖",M2707)))</f>
        <v>卖</v>
      </c>
      <c r="N2708" s="4" t="str">
        <f t="shared" ca="1" si="213"/>
        <v/>
      </c>
      <c r="O2708" s="3">
        <f ca="1">IF(M2707="买",E2708/E2707-1,0)-IF(N2708=1,计算结果!B$17,0)</f>
        <v>0</v>
      </c>
      <c r="P2708" s="2">
        <f t="shared" ca="1" si="214"/>
        <v>13.903572848271393</v>
      </c>
      <c r="Q2708" s="3">
        <f ca="1">1-P2708/MAX(P$2:P2708)</f>
        <v>0.12641580295060706</v>
      </c>
    </row>
    <row r="2709" spans="1:17" x14ac:dyDescent="0.15">
      <c r="A2709" s="1">
        <v>42430</v>
      </c>
      <c r="B2709">
        <v>2881.34</v>
      </c>
      <c r="C2709">
        <v>2950.44</v>
      </c>
      <c r="D2709" s="21">
        <v>2863.32</v>
      </c>
      <c r="E2709" s="21">
        <v>2930.69</v>
      </c>
      <c r="F2709" s="42">
        <v>1104.9104179200001</v>
      </c>
      <c r="G2709" s="3">
        <f t="shared" si="210"/>
        <v>1.8495414374433139E-2</v>
      </c>
      <c r="H2709" s="3">
        <f>1-E2709/MAX(E$2:E2709)</f>
        <v>0.50134587898999516</v>
      </c>
      <c r="I2709" s="21">
        <f t="shared" si="211"/>
        <v>53.220000000000255</v>
      </c>
      <c r="J2709" s="21">
        <f ca="1">IF(ROW()&gt;计算结果!B$18+1,ABS(E2709-OFFSET(E2709,-计算结果!B$18,0,1,1))/SUM(OFFSET(I2709,0,0,-计算结果!B$18,1)),ABS(E2709-OFFSET(E2709,-ROW()+2,0,1,1))/SUM(OFFSET(I2709,0,0,-ROW()+2,1)))</f>
        <v>0.2131817908473142</v>
      </c>
      <c r="K2709" s="21">
        <f ca="1">(计算结果!B$19+计算结果!B$20*'000300'!J2709)^计算结果!B$21</f>
        <v>1.5918636117625826</v>
      </c>
      <c r="L2709" s="21">
        <f t="shared" ca="1" si="212"/>
        <v>3006.1531462452867</v>
      </c>
      <c r="M2709" s="31" t="str">
        <f ca="1">IF(ROW()&gt;计算结果!B$22+1,IF(L2709&gt;OFFSET(L2709,-计算结果!B$22,0,1,1),"买",IF(L2709&lt;OFFSET(L2709,-计算结果!B$22,0,1,1),"卖",M2708)),IF(L2709&gt;OFFSET(L2709,-ROW()+1,0,1,1),"买",IF(L2709&lt;OFFSET(L2709,-ROW()+1,0,1,1),"卖",M2708)))</f>
        <v>买</v>
      </c>
      <c r="N2709" s="4">
        <f t="shared" ca="1" si="213"/>
        <v>1</v>
      </c>
      <c r="O2709" s="3">
        <f ca="1">IF(M2708="买",E2709/E2708-1,0)-IF(N2709=1,计算结果!B$17,0)</f>
        <v>0</v>
      </c>
      <c r="P2709" s="2">
        <f t="shared" ca="1" si="214"/>
        <v>13.903572848271393</v>
      </c>
      <c r="Q2709" s="3">
        <f ca="1">1-P2709/MAX(P$2:P2709)</f>
        <v>0.12641580295060706</v>
      </c>
    </row>
    <row r="2710" spans="1:17" x14ac:dyDescent="0.15">
      <c r="A2710" s="1">
        <v>42431</v>
      </c>
      <c r="B2710">
        <v>2933.92</v>
      </c>
      <c r="C2710">
        <v>3054.72</v>
      </c>
      <c r="D2710" s="21">
        <v>2933.12</v>
      </c>
      <c r="E2710" s="21">
        <v>3051.33</v>
      </c>
      <c r="F2710" s="42">
        <v>1640.25155584</v>
      </c>
      <c r="G2710" s="3">
        <f t="shared" si="210"/>
        <v>4.1164367435654992E-2</v>
      </c>
      <c r="H2710" s="3">
        <f>1-E2710/MAX(E$2:E2710)</f>
        <v>0.48081909752943575</v>
      </c>
      <c r="I2710" s="21">
        <f t="shared" si="211"/>
        <v>120.63999999999987</v>
      </c>
      <c r="J2710" s="21">
        <f ca="1">IF(ROW()&gt;计算结果!B$18+1,ABS(E2710-OFFSET(E2710,-计算结果!B$18,0,1,1))/SUM(OFFSET(I2710,0,0,-计算结果!B$18,1)),ABS(E2710-OFFSET(E2710,-ROW()+2,0,1,1))/SUM(OFFSET(I2710,0,0,-ROW()+2,1)))</f>
        <v>2.0211385128871124E-2</v>
      </c>
      <c r="K2710" s="21">
        <f ca="1">(计算结果!B$19+计算结果!B$20*'000300'!J2710)^计算结果!B$21</f>
        <v>1.4181902466159839</v>
      </c>
      <c r="L2710" s="21">
        <f t="shared" ca="1" si="212"/>
        <v>3070.2225196130184</v>
      </c>
      <c r="M2710" s="31" t="str">
        <f ca="1">IF(ROW()&gt;计算结果!B$22+1,IF(L2710&gt;OFFSET(L2710,-计算结果!B$22,0,1,1),"买",IF(L2710&lt;OFFSET(L2710,-计算结果!B$22,0,1,1),"卖",M2709)),IF(L2710&gt;OFFSET(L2710,-ROW()+1,0,1,1),"买",IF(L2710&lt;OFFSET(L2710,-ROW()+1,0,1,1),"卖",M2709)))</f>
        <v>买</v>
      </c>
      <c r="N2710" s="4" t="str">
        <f t="shared" ca="1" si="213"/>
        <v/>
      </c>
      <c r="O2710" s="3">
        <f ca="1">IF(M2709="买",E2710/E2709-1,0)-IF(N2710=1,计算结果!B$17,0)</f>
        <v>4.1164367435654992E-2</v>
      </c>
      <c r="P2710" s="2">
        <f t="shared" ca="1" si="214"/>
        <v>14.475904629666033</v>
      </c>
      <c r="Q2710" s="3">
        <f ca="1">1-P2710/MAX(P$2:P2710)</f>
        <v>9.0455262077284271E-2</v>
      </c>
    </row>
    <row r="2711" spans="1:17" x14ac:dyDescent="0.15">
      <c r="A2711" s="1">
        <v>42432</v>
      </c>
      <c r="B2711">
        <v>3050.39</v>
      </c>
      <c r="C2711">
        <v>3078.44</v>
      </c>
      <c r="D2711" s="21">
        <v>3040.25</v>
      </c>
      <c r="E2711" s="21">
        <v>3058.42</v>
      </c>
      <c r="F2711" s="42">
        <v>1655.09087232</v>
      </c>
      <c r="G2711" s="3">
        <f t="shared" si="210"/>
        <v>2.3235769320264499E-3</v>
      </c>
      <c r="H2711" s="3">
        <f>1-E2711/MAX(E$2:E2711)</f>
        <v>0.47961274076090654</v>
      </c>
      <c r="I2711" s="21">
        <f t="shared" si="211"/>
        <v>7.0900000000001455</v>
      </c>
      <c r="J2711" s="21">
        <f ca="1">IF(ROW()&gt;计算结果!B$18+1,ABS(E2711-OFFSET(E2711,-计算结果!B$18,0,1,1))/SUM(OFFSET(I2711,0,0,-计算结果!B$18,1)),ABS(E2711-OFFSET(E2711,-ROW()+2,0,1,1))/SUM(OFFSET(I2711,0,0,-ROW()+2,1)))</f>
        <v>7.9905197223637189E-3</v>
      </c>
      <c r="K2711" s="21">
        <f ca="1">(计算结果!B$19+计算结果!B$20*'000300'!J2711)^计算结果!B$21</f>
        <v>1.4071914677501272</v>
      </c>
      <c r="L2711" s="21">
        <f t="shared" ca="1" si="212"/>
        <v>3053.6141147156259</v>
      </c>
      <c r="M2711" s="31" t="str">
        <f ca="1">IF(ROW()&gt;计算结果!B$22+1,IF(L2711&gt;OFFSET(L2711,-计算结果!B$22,0,1,1),"买",IF(L2711&lt;OFFSET(L2711,-计算结果!B$22,0,1,1),"卖",M2710)),IF(L2711&gt;OFFSET(L2711,-ROW()+1,0,1,1),"买",IF(L2711&lt;OFFSET(L2711,-ROW()+1,0,1,1),"卖",M2710)))</f>
        <v>买</v>
      </c>
      <c r="N2711" s="4" t="str">
        <f t="shared" ca="1" si="213"/>
        <v/>
      </c>
      <c r="O2711" s="3">
        <f ca="1">IF(M2710="买",E2711/E2710-1,0)-IF(N2711=1,计算结果!B$17,0)</f>
        <v>2.3235769320264499E-3</v>
      </c>
      <c r="P2711" s="2">
        <f t="shared" ca="1" si="214"/>
        <v>14.509540507733741</v>
      </c>
      <c r="Q2711" s="3">
        <f ca="1">1-P2711/MAX(P$2:P2711)</f>
        <v>8.834186490560092E-2</v>
      </c>
    </row>
    <row r="2712" spans="1:17" x14ac:dyDescent="0.15">
      <c r="A2712" s="1">
        <v>42433</v>
      </c>
      <c r="B2712">
        <v>3047.54</v>
      </c>
      <c r="C2712">
        <v>3101.66</v>
      </c>
      <c r="D2712" s="21">
        <v>3032.42</v>
      </c>
      <c r="E2712" s="21">
        <v>3093.89</v>
      </c>
      <c r="F2712" s="42">
        <v>2055.2047001599999</v>
      </c>
      <c r="G2712" s="3">
        <f t="shared" si="210"/>
        <v>1.1597491515226821E-2</v>
      </c>
      <c r="H2712" s="3">
        <f>1-E2712/MAX(E$2:E2712)</f>
        <v>0.47357755393724899</v>
      </c>
      <c r="I2712" s="21">
        <f t="shared" si="211"/>
        <v>35.4699999999998</v>
      </c>
      <c r="J2712" s="21">
        <f ca="1">IF(ROW()&gt;计算结果!B$18+1,ABS(E2712-OFFSET(E2712,-计算结果!B$18,0,1,1))/SUM(OFFSET(I2712,0,0,-计算结果!B$18,1)),ABS(E2712-OFFSET(E2712,-ROW()+2,0,1,1))/SUM(OFFSET(I2712,0,0,-ROW()+2,1)))</f>
        <v>6.7799054562935501E-2</v>
      </c>
      <c r="K2712" s="21">
        <f ca="1">(计算结果!B$19+计算结果!B$20*'000300'!J2712)^计算结果!B$21</f>
        <v>1.4610191491066418</v>
      </c>
      <c r="L2712" s="21">
        <f t="shared" ca="1" si="212"/>
        <v>3112.4579543633185</v>
      </c>
      <c r="M2712" s="31" t="str">
        <f ca="1">IF(ROW()&gt;计算结果!B$22+1,IF(L2712&gt;OFFSET(L2712,-计算结果!B$22,0,1,1),"买",IF(L2712&lt;OFFSET(L2712,-计算结果!B$22,0,1,1),"卖",M2711)),IF(L2712&gt;OFFSET(L2712,-ROW()+1,0,1,1),"买",IF(L2712&lt;OFFSET(L2712,-ROW()+1,0,1,1),"卖",M2711)))</f>
        <v>买</v>
      </c>
      <c r="N2712" s="4" t="str">
        <f t="shared" ca="1" si="213"/>
        <v/>
      </c>
      <c r="O2712" s="3">
        <f ca="1">IF(M2711="买",E2712/E2711-1,0)-IF(N2712=1,计算结果!B$17,0)</f>
        <v>1.1597491515226821E-2</v>
      </c>
      <c r="P2712" s="2">
        <f t="shared" ca="1" si="214"/>
        <v>14.677814780662022</v>
      </c>
      <c r="Q2712" s="3">
        <f ca="1">1-P2712/MAX(P$2:P2712)</f>
        <v>7.7768917419056116E-2</v>
      </c>
    </row>
    <row r="2713" spans="1:17" x14ac:dyDescent="0.15">
      <c r="A2713" s="1">
        <v>42436</v>
      </c>
      <c r="B2713">
        <v>3109</v>
      </c>
      <c r="C2713">
        <v>3130.9</v>
      </c>
      <c r="D2713" s="21">
        <v>3083.58</v>
      </c>
      <c r="E2713" s="21">
        <v>3104.84</v>
      </c>
      <c r="F2713" s="42">
        <v>1277.9034214400001</v>
      </c>
      <c r="G2713" s="3">
        <f t="shared" si="210"/>
        <v>3.5392337801281037E-3</v>
      </c>
      <c r="H2713" s="3">
        <f>1-E2713/MAX(E$2:E2713)</f>
        <v>0.47171442183352608</v>
      </c>
      <c r="I2713" s="21">
        <f t="shared" si="211"/>
        <v>10.950000000000273</v>
      </c>
      <c r="J2713" s="21">
        <f ca="1">IF(ROW()&gt;计算结果!B$18+1,ABS(E2713-OFFSET(E2713,-计算结果!B$18,0,1,1))/SUM(OFFSET(I2713,0,0,-计算结果!B$18,1)),ABS(E2713-OFFSET(E2713,-ROW()+2,0,1,1))/SUM(OFFSET(I2713,0,0,-ROW()+2,1)))</f>
        <v>2.4713321942540598E-2</v>
      </c>
      <c r="K2713" s="21">
        <f ca="1">(计算结果!B$19+计算结果!B$20*'000300'!J2713)^计算结果!B$21</f>
        <v>1.4222419897482865</v>
      </c>
      <c r="L2713" s="21">
        <f t="shared" ca="1" si="212"/>
        <v>3101.6233797918212</v>
      </c>
      <c r="M2713" s="31" t="str">
        <f ca="1">IF(ROW()&gt;计算结果!B$22+1,IF(L2713&gt;OFFSET(L2713,-计算结果!B$22,0,1,1),"买",IF(L2713&lt;OFFSET(L2713,-计算结果!B$22,0,1,1),"卖",M2712)),IF(L2713&gt;OFFSET(L2713,-ROW()+1,0,1,1),"买",IF(L2713&lt;OFFSET(L2713,-ROW()+1,0,1,1),"卖",M2712)))</f>
        <v>买</v>
      </c>
      <c r="N2713" s="4" t="str">
        <f t="shared" ca="1" si="213"/>
        <v/>
      </c>
      <c r="O2713" s="3">
        <f ca="1">IF(M2712="买",E2713/E2712-1,0)-IF(N2713=1,计算结果!B$17,0)</f>
        <v>3.5392337801281037E-3</v>
      </c>
      <c r="P2713" s="2">
        <f t="shared" ca="1" si="214"/>
        <v>14.729762998552204</v>
      </c>
      <c r="Q2713" s="3">
        <f ca="1">1-P2713/MAX(P$2:P2713)</f>
        <v>7.450492601850156E-2</v>
      </c>
    </row>
    <row r="2714" spans="1:17" x14ac:dyDescent="0.15">
      <c r="A2714" s="1">
        <v>42437</v>
      </c>
      <c r="B2714">
        <v>3100.15</v>
      </c>
      <c r="C2714">
        <v>3109.25</v>
      </c>
      <c r="D2714" s="21">
        <v>3001.83</v>
      </c>
      <c r="E2714" s="21">
        <v>3107.67</v>
      </c>
      <c r="F2714" s="42">
        <v>1287.5848908800001</v>
      </c>
      <c r="G2714" s="3">
        <f t="shared" si="210"/>
        <v>9.1148014068354044E-4</v>
      </c>
      <c r="H2714" s="3">
        <f>1-E2714/MAX(E$2:E2714)</f>
        <v>0.47123290002041784</v>
      </c>
      <c r="I2714" s="21">
        <f t="shared" si="211"/>
        <v>2.8299999999999272</v>
      </c>
      <c r="J2714" s="21">
        <f ca="1">IF(ROW()&gt;计算结果!B$18+1,ABS(E2714-OFFSET(E2714,-计算结果!B$18,0,1,1))/SUM(OFFSET(I2714,0,0,-计算结果!B$18,1)),ABS(E2714-OFFSET(E2714,-ROW()+2,0,1,1))/SUM(OFFSET(I2714,0,0,-ROW()+2,1)))</f>
        <v>3.3842855294530634E-2</v>
      </c>
      <c r="K2714" s="21">
        <f ca="1">(计算结果!B$19+计算结果!B$20*'000300'!J2714)^计算结果!B$21</f>
        <v>1.4304585697650776</v>
      </c>
      <c r="L2714" s="21">
        <f t="shared" ca="1" si="212"/>
        <v>3110.272819486725</v>
      </c>
      <c r="M2714" s="31" t="str">
        <f ca="1">IF(ROW()&gt;计算结果!B$22+1,IF(L2714&gt;OFFSET(L2714,-计算结果!B$22,0,1,1),"买",IF(L2714&lt;OFFSET(L2714,-计算结果!B$22,0,1,1),"卖",M2713)),IF(L2714&gt;OFFSET(L2714,-ROW()+1,0,1,1),"买",IF(L2714&lt;OFFSET(L2714,-ROW()+1,0,1,1),"卖",M2713)))</f>
        <v>买</v>
      </c>
      <c r="N2714" s="4" t="str">
        <f t="shared" ca="1" si="213"/>
        <v/>
      </c>
      <c r="O2714" s="3">
        <f ca="1">IF(M2713="买",E2714/E2713-1,0)-IF(N2714=1,计算结果!B$17,0)</f>
        <v>9.1148014068354044E-4</v>
      </c>
      <c r="P2714" s="2">
        <f t="shared" ca="1" si="214"/>
        <v>14.743188885002359</v>
      </c>
      <c r="Q2714" s="3">
        <f ca="1">1-P2714/MAX(P$2:P2714)</f>
        <v>7.3661355638267034E-2</v>
      </c>
    </row>
    <row r="2715" spans="1:17" x14ac:dyDescent="0.15">
      <c r="A2715" s="1">
        <v>42438</v>
      </c>
      <c r="B2715">
        <v>3045.92</v>
      </c>
      <c r="C2715">
        <v>3072.92</v>
      </c>
      <c r="D2715" s="21">
        <v>3020.13</v>
      </c>
      <c r="E2715" s="21">
        <v>3071.91</v>
      </c>
      <c r="F2715" s="42">
        <v>1062.9865471999999</v>
      </c>
      <c r="G2715" s="3">
        <f t="shared" si="210"/>
        <v>-1.1507013292917256E-2</v>
      </c>
      <c r="H2715" s="3">
        <f>1-E2715/MAX(E$2:E2715)</f>
        <v>0.47731743006874028</v>
      </c>
      <c r="I2715" s="21">
        <f t="shared" si="211"/>
        <v>35.760000000000218</v>
      </c>
      <c r="J2715" s="21">
        <f ca="1">IF(ROW()&gt;计算结果!B$18+1,ABS(E2715-OFFSET(E2715,-计算结果!B$18,0,1,1))/SUM(OFFSET(I2715,0,0,-计算结果!B$18,1)),ABS(E2715-OFFSET(E2715,-ROW()+2,0,1,1))/SUM(OFFSET(I2715,0,0,-ROW()+2,1)))</f>
        <v>6.7624865253324187E-2</v>
      </c>
      <c r="K2715" s="21">
        <f ca="1">(计算结果!B$19+计算结果!B$20*'000300'!J2715)^计算结果!B$21</f>
        <v>1.4608623787279917</v>
      </c>
      <c r="L2715" s="21">
        <f t="shared" ca="1" si="212"/>
        <v>3054.2300197566346</v>
      </c>
      <c r="M2715" s="31" t="str">
        <f ca="1">IF(ROW()&gt;计算结果!B$22+1,IF(L2715&gt;OFFSET(L2715,-计算结果!B$22,0,1,1),"买",IF(L2715&lt;OFFSET(L2715,-计算结果!B$22,0,1,1),"卖",M2714)),IF(L2715&gt;OFFSET(L2715,-ROW()+1,0,1,1),"买",IF(L2715&lt;OFFSET(L2715,-ROW()+1,0,1,1),"卖",M2714)))</f>
        <v>买</v>
      </c>
      <c r="N2715" s="4" t="str">
        <f t="shared" ca="1" si="213"/>
        <v/>
      </c>
      <c r="O2715" s="3">
        <f ca="1">IF(M2714="买",E2715/E2714-1,0)-IF(N2715=1,计算结果!B$17,0)</f>
        <v>-1.1507013292917256E-2</v>
      </c>
      <c r="P2715" s="2">
        <f t="shared" ca="1" si="214"/>
        <v>14.573538814522648</v>
      </c>
      <c r="Q2715" s="3">
        <f ca="1">1-P2715/MAX(P$2:P2715)</f>
        <v>8.4320746732680418E-2</v>
      </c>
    </row>
    <row r="2716" spans="1:17" x14ac:dyDescent="0.15">
      <c r="A2716" s="1">
        <v>42439</v>
      </c>
      <c r="B2716">
        <v>3056.21</v>
      </c>
      <c r="C2716">
        <v>3074.16</v>
      </c>
      <c r="D2716" s="21">
        <v>3012.69</v>
      </c>
      <c r="E2716" s="21">
        <v>3013.15</v>
      </c>
      <c r="F2716" s="42">
        <v>781.80466688000001</v>
      </c>
      <c r="G2716" s="3">
        <f t="shared" si="210"/>
        <v>-1.9128164562112748E-2</v>
      </c>
      <c r="H2716" s="3">
        <f>1-E2716/MAX(E$2:E2716)</f>
        <v>0.48731538828013332</v>
      </c>
      <c r="I2716" s="21">
        <f t="shared" si="211"/>
        <v>58.759999999999764</v>
      </c>
      <c r="J2716" s="21">
        <f ca="1">IF(ROW()&gt;计算结果!B$18+1,ABS(E2716-OFFSET(E2716,-计算结果!B$18,0,1,1))/SUM(OFFSET(I2716,0,0,-计算结果!B$18,1)),ABS(E2716-OFFSET(E2716,-ROW()+2,0,1,1))/SUM(OFFSET(I2716,0,0,-ROW()+2,1)))</f>
        <v>0.22234784247220629</v>
      </c>
      <c r="K2716" s="21">
        <f ca="1">(计算结果!B$19+计算结果!B$20*'000300'!J2716)^计算结果!B$21</f>
        <v>1.6001130582249856</v>
      </c>
      <c r="L2716" s="21">
        <f t="shared" ca="1" si="212"/>
        <v>2988.4973437119033</v>
      </c>
      <c r="M2716" s="31" t="str">
        <f ca="1">IF(ROW()&gt;计算结果!B$22+1,IF(L2716&gt;OFFSET(L2716,-计算结果!B$22,0,1,1),"买",IF(L2716&lt;OFFSET(L2716,-计算结果!B$22,0,1,1),"卖",M2715)),IF(L2716&gt;OFFSET(L2716,-ROW()+1,0,1,1),"买",IF(L2716&lt;OFFSET(L2716,-ROW()+1,0,1,1),"卖",M2715)))</f>
        <v>卖</v>
      </c>
      <c r="N2716" s="4">
        <f t="shared" ca="1" si="213"/>
        <v>1</v>
      </c>
      <c r="O2716" s="3">
        <f ca="1">IF(M2715="买",E2716/E2715-1,0)-IF(N2716=1,计算结果!B$17,0)</f>
        <v>-1.9128164562112748E-2</v>
      </c>
      <c r="P2716" s="2">
        <f t="shared" ca="1" si="214"/>
        <v>14.29477376582612</v>
      </c>
      <c r="Q2716" s="3">
        <f ca="1">1-P2716/MAX(P$2:P2716)</f>
        <v>0.10183601017529031</v>
      </c>
    </row>
    <row r="2717" spans="1:17" x14ac:dyDescent="0.15">
      <c r="A2717" s="1">
        <v>42440</v>
      </c>
      <c r="B2717">
        <v>2990.21</v>
      </c>
      <c r="C2717">
        <v>3026.44</v>
      </c>
      <c r="D2717" s="21">
        <v>2982.17</v>
      </c>
      <c r="E2717" s="21">
        <v>3018.28</v>
      </c>
      <c r="F2717" s="42">
        <v>743.67295488000002</v>
      </c>
      <c r="G2717" s="3">
        <f t="shared" si="210"/>
        <v>1.7025372118879556E-3</v>
      </c>
      <c r="H2717" s="3">
        <f>1-E2717/MAX(E$2:E2717)</f>
        <v>0.48644252365071794</v>
      </c>
      <c r="I2717" s="21">
        <f t="shared" si="211"/>
        <v>5.1300000000001091</v>
      </c>
      <c r="J2717" s="21">
        <f ca="1">IF(ROW()&gt;计算结果!B$18+1,ABS(E2717-OFFSET(E2717,-计算结果!B$18,0,1,1))/SUM(OFFSET(I2717,0,0,-计算结果!B$18,1)),ABS(E2717-OFFSET(E2717,-ROW()+2,0,1,1))/SUM(OFFSET(I2717,0,0,-ROW()+2,1)))</f>
        <v>0.17544516870208005</v>
      </c>
      <c r="K2717" s="21">
        <f ca="1">(计算结果!B$19+计算结果!B$20*'000300'!J2717)^计算结果!B$21</f>
        <v>1.5579006518318719</v>
      </c>
      <c r="L2717" s="21">
        <f t="shared" ca="1" si="212"/>
        <v>3034.8957633564141</v>
      </c>
      <c r="M2717" s="31" t="str">
        <f ca="1">IF(ROW()&gt;计算结果!B$22+1,IF(L2717&gt;OFFSET(L2717,-计算结果!B$22,0,1,1),"买",IF(L2717&lt;OFFSET(L2717,-计算结果!B$22,0,1,1),"卖",M2716)),IF(L2717&gt;OFFSET(L2717,-ROW()+1,0,1,1),"买",IF(L2717&lt;OFFSET(L2717,-ROW()+1,0,1,1),"卖",M2716)))</f>
        <v>买</v>
      </c>
      <c r="N2717" s="4">
        <f t="shared" ca="1" si="213"/>
        <v>1</v>
      </c>
      <c r="O2717" s="3">
        <f ca="1">IF(M2716="买",E2717/E2716-1,0)-IF(N2717=1,计算结果!B$17,0)</f>
        <v>0</v>
      </c>
      <c r="P2717" s="2">
        <f t="shared" ca="1" si="214"/>
        <v>14.29477376582612</v>
      </c>
      <c r="Q2717" s="3">
        <f ca="1">1-P2717/MAX(P$2:P2717)</f>
        <v>0.10183601017529031</v>
      </c>
    </row>
    <row r="2718" spans="1:17" x14ac:dyDescent="0.15">
      <c r="A2718" s="1">
        <v>42443</v>
      </c>
      <c r="B2718">
        <v>3039.57</v>
      </c>
      <c r="C2718">
        <v>3106.8</v>
      </c>
      <c r="D2718" s="21">
        <v>3034</v>
      </c>
      <c r="E2718" s="21">
        <v>3065.69</v>
      </c>
      <c r="F2718" s="42">
        <v>1235.39095552</v>
      </c>
      <c r="G2718" s="3">
        <f t="shared" si="210"/>
        <v>1.5707621559298612E-2</v>
      </c>
      <c r="H2718" s="3">
        <f>1-E2718/MAX(E$2:E2718)</f>
        <v>0.47837575716327496</v>
      </c>
      <c r="I2718" s="21">
        <f t="shared" si="211"/>
        <v>47.409999999999854</v>
      </c>
      <c r="J2718" s="21">
        <f ca="1">IF(ROW()&gt;计算结果!B$18+1,ABS(E2718-OFFSET(E2718,-计算结果!B$18,0,1,1))/SUM(OFFSET(I2718,0,0,-计算结果!B$18,1)),ABS(E2718-OFFSET(E2718,-ROW()+2,0,1,1))/SUM(OFFSET(I2718,0,0,-ROW()+2,1)))</f>
        <v>0.49891321634946761</v>
      </c>
      <c r="K2718" s="21">
        <f ca="1">(计算结果!B$19+计算结果!B$20*'000300'!J2718)^计算结果!B$21</f>
        <v>1.8490218947145207</v>
      </c>
      <c r="L2718" s="21">
        <f t="shared" ca="1" si="212"/>
        <v>3091.8349811414246</v>
      </c>
      <c r="M2718" s="31" t="str">
        <f ca="1">IF(ROW()&gt;计算结果!B$22+1,IF(L2718&gt;OFFSET(L2718,-计算结果!B$22,0,1,1),"买",IF(L2718&lt;OFFSET(L2718,-计算结果!B$22,0,1,1),"卖",M2717)),IF(L2718&gt;OFFSET(L2718,-ROW()+1,0,1,1),"买",IF(L2718&lt;OFFSET(L2718,-ROW()+1,0,1,1),"卖",M2717)))</f>
        <v>买</v>
      </c>
      <c r="N2718" s="4" t="str">
        <f t="shared" ca="1" si="213"/>
        <v/>
      </c>
      <c r="O2718" s="3">
        <f ca="1">IF(M2717="买",E2718/E2717-1,0)-IF(N2718=1,计算结果!B$17,0)</f>
        <v>1.5707621559298612E-2</v>
      </c>
      <c r="P2718" s="2">
        <f t="shared" ca="1" si="214"/>
        <v>14.519310662415506</v>
      </c>
      <c r="Q2718" s="3">
        <f ca="1">1-P2718/MAX(P$2:P2718)</f>
        <v>8.7727990124934041E-2</v>
      </c>
    </row>
    <row r="2719" spans="1:17" x14ac:dyDescent="0.15">
      <c r="A2719" s="1">
        <v>42444</v>
      </c>
      <c r="B2719">
        <v>3061.34</v>
      </c>
      <c r="C2719">
        <v>3077.08</v>
      </c>
      <c r="D2719" s="21">
        <v>3028.58</v>
      </c>
      <c r="E2719" s="21">
        <v>3074.78</v>
      </c>
      <c r="F2719" s="42">
        <v>1013.0284544</v>
      </c>
      <c r="G2719" s="3">
        <f t="shared" si="210"/>
        <v>2.9650747466312133E-3</v>
      </c>
      <c r="H2719" s="3">
        <f>1-E2719/MAX(E$2:E2719)</f>
        <v>0.4768291022936092</v>
      </c>
      <c r="I2719" s="21">
        <f t="shared" si="211"/>
        <v>9.0900000000001455</v>
      </c>
      <c r="J2719" s="21">
        <f ca="1">IF(ROW()&gt;计算结果!B$18+1,ABS(E2719-OFFSET(E2719,-计算结果!B$18,0,1,1))/SUM(OFFSET(I2719,0,0,-计算结果!B$18,1)),ABS(E2719-OFFSET(E2719,-ROW()+2,0,1,1))/SUM(OFFSET(I2719,0,0,-ROW()+2,1)))</f>
        <v>0.43253384564584424</v>
      </c>
      <c r="K2719" s="21">
        <f ca="1">(计算结果!B$19+计算结果!B$20*'000300'!J2719)^计算结果!B$21</f>
        <v>1.7892804610812596</v>
      </c>
      <c r="L2719" s="21">
        <f t="shared" ca="1" si="212"/>
        <v>3061.3188366209642</v>
      </c>
      <c r="M2719" s="31" t="str">
        <f ca="1">IF(ROW()&gt;计算结果!B$22+1,IF(L2719&gt;OFFSET(L2719,-计算结果!B$22,0,1,1),"买",IF(L2719&lt;OFFSET(L2719,-计算结果!B$22,0,1,1),"卖",M2718)),IF(L2719&gt;OFFSET(L2719,-ROW()+1,0,1,1),"买",IF(L2719&lt;OFFSET(L2719,-ROW()+1,0,1,1),"卖",M2718)))</f>
        <v>卖</v>
      </c>
      <c r="N2719" s="4">
        <f t="shared" ca="1" si="213"/>
        <v>1</v>
      </c>
      <c r="O2719" s="3">
        <f ca="1">IF(M2718="买",E2719/E2718-1,0)-IF(N2719=1,计算结果!B$17,0)</f>
        <v>2.9650747466312133E-3</v>
      </c>
      <c r="P2719" s="2">
        <f t="shared" ca="1" si="214"/>
        <v>14.562361503799128</v>
      </c>
      <c r="Q2719" s="3">
        <f ca="1">1-P2719/MAX(P$2:P2719)</f>
        <v>8.5023035426394999E-2</v>
      </c>
    </row>
    <row r="2720" spans="1:17" x14ac:dyDescent="0.15">
      <c r="A2720" s="1">
        <v>42445</v>
      </c>
      <c r="B2720">
        <v>3068.87</v>
      </c>
      <c r="C2720">
        <v>3100.35</v>
      </c>
      <c r="D2720" s="21">
        <v>3064.52</v>
      </c>
      <c r="E2720" s="21">
        <v>3090.03</v>
      </c>
      <c r="F2720" s="42">
        <v>1261.28857088</v>
      </c>
      <c r="G2720" s="3">
        <f t="shared" si="210"/>
        <v>4.9597044341382901E-3</v>
      </c>
      <c r="H2720" s="3">
        <f>1-E2720/MAX(E$2:E2720)</f>
        <v>0.47423432927244258</v>
      </c>
      <c r="I2720" s="21">
        <f t="shared" si="211"/>
        <v>15.25</v>
      </c>
      <c r="J2720" s="21">
        <f ca="1">IF(ROW()&gt;计算结果!B$18+1,ABS(E2720-OFFSET(E2720,-计算结果!B$18,0,1,1))/SUM(OFFSET(I2720,0,0,-计算结果!B$18,1)),ABS(E2720-OFFSET(E2720,-ROW()+2,0,1,1))/SUM(OFFSET(I2720,0,0,-ROW()+2,1)))</f>
        <v>0.16993062263985348</v>
      </c>
      <c r="K2720" s="21">
        <f ca="1">(计算结果!B$19+计算结果!B$20*'000300'!J2720)^计算结果!B$21</f>
        <v>1.5529375603758679</v>
      </c>
      <c r="L2720" s="21">
        <f t="shared" ca="1" si="212"/>
        <v>3105.9054806343574</v>
      </c>
      <c r="M2720" s="31" t="str">
        <f ca="1">IF(ROW()&gt;计算结果!B$22+1,IF(L2720&gt;OFFSET(L2720,-计算结果!B$22,0,1,1),"买",IF(L2720&lt;OFFSET(L2720,-计算结果!B$22,0,1,1),"卖",M2719)),IF(L2720&gt;OFFSET(L2720,-ROW()+1,0,1,1),"买",IF(L2720&lt;OFFSET(L2720,-ROW()+1,0,1,1),"卖",M2719)))</f>
        <v>买</v>
      </c>
      <c r="N2720" s="4">
        <f t="shared" ca="1" si="213"/>
        <v>1</v>
      </c>
      <c r="O2720" s="3">
        <f ca="1">IF(M2719="买",E2720/E2719-1,0)-IF(N2720=1,计算结果!B$17,0)</f>
        <v>0</v>
      </c>
      <c r="P2720" s="2">
        <f t="shared" ca="1" si="214"/>
        <v>14.562361503799128</v>
      </c>
      <c r="Q2720" s="3">
        <f ca="1">1-P2720/MAX(P$2:P2720)</f>
        <v>8.5023035426394999E-2</v>
      </c>
    </row>
    <row r="2721" spans="1:17" x14ac:dyDescent="0.15">
      <c r="A2721" s="1">
        <v>42446</v>
      </c>
      <c r="B2721">
        <v>3096.81</v>
      </c>
      <c r="C2721">
        <v>3147.84</v>
      </c>
      <c r="D2721" s="21">
        <v>3077.57</v>
      </c>
      <c r="E2721" s="21">
        <v>3124.2</v>
      </c>
      <c r="F2721" s="42">
        <v>1366.0371353600001</v>
      </c>
      <c r="G2721" s="3">
        <f t="shared" si="210"/>
        <v>1.105814506655256E-2</v>
      </c>
      <c r="H2721" s="3">
        <f>1-E2721/MAX(E$2:E2721)</f>
        <v>0.46842033621452395</v>
      </c>
      <c r="I2721" s="21">
        <f t="shared" si="211"/>
        <v>34.169999999999618</v>
      </c>
      <c r="J2721" s="21">
        <f ca="1">IF(ROW()&gt;计算结果!B$18+1,ABS(E2721-OFFSET(E2721,-计算结果!B$18,0,1,1))/SUM(OFFSET(I2721,0,0,-计算结果!B$18,1)),ABS(E2721-OFFSET(E2721,-ROW()+2,0,1,1))/SUM(OFFSET(I2721,0,0,-ROW()+2,1)))</f>
        <v>0.25814300290400999</v>
      </c>
      <c r="K2721" s="21">
        <f ca="1">(计算结果!B$19+计算结果!B$20*'000300'!J2721)^计算结果!B$21</f>
        <v>1.6323287026136089</v>
      </c>
      <c r="L2721" s="21">
        <f t="shared" ca="1" si="212"/>
        <v>3135.7681496954165</v>
      </c>
      <c r="M2721" s="31" t="str">
        <f ca="1">IF(ROW()&gt;计算结果!B$22+1,IF(L2721&gt;OFFSET(L2721,-计算结果!B$22,0,1,1),"买",IF(L2721&lt;OFFSET(L2721,-计算结果!B$22,0,1,1),"卖",M2720)),IF(L2721&gt;OFFSET(L2721,-ROW()+1,0,1,1),"买",IF(L2721&lt;OFFSET(L2721,-ROW()+1,0,1,1),"卖",M2720)))</f>
        <v>买</v>
      </c>
      <c r="N2721" s="4" t="str">
        <f t="shared" ca="1" si="213"/>
        <v/>
      </c>
      <c r="O2721" s="3">
        <f ca="1">IF(M2720="买",E2721/E2720-1,0)-IF(N2721=1,计算结果!B$17,0)</f>
        <v>1.105814506655256E-2</v>
      </c>
      <c r="P2721" s="2">
        <f t="shared" ca="1" si="214"/>
        <v>14.72339420981972</v>
      </c>
      <c r="Q2721" s="3">
        <f ca="1">1-P2721/MAX(P$2:P2721)</f>
        <v>7.4905087419586125E-2</v>
      </c>
    </row>
    <row r="2722" spans="1:17" x14ac:dyDescent="0.15">
      <c r="A2722" s="1">
        <v>42447</v>
      </c>
      <c r="B2722">
        <v>3136.22</v>
      </c>
      <c r="C2722">
        <v>3197.67</v>
      </c>
      <c r="D2722" s="21">
        <v>3130.1</v>
      </c>
      <c r="E2722" s="21">
        <v>3171.96</v>
      </c>
      <c r="F2722" s="42">
        <v>2100.1781248000002</v>
      </c>
      <c r="G2722" s="3">
        <f t="shared" si="210"/>
        <v>1.5287113501056382E-2</v>
      </c>
      <c r="H2722" s="3">
        <f>1-E2722/MAX(E$2:E2722)</f>
        <v>0.46029401755938204</v>
      </c>
      <c r="I2722" s="21">
        <f t="shared" si="211"/>
        <v>47.760000000000218</v>
      </c>
      <c r="J2722" s="21">
        <f ca="1">IF(ROW()&gt;计算结果!B$18+1,ABS(E2722-OFFSET(E2722,-计算结果!B$18,0,1,1))/SUM(OFFSET(I2722,0,0,-计算结果!B$18,1)),ABS(E2722-OFFSET(E2722,-ROW()+2,0,1,1))/SUM(OFFSET(I2722,0,0,-ROW()+2,1)))</f>
        <v>0.29227659016884477</v>
      </c>
      <c r="K2722" s="21">
        <f ca="1">(计算结果!B$19+计算结果!B$20*'000300'!J2722)^计算结果!B$21</f>
        <v>1.6630489311519603</v>
      </c>
      <c r="L2722" s="21">
        <f t="shared" ca="1" si="212"/>
        <v>3195.9569676608658</v>
      </c>
      <c r="M2722" s="31" t="str">
        <f ca="1">IF(ROW()&gt;计算结果!B$22+1,IF(L2722&gt;OFFSET(L2722,-计算结果!B$22,0,1,1),"买",IF(L2722&lt;OFFSET(L2722,-计算结果!B$22,0,1,1),"卖",M2721)),IF(L2722&gt;OFFSET(L2722,-ROW()+1,0,1,1),"买",IF(L2722&lt;OFFSET(L2722,-ROW()+1,0,1,1),"卖",M2721)))</f>
        <v>买</v>
      </c>
      <c r="N2722" s="4" t="str">
        <f t="shared" ca="1" si="213"/>
        <v/>
      </c>
      <c r="O2722" s="3">
        <f ca="1">IF(M2721="买",E2722/E2721-1,0)-IF(N2722=1,计算结果!B$17,0)</f>
        <v>1.5287113501056382E-2</v>
      </c>
      <c r="P2722" s="2">
        <f t="shared" ca="1" si="214"/>
        <v>14.94847240822603</v>
      </c>
      <c r="Q2722" s="3">
        <f ca="1">1-P2722/MAX(P$2:P2722)</f>
        <v>6.0763056491719536E-2</v>
      </c>
    </row>
    <row r="2723" spans="1:17" x14ac:dyDescent="0.15">
      <c r="A2723" s="1">
        <v>42450</v>
      </c>
      <c r="B2723">
        <v>3203.29</v>
      </c>
      <c r="C2723">
        <v>3267.78</v>
      </c>
      <c r="D2723" s="21">
        <v>3198.36</v>
      </c>
      <c r="E2723" s="21">
        <v>3249.44</v>
      </c>
      <c r="F2723" s="42">
        <v>2568.3663257600001</v>
      </c>
      <c r="G2723" s="3">
        <f t="shared" si="210"/>
        <v>2.4426537535151782E-2</v>
      </c>
      <c r="H2723" s="3">
        <f>1-E2723/MAX(E$2:E2723)</f>
        <v>0.44711086912135023</v>
      </c>
      <c r="I2723" s="21">
        <f t="shared" si="211"/>
        <v>77.480000000000018</v>
      </c>
      <c r="J2723" s="21">
        <f ca="1">IF(ROW()&gt;计算结果!B$18+1,ABS(E2723-OFFSET(E2723,-计算结果!B$18,0,1,1))/SUM(OFFSET(I2723,0,0,-计算结果!B$18,1)),ABS(E2723-OFFSET(E2723,-ROW()+2,0,1,1))/SUM(OFFSET(I2723,0,0,-ROW()+2,1)))</f>
        <v>0.43340127083083552</v>
      </c>
      <c r="K2723" s="21">
        <f ca="1">(计算结果!B$19+计算结果!B$20*'000300'!J2723)^计算结果!B$21</f>
        <v>1.7900611437477518</v>
      </c>
      <c r="L2723" s="21">
        <f t="shared" ca="1" si="212"/>
        <v>3291.6948657009539</v>
      </c>
      <c r="M2723" s="31" t="str">
        <f ca="1">IF(ROW()&gt;计算结果!B$22+1,IF(L2723&gt;OFFSET(L2723,-计算结果!B$22,0,1,1),"买",IF(L2723&lt;OFFSET(L2723,-计算结果!B$22,0,1,1),"卖",M2722)),IF(L2723&gt;OFFSET(L2723,-ROW()+1,0,1,1),"买",IF(L2723&lt;OFFSET(L2723,-ROW()+1,0,1,1),"卖",M2722)))</f>
        <v>买</v>
      </c>
      <c r="N2723" s="4" t="str">
        <f t="shared" ca="1" si="213"/>
        <v/>
      </c>
      <c r="O2723" s="3">
        <f ca="1">IF(M2722="买",E2723/E2722-1,0)-IF(N2723=1,计算结果!B$17,0)</f>
        <v>2.4426537535151782E-2</v>
      </c>
      <c r="P2723" s="2">
        <f t="shared" ca="1" si="214"/>
        <v>15.313611830598743</v>
      </c>
      <c r="Q2723" s="3">
        <f ca="1">1-P2723/MAX(P$2:P2723)</f>
        <v>3.7820750036713258E-2</v>
      </c>
    </row>
    <row r="2724" spans="1:17" x14ac:dyDescent="0.15">
      <c r="A2724" s="1">
        <v>42451</v>
      </c>
      <c r="B2724">
        <v>3231.61</v>
      </c>
      <c r="C2724">
        <v>3249.68</v>
      </c>
      <c r="D2724" s="21">
        <v>3218.73</v>
      </c>
      <c r="E2724" s="21">
        <v>3225.79</v>
      </c>
      <c r="F2724" s="42">
        <v>1942.11987456</v>
      </c>
      <c r="G2724" s="3">
        <f t="shared" si="210"/>
        <v>-7.2781771628341874E-3</v>
      </c>
      <c r="H2724" s="3">
        <f>1-E2724/MAX(E$2:E2724)</f>
        <v>0.45113489416729058</v>
      </c>
      <c r="I2724" s="21">
        <f t="shared" si="211"/>
        <v>23.650000000000091</v>
      </c>
      <c r="J2724" s="21">
        <f ca="1">IF(ROW()&gt;计算结果!B$18+1,ABS(E2724-OFFSET(E2724,-计算结果!B$18,0,1,1))/SUM(OFFSET(I2724,0,0,-计算结果!B$18,1)),ABS(E2724-OFFSET(E2724,-ROW()+2,0,1,1))/SUM(OFFSET(I2724,0,0,-ROW()+2,1)))</f>
        <v>0.33323929357332244</v>
      </c>
      <c r="K2724" s="21">
        <f ca="1">(计算结果!B$19+计算结果!B$20*'000300'!J2724)^计算结果!B$21</f>
        <v>1.6999153642159901</v>
      </c>
      <c r="L2724" s="21">
        <f t="shared" ca="1" si="212"/>
        <v>3179.6621719193108</v>
      </c>
      <c r="M2724" s="31" t="str">
        <f ca="1">IF(ROW()&gt;计算结果!B$22+1,IF(L2724&gt;OFFSET(L2724,-计算结果!B$22,0,1,1),"买",IF(L2724&lt;OFFSET(L2724,-计算结果!B$22,0,1,1),"卖",M2723)),IF(L2724&gt;OFFSET(L2724,-ROW()+1,0,1,1),"买",IF(L2724&lt;OFFSET(L2724,-ROW()+1,0,1,1),"卖",M2723)))</f>
        <v>买</v>
      </c>
      <c r="N2724" s="4" t="str">
        <f t="shared" ca="1" si="213"/>
        <v/>
      </c>
      <c r="O2724" s="3">
        <f ca="1">IF(M2723="买",E2724/E2723-1,0)-IF(N2724=1,计算结果!B$17,0)</f>
        <v>-7.2781771628341874E-3</v>
      </c>
      <c r="P2724" s="2">
        <f t="shared" ca="1" si="214"/>
        <v>15.202156650692773</v>
      </c>
      <c r="Q2724" s="3">
        <f ca="1">1-P2724/MAX(P$2:P2724)</f>
        <v>4.4823661080348964E-2</v>
      </c>
    </row>
    <row r="2725" spans="1:17" x14ac:dyDescent="0.15">
      <c r="A2725" s="1">
        <v>42452</v>
      </c>
      <c r="B2725">
        <v>3217.73</v>
      </c>
      <c r="C2725">
        <v>3242.25</v>
      </c>
      <c r="D2725" s="21">
        <v>3202.98</v>
      </c>
      <c r="E2725" s="21">
        <v>3236.09</v>
      </c>
      <c r="F2725" s="42">
        <v>1555.6707942400001</v>
      </c>
      <c r="G2725" s="3">
        <f t="shared" si="210"/>
        <v>3.1930162843831766E-3</v>
      </c>
      <c r="H2725" s="3">
        <f>1-E2725/MAX(E$2:E2725)</f>
        <v>0.44938235894643708</v>
      </c>
      <c r="I2725" s="21">
        <f t="shared" si="211"/>
        <v>10.300000000000182</v>
      </c>
      <c r="J2725" s="21">
        <f ca="1">IF(ROW()&gt;计算结果!B$18+1,ABS(E2725-OFFSET(E2725,-计算结果!B$18,0,1,1))/SUM(OFFSET(I2725,0,0,-计算结果!B$18,1)),ABS(E2725-OFFSET(E2725,-ROW()+2,0,1,1))/SUM(OFFSET(I2725,0,0,-ROW()+2,1)))</f>
        <v>0.49902735562310119</v>
      </c>
      <c r="K2725" s="21">
        <f ca="1">(计算结果!B$19+计算结果!B$20*'000300'!J2725)^计算结果!B$21</f>
        <v>1.8491246200607909</v>
      </c>
      <c r="L2725" s="21">
        <f t="shared" ca="1" si="212"/>
        <v>3284.0042580798713</v>
      </c>
      <c r="M2725" s="31" t="str">
        <f ca="1">IF(ROW()&gt;计算结果!B$22+1,IF(L2725&gt;OFFSET(L2725,-计算结果!B$22,0,1,1),"买",IF(L2725&lt;OFFSET(L2725,-计算结果!B$22,0,1,1),"卖",M2724)),IF(L2725&gt;OFFSET(L2725,-ROW()+1,0,1,1),"买",IF(L2725&lt;OFFSET(L2725,-ROW()+1,0,1,1),"卖",M2724)))</f>
        <v>买</v>
      </c>
      <c r="N2725" s="4" t="str">
        <f t="shared" ca="1" si="213"/>
        <v/>
      </c>
      <c r="O2725" s="3">
        <f ca="1">IF(M2724="买",E2725/E2724-1,0)-IF(N2725=1,计算结果!B$17,0)</f>
        <v>3.1930162843831766E-3</v>
      </c>
      <c r="P2725" s="2">
        <f t="shared" ca="1" si="214"/>
        <v>15.25069738443618</v>
      </c>
      <c r="Q2725" s="3">
        <f ca="1">1-P2725/MAX(P$2:P2725)</f>
        <v>4.1773767475720924E-2</v>
      </c>
    </row>
    <row r="2726" spans="1:17" x14ac:dyDescent="0.15">
      <c r="A2726" s="1">
        <v>42453</v>
      </c>
      <c r="B2726">
        <v>3211.5</v>
      </c>
      <c r="C2726">
        <v>3221.91</v>
      </c>
      <c r="D2726" s="21">
        <v>3181.81</v>
      </c>
      <c r="E2726" s="21">
        <v>3181.85</v>
      </c>
      <c r="F2726" s="42">
        <v>1624.3603865600001</v>
      </c>
      <c r="G2726" s="3">
        <f t="shared" si="210"/>
        <v>-1.676096771103408E-2</v>
      </c>
      <c r="H2726" s="3">
        <f>1-E2726/MAX(E$2:E2726)</f>
        <v>0.45861124344926152</v>
      </c>
      <c r="I2726" s="21">
        <f t="shared" si="211"/>
        <v>54.240000000000236</v>
      </c>
      <c r="J2726" s="21">
        <f ca="1">IF(ROW()&gt;计算结果!B$18+1,ABS(E2726-OFFSET(E2726,-计算结果!B$18,0,1,1))/SUM(OFFSET(I2726,0,0,-计算结果!B$18,1)),ABS(E2726-OFFSET(E2726,-ROW()+2,0,1,1))/SUM(OFFSET(I2726,0,0,-ROW()+2,1)))</f>
        <v>0.51990877712031425</v>
      </c>
      <c r="K2726" s="21">
        <f ca="1">(计算结果!B$19+计算结果!B$20*'000300'!J2726)^计算结果!B$21</f>
        <v>1.8679178994082828</v>
      </c>
      <c r="L2726" s="21">
        <f t="shared" ca="1" si="212"/>
        <v>3093.1884909117066</v>
      </c>
      <c r="M2726" s="31" t="str">
        <f ca="1">IF(ROW()&gt;计算结果!B$22+1,IF(L2726&gt;OFFSET(L2726,-计算结果!B$22,0,1,1),"买",IF(L2726&lt;OFFSET(L2726,-计算结果!B$22,0,1,1),"卖",M2725)),IF(L2726&gt;OFFSET(L2726,-ROW()+1,0,1,1),"买",IF(L2726&lt;OFFSET(L2726,-ROW()+1,0,1,1),"卖",M2725)))</f>
        <v>买</v>
      </c>
      <c r="N2726" s="4" t="str">
        <f t="shared" ca="1" si="213"/>
        <v/>
      </c>
      <c r="O2726" s="3">
        <f ca="1">IF(M2725="买",E2726/E2725-1,0)-IF(N2726=1,计算结果!B$17,0)</f>
        <v>-1.676096771103408E-2</v>
      </c>
      <c r="P2726" s="2">
        <f t="shared" ca="1" si="214"/>
        <v>14.995080938004893</v>
      </c>
      <c r="Q2726" s="3">
        <f ca="1">1-P2726/MAX(P$2:P2726)</f>
        <v>5.7834566418926148E-2</v>
      </c>
    </row>
    <row r="2727" spans="1:17" x14ac:dyDescent="0.15">
      <c r="A2727" s="1">
        <v>42454</v>
      </c>
      <c r="B2727">
        <v>3176.81</v>
      </c>
      <c r="C2727">
        <v>3204.44</v>
      </c>
      <c r="D2727" s="21">
        <v>3174.32</v>
      </c>
      <c r="E2727" s="21">
        <v>3197.82</v>
      </c>
      <c r="F2727" s="42">
        <v>1151.95600896</v>
      </c>
      <c r="G2727" s="3">
        <f t="shared" si="210"/>
        <v>5.0190926662163626E-3</v>
      </c>
      <c r="H2727" s="3">
        <f>1-E2727/MAX(E$2:E2727)</f>
        <v>0.45589396311168584</v>
      </c>
      <c r="I2727" s="21">
        <f t="shared" si="211"/>
        <v>15.970000000000255</v>
      </c>
      <c r="J2727" s="21">
        <f ca="1">IF(ROW()&gt;计算结果!B$18+1,ABS(E2727-OFFSET(E2727,-计算结果!B$18,0,1,1))/SUM(OFFSET(I2727,0,0,-计算结果!B$18,1)),ABS(E2727-OFFSET(E2727,-ROW()+2,0,1,1))/SUM(OFFSET(I2727,0,0,-ROW()+2,1)))</f>
        <v>0.53542884408922709</v>
      </c>
      <c r="K2727" s="21">
        <f ca="1">(计算结果!B$19+计算结果!B$20*'000300'!J2727)^计算结果!B$21</f>
        <v>1.8818859596803044</v>
      </c>
      <c r="L2727" s="21">
        <f t="shared" ca="1" si="212"/>
        <v>3290.0930588051287</v>
      </c>
      <c r="M2727" s="31" t="str">
        <f ca="1">IF(ROW()&gt;计算结果!B$22+1,IF(L2727&gt;OFFSET(L2727,-计算结果!B$22,0,1,1),"买",IF(L2727&lt;OFFSET(L2727,-计算结果!B$22,0,1,1),"卖",M2726)),IF(L2727&gt;OFFSET(L2727,-ROW()+1,0,1,1),"买",IF(L2727&lt;OFFSET(L2727,-ROW()+1,0,1,1),"卖",M2726)))</f>
        <v>买</v>
      </c>
      <c r="N2727" s="4" t="str">
        <f t="shared" ca="1" si="213"/>
        <v/>
      </c>
      <c r="O2727" s="3">
        <f ca="1">IF(M2726="买",E2727/E2726-1,0)-IF(N2727=1,计算结果!B$17,0)</f>
        <v>5.0190926662163626E-3</v>
      </c>
      <c r="P2727" s="2">
        <f t="shared" ca="1" si="214"/>
        <v>15.070342638770153</v>
      </c>
      <c r="Q2727" s="3">
        <f ca="1">1-P2727/MAX(P$2:P2727)</f>
        <v>5.3105750800876872E-2</v>
      </c>
    </row>
    <row r="2728" spans="1:17" x14ac:dyDescent="0.15">
      <c r="A2728" s="1">
        <v>42457</v>
      </c>
      <c r="B2728">
        <v>3206.95</v>
      </c>
      <c r="C2728">
        <v>3229.62</v>
      </c>
      <c r="D2728" s="21">
        <v>3161.88</v>
      </c>
      <c r="E2728" s="21">
        <v>3169.73</v>
      </c>
      <c r="F2728" s="42">
        <v>1238.44042752</v>
      </c>
      <c r="G2728" s="3">
        <f t="shared" si="210"/>
        <v>-8.7841091743751099E-3</v>
      </c>
      <c r="H2728" s="3">
        <f>1-E2728/MAX(E$2:E2728)</f>
        <v>0.46067344994214932</v>
      </c>
      <c r="I2728" s="21">
        <f t="shared" si="211"/>
        <v>28.090000000000146</v>
      </c>
      <c r="J2728" s="21">
        <f ca="1">IF(ROW()&gt;计算结果!B$18+1,ABS(E2728-OFFSET(E2728,-计算结果!B$18,0,1,1))/SUM(OFFSET(I2728,0,0,-计算结果!B$18,1)),ABS(E2728-OFFSET(E2728,-ROW()+2,0,1,1))/SUM(OFFSET(I2728,0,0,-ROW()+2,1)))</f>
        <v>0.32924050632911284</v>
      </c>
      <c r="K2728" s="21">
        <f ca="1">(计算结果!B$19+计算结果!B$20*'000300'!J2728)^计算结果!B$21</f>
        <v>1.6963164556962016</v>
      </c>
      <c r="L2728" s="21">
        <f t="shared" ca="1" si="212"/>
        <v>3085.9192214960594</v>
      </c>
      <c r="M2728" s="31" t="str">
        <f ca="1">IF(ROW()&gt;计算结果!B$22+1,IF(L2728&gt;OFFSET(L2728,-计算结果!B$22,0,1,1),"买",IF(L2728&lt;OFFSET(L2728,-计算结果!B$22,0,1,1),"卖",M2727)),IF(L2728&gt;OFFSET(L2728,-ROW()+1,0,1,1),"买",IF(L2728&lt;OFFSET(L2728,-ROW()+1,0,1,1),"卖",M2727)))</f>
        <v>买</v>
      </c>
      <c r="N2728" s="4" t="str">
        <f t="shared" ca="1" si="213"/>
        <v/>
      </c>
      <c r="O2728" s="3">
        <f ca="1">IF(M2727="买",E2728/E2727-1,0)-IF(N2728=1,计算结果!B$17,0)</f>
        <v>-8.7841091743751099E-3</v>
      </c>
      <c r="P2728" s="2">
        <f t="shared" ca="1" si="214"/>
        <v>14.937963103735957</v>
      </c>
      <c r="Q2728" s="3">
        <f ca="1">1-P2728/MAX(P$2:P2728)</f>
        <v>6.142337326242997E-2</v>
      </c>
    </row>
    <row r="2729" spans="1:17" x14ac:dyDescent="0.15">
      <c r="A2729" s="1">
        <v>42458</v>
      </c>
      <c r="B2729">
        <v>3171.31</v>
      </c>
      <c r="C2729">
        <v>3178.07</v>
      </c>
      <c r="D2729" s="21">
        <v>3122.76</v>
      </c>
      <c r="E2729" s="21">
        <v>3135.41</v>
      </c>
      <c r="F2729" s="42">
        <v>1138.44281344</v>
      </c>
      <c r="G2729" s="3">
        <f t="shared" si="210"/>
        <v>-1.0827420632041229E-2</v>
      </c>
      <c r="H2729" s="3">
        <f>1-E2729/MAX(E$2:E2729)</f>
        <v>0.4665129653576533</v>
      </c>
      <c r="I2729" s="21">
        <f t="shared" si="211"/>
        <v>34.320000000000164</v>
      </c>
      <c r="J2729" s="21">
        <f ca="1">IF(ROW()&gt;计算结果!B$18+1,ABS(E2729-OFFSET(E2729,-计算结果!B$18,0,1,1))/SUM(OFFSET(I2729,0,0,-计算结果!B$18,1)),ABS(E2729-OFFSET(E2729,-ROW()+2,0,1,1))/SUM(OFFSET(I2729,0,0,-ROW()+2,1)))</f>
        <v>0.1776807431937388</v>
      </c>
      <c r="K2729" s="21">
        <f ca="1">(计算结果!B$19+计算结果!B$20*'000300'!J2729)^计算结果!B$21</f>
        <v>1.5599126688743647</v>
      </c>
      <c r="L2729" s="21">
        <f t="shared" ca="1" si="212"/>
        <v>3163.1205138768114</v>
      </c>
      <c r="M2729" s="31" t="str">
        <f ca="1">IF(ROW()&gt;计算结果!B$22+1,IF(L2729&gt;OFFSET(L2729,-计算结果!B$22,0,1,1),"买",IF(L2729&lt;OFFSET(L2729,-计算结果!B$22,0,1,1),"卖",M2728)),IF(L2729&gt;OFFSET(L2729,-ROW()+1,0,1,1),"买",IF(L2729&lt;OFFSET(L2729,-ROW()+1,0,1,1),"卖",M2728)))</f>
        <v>买</v>
      </c>
      <c r="N2729" s="4" t="str">
        <f t="shared" ca="1" si="213"/>
        <v/>
      </c>
      <c r="O2729" s="3">
        <f ca="1">IF(M2728="买",E2729/E2728-1,0)-IF(N2729=1,计算结果!B$17,0)</f>
        <v>-1.0827420632041229E-2</v>
      </c>
      <c r="P2729" s="2">
        <f t="shared" ca="1" si="214"/>
        <v>14.776223493825896</v>
      </c>
      <c r="Q2729" s="3">
        <f ca="1">1-P2729/MAX(P$2:P2729)</f>
        <v>7.1585737195519972E-2</v>
      </c>
    </row>
    <row r="2730" spans="1:17" x14ac:dyDescent="0.15">
      <c r="A2730" s="1">
        <v>42459</v>
      </c>
      <c r="B2730">
        <v>3161.29</v>
      </c>
      <c r="C2730">
        <v>3216.68</v>
      </c>
      <c r="D2730" s="21">
        <v>3161.29</v>
      </c>
      <c r="E2730" s="21">
        <v>3216.28</v>
      </c>
      <c r="F2730" s="42">
        <v>1407.217664</v>
      </c>
      <c r="G2730" s="3">
        <f t="shared" si="210"/>
        <v>2.5792480090323311E-2</v>
      </c>
      <c r="H2730" s="3">
        <f>1-E2730/MAX(E$2:E2730)</f>
        <v>0.45275301163819504</v>
      </c>
      <c r="I2730" s="21">
        <f t="shared" si="211"/>
        <v>80.870000000000346</v>
      </c>
      <c r="J2730" s="21">
        <f ca="1">IF(ROW()&gt;计算结果!B$18+1,ABS(E2730-OFFSET(E2730,-计算结果!B$18,0,1,1))/SUM(OFFSET(I2730,0,0,-计算结果!B$18,1)),ABS(E2730-OFFSET(E2730,-ROW()+2,0,1,1))/SUM(OFFSET(I2730,0,0,-ROW()+2,1)))</f>
        <v>0.31031092540248151</v>
      </c>
      <c r="K2730" s="21">
        <f ca="1">(计算结果!B$19+计算结果!B$20*'000300'!J2730)^计算结果!B$21</f>
        <v>1.6792798328622331</v>
      </c>
      <c r="L2730" s="21">
        <f t="shared" ca="1" si="212"/>
        <v>3252.3901668488024</v>
      </c>
      <c r="M2730" s="31" t="str">
        <f ca="1">IF(ROW()&gt;计算结果!B$22+1,IF(L2730&gt;OFFSET(L2730,-计算结果!B$22,0,1,1),"买",IF(L2730&lt;OFFSET(L2730,-计算结果!B$22,0,1,1),"卖",M2729)),IF(L2730&gt;OFFSET(L2730,-ROW()+1,0,1,1),"买",IF(L2730&lt;OFFSET(L2730,-ROW()+1,0,1,1),"卖",M2729)))</f>
        <v>买</v>
      </c>
      <c r="N2730" s="4" t="str">
        <f t="shared" ca="1" si="213"/>
        <v/>
      </c>
      <c r="O2730" s="3">
        <f ca="1">IF(M2729="买",E2730/E2729-1,0)-IF(N2730=1,计算结果!B$17,0)</f>
        <v>2.5792480090323311E-2</v>
      </c>
      <c r="P2730" s="2">
        <f t="shared" ca="1" si="214"/>
        <v>15.157338944100568</v>
      </c>
      <c r="Q2730" s="3">
        <f ca="1">1-P2730/MAX(P$2:P2730)</f>
        <v>4.7639630806563193E-2</v>
      </c>
    </row>
    <row r="2731" spans="1:17" x14ac:dyDescent="0.15">
      <c r="A2731" s="1">
        <v>42460</v>
      </c>
      <c r="B2731">
        <v>3229.2</v>
      </c>
      <c r="C2731">
        <v>3241.93</v>
      </c>
      <c r="D2731" s="21">
        <v>3208.66</v>
      </c>
      <c r="E2731" s="21">
        <v>3218.09</v>
      </c>
      <c r="F2731" s="42">
        <v>1472.6761676799999</v>
      </c>
      <c r="G2731" s="3">
        <f t="shared" si="210"/>
        <v>5.6276194858662087E-4</v>
      </c>
      <c r="H2731" s="3">
        <f>1-E2731/MAX(E$2:E2731)</f>
        <v>0.45244504185666645</v>
      </c>
      <c r="I2731" s="21">
        <f t="shared" si="211"/>
        <v>1.8099999999999454</v>
      </c>
      <c r="J2731" s="21">
        <f ca="1">IF(ROW()&gt;计算结果!B$18+1,ABS(E2731-OFFSET(E2731,-计算结果!B$18,0,1,1))/SUM(OFFSET(I2731,0,0,-计算结果!B$18,1)),ABS(E2731-OFFSET(E2731,-ROW()+2,0,1,1))/SUM(OFFSET(I2731,0,0,-ROW()+2,1)))</f>
        <v>0.25071430478784462</v>
      </c>
      <c r="K2731" s="21">
        <f ca="1">(计算结果!B$19+计算结果!B$20*'000300'!J2731)^计算结果!B$21</f>
        <v>1.6256428743090601</v>
      </c>
      <c r="L2731" s="21">
        <f t="shared" ca="1" si="212"/>
        <v>3196.6303450234354</v>
      </c>
      <c r="M2731" s="31" t="str">
        <f ca="1">IF(ROW()&gt;计算结果!B$22+1,IF(L2731&gt;OFFSET(L2731,-计算结果!B$22,0,1,1),"买",IF(L2731&lt;OFFSET(L2731,-计算结果!B$22,0,1,1),"卖",M2730)),IF(L2731&gt;OFFSET(L2731,-ROW()+1,0,1,1),"买",IF(L2731&lt;OFFSET(L2731,-ROW()+1,0,1,1),"卖",M2730)))</f>
        <v>买</v>
      </c>
      <c r="N2731" s="4" t="str">
        <f t="shared" ca="1" si="213"/>
        <v/>
      </c>
      <c r="O2731" s="3">
        <f ca="1">IF(M2730="买",E2731/E2730-1,0)-IF(N2731=1,计算结果!B$17,0)</f>
        <v>5.6276194858662087E-4</v>
      </c>
      <c r="P2731" s="2">
        <f t="shared" ca="1" si="214"/>
        <v>15.165868917700138</v>
      </c>
      <c r="Q2731" s="3">
        <f ca="1">1-P2731/MAX(P$2:P2731)</f>
        <v>4.7103678629439205E-2</v>
      </c>
    </row>
    <row r="2732" spans="1:17" x14ac:dyDescent="0.15">
      <c r="A2732" s="1">
        <v>42461</v>
      </c>
      <c r="B2732">
        <v>3213.67</v>
      </c>
      <c r="C2732">
        <v>3222.61</v>
      </c>
      <c r="D2732" s="21">
        <v>3165.86</v>
      </c>
      <c r="E2732" s="21">
        <v>3221.89</v>
      </c>
      <c r="F2732" s="42">
        <v>1270.5009663999999</v>
      </c>
      <c r="G2732" s="3">
        <f t="shared" si="210"/>
        <v>1.1808246506466169E-3</v>
      </c>
      <c r="H2732" s="3">
        <f>1-E2732/MAX(E$2:E2732)</f>
        <v>0.45179847546450691</v>
      </c>
      <c r="I2732" s="21">
        <f t="shared" si="211"/>
        <v>3.7999999999997272</v>
      </c>
      <c r="J2732" s="21">
        <f ca="1">IF(ROW()&gt;计算结果!B$18+1,ABS(E2732-OFFSET(E2732,-计算结果!B$18,0,1,1))/SUM(OFFSET(I2732,0,0,-计算结果!B$18,1)),ABS(E2732-OFFSET(E2732,-ROW()+2,0,1,1))/SUM(OFFSET(I2732,0,0,-ROW()+2,1)))</f>
        <v>0.15106041811635756</v>
      </c>
      <c r="K2732" s="21">
        <f ca="1">(计算结果!B$19+计算结果!B$20*'000300'!J2732)^计算结果!B$21</f>
        <v>1.5359543763047216</v>
      </c>
      <c r="L2732" s="21">
        <f t="shared" ca="1" si="212"/>
        <v>3235.4280226286364</v>
      </c>
      <c r="M2732" s="31" t="str">
        <f ca="1">IF(ROW()&gt;计算结果!B$22+1,IF(L2732&gt;OFFSET(L2732,-计算结果!B$22,0,1,1),"买",IF(L2732&lt;OFFSET(L2732,-计算结果!B$22,0,1,1),"卖",M2731)),IF(L2732&gt;OFFSET(L2732,-ROW()+1,0,1,1),"买",IF(L2732&lt;OFFSET(L2732,-ROW()+1,0,1,1),"卖",M2731)))</f>
        <v>买</v>
      </c>
      <c r="N2732" s="4" t="str">
        <f t="shared" ca="1" si="213"/>
        <v/>
      </c>
      <c r="O2732" s="3">
        <f ca="1">IF(M2731="买",E2732/E2731-1,0)-IF(N2732=1,计算结果!B$17,0)</f>
        <v>1.1808246506466169E-3</v>
      </c>
      <c r="P2732" s="2">
        <f t="shared" ca="1" si="214"/>
        <v>15.183777149566634</v>
      </c>
      <c r="Q2732" s="3">
        <f ca="1">1-P2732/MAX(P$2:P2732)</f>
        <v>4.5978475163654386E-2</v>
      </c>
    </row>
    <row r="2733" spans="1:17" x14ac:dyDescent="0.15">
      <c r="A2733" s="1">
        <v>42465</v>
      </c>
      <c r="B2733">
        <v>3211.3</v>
      </c>
      <c r="C2733">
        <v>3271.93</v>
      </c>
      <c r="D2733" s="21">
        <v>3205.21</v>
      </c>
      <c r="E2733" s="21">
        <v>3264.49</v>
      </c>
      <c r="F2733" s="42">
        <v>1592.9653657599999</v>
      </c>
      <c r="G2733" s="3">
        <f t="shared" si="210"/>
        <v>1.3222052894419134E-2</v>
      </c>
      <c r="H2733" s="3">
        <f>1-E2733/MAX(E$2:E2733)</f>
        <v>0.44455012591029741</v>
      </c>
      <c r="I2733" s="21">
        <f t="shared" si="211"/>
        <v>42.599999999999909</v>
      </c>
      <c r="J2733" s="21">
        <f ca="1">IF(ROW()&gt;计算结果!B$18+1,ABS(E2733-OFFSET(E2733,-计算结果!B$18,0,1,1))/SUM(OFFSET(I2733,0,0,-计算结果!B$18,1)),ABS(E2733-OFFSET(E2733,-ROW()+2,0,1,1))/SUM(OFFSET(I2733,0,0,-ROW()+2,1)))</f>
        <v>5.0904786064602324E-2</v>
      </c>
      <c r="K2733" s="21">
        <f ca="1">(计算结果!B$19+计算结果!B$20*'000300'!J2733)^计算结果!B$21</f>
        <v>1.445814307458142</v>
      </c>
      <c r="L2733" s="21">
        <f t="shared" ca="1" si="212"/>
        <v>3277.4462453151782</v>
      </c>
      <c r="M2733" s="31" t="str">
        <f ca="1">IF(ROW()&gt;计算结果!B$22+1,IF(L2733&gt;OFFSET(L2733,-计算结果!B$22,0,1,1),"买",IF(L2733&lt;OFFSET(L2733,-计算结果!B$22,0,1,1),"卖",M2732)),IF(L2733&gt;OFFSET(L2733,-ROW()+1,0,1,1),"买",IF(L2733&lt;OFFSET(L2733,-ROW()+1,0,1,1),"卖",M2732)))</f>
        <v>买</v>
      </c>
      <c r="N2733" s="4" t="str">
        <f t="shared" ca="1" si="213"/>
        <v/>
      </c>
      <c r="O2733" s="3">
        <f ca="1">IF(M2732="买",E2733/E2732-1,0)-IF(N2733=1,计算结果!B$17,0)</f>
        <v>1.3222052894419134E-2</v>
      </c>
      <c r="P2733" s="2">
        <f t="shared" ca="1" si="214"/>
        <v>15.384537854175276</v>
      </c>
      <c r="Q2733" s="3">
        <f ca="1">1-P2733/MAX(P$2:P2733)</f>
        <v>3.3364352099853778E-2</v>
      </c>
    </row>
    <row r="2734" spans="1:17" x14ac:dyDescent="0.15">
      <c r="A2734" s="1">
        <v>42466</v>
      </c>
      <c r="B2734">
        <v>3250.52</v>
      </c>
      <c r="C2734">
        <v>3267.64</v>
      </c>
      <c r="D2734" s="21">
        <v>3236.2</v>
      </c>
      <c r="E2734" s="21">
        <v>3257.53</v>
      </c>
      <c r="F2734" s="42">
        <v>1372.0626790399999</v>
      </c>
      <c r="G2734" s="3">
        <f t="shared" si="210"/>
        <v>-2.1320328749665496E-3</v>
      </c>
      <c r="H2734" s="3">
        <f>1-E2734/MAX(E$2:E2734)</f>
        <v>0.44573436330225269</v>
      </c>
      <c r="I2734" s="21">
        <f t="shared" si="211"/>
        <v>6.9599999999995816</v>
      </c>
      <c r="J2734" s="21">
        <f ca="1">IF(ROW()&gt;计算结果!B$18+1,ABS(E2734-OFFSET(E2734,-计算结果!B$18,0,1,1))/SUM(OFFSET(I2734,0,0,-计算结果!B$18,1)),ABS(E2734-OFFSET(E2734,-ROW()+2,0,1,1))/SUM(OFFSET(I2734,0,0,-ROW()+2,1)))</f>
        <v>0.11377975336965938</v>
      </c>
      <c r="K2734" s="21">
        <f ca="1">(计算结果!B$19+计算结果!B$20*'000300'!J2734)^计算结果!B$21</f>
        <v>1.5024017780326933</v>
      </c>
      <c r="L2734" s="21">
        <f t="shared" ca="1" si="212"/>
        <v>3247.5240429419196</v>
      </c>
      <c r="M2734" s="31" t="str">
        <f ca="1">IF(ROW()&gt;计算结果!B$22+1,IF(L2734&gt;OFFSET(L2734,-计算结果!B$22,0,1,1),"买",IF(L2734&lt;OFFSET(L2734,-计算结果!B$22,0,1,1),"卖",M2733)),IF(L2734&gt;OFFSET(L2734,-ROW()+1,0,1,1),"买",IF(L2734&lt;OFFSET(L2734,-ROW()+1,0,1,1),"卖",M2733)))</f>
        <v>买</v>
      </c>
      <c r="N2734" s="4" t="str">
        <f t="shared" ca="1" si="213"/>
        <v/>
      </c>
      <c r="O2734" s="3">
        <f ca="1">IF(M2733="买",E2734/E2733-1,0)-IF(N2734=1,计算结果!B$17,0)</f>
        <v>-2.1320328749665496E-3</v>
      </c>
      <c r="P2734" s="2">
        <f t="shared" ca="1" si="214"/>
        <v>15.351737513704007</v>
      </c>
      <c r="Q2734" s="3">
        <f ca="1">1-P2734/MAX(P$2:P2734)</f>
        <v>3.5425251079291509E-2</v>
      </c>
    </row>
    <row r="2735" spans="1:17" x14ac:dyDescent="0.15">
      <c r="A2735" s="1">
        <v>42467</v>
      </c>
      <c r="B2735">
        <v>3266.29</v>
      </c>
      <c r="C2735">
        <v>3270.82</v>
      </c>
      <c r="D2735" s="21">
        <v>3208.64</v>
      </c>
      <c r="E2735" s="21">
        <v>3209.29</v>
      </c>
      <c r="F2735" s="42">
        <v>1282.7306393599999</v>
      </c>
      <c r="G2735" s="3">
        <f t="shared" si="210"/>
        <v>-1.4808766151040875E-2</v>
      </c>
      <c r="H2735" s="3">
        <f>1-E2735/MAX(E$2:E2735)</f>
        <v>0.45394235350166745</v>
      </c>
      <c r="I2735" s="21">
        <f t="shared" si="211"/>
        <v>48.240000000000236</v>
      </c>
      <c r="J2735" s="21">
        <f ca="1">IF(ROW()&gt;计算结果!B$18+1,ABS(E2735-OFFSET(E2735,-计算结果!B$18,0,1,1))/SUM(OFFSET(I2735,0,0,-计算结果!B$18,1)),ABS(E2735-OFFSET(E2735,-ROW()+2,0,1,1))/SUM(OFFSET(I2735,0,0,-ROW()+2,1)))</f>
        <v>8.4569264752288223E-2</v>
      </c>
      <c r="K2735" s="21">
        <f ca="1">(计算结果!B$19+计算结果!B$20*'000300'!J2735)^计算结果!B$21</f>
        <v>1.4761123382770593</v>
      </c>
      <c r="L2735" s="21">
        <f t="shared" ca="1" si="212"/>
        <v>3191.086300413137</v>
      </c>
      <c r="M2735" s="31" t="str">
        <f ca="1">IF(ROW()&gt;计算结果!B$22+1,IF(L2735&gt;OFFSET(L2735,-计算结果!B$22,0,1,1),"买",IF(L2735&lt;OFFSET(L2735,-计算结果!B$22,0,1,1),"卖",M2734)),IF(L2735&gt;OFFSET(L2735,-ROW()+1,0,1,1),"买",IF(L2735&lt;OFFSET(L2735,-ROW()+1,0,1,1),"卖",M2734)))</f>
        <v>买</v>
      </c>
      <c r="N2735" s="4" t="str">
        <f t="shared" ca="1" si="213"/>
        <v/>
      </c>
      <c r="O2735" s="3">
        <f ca="1">IF(M2734="买",E2735/E2734-1,0)-IF(N2735=1,计算结果!B$17,0)</f>
        <v>-1.4808766151040875E-2</v>
      </c>
      <c r="P2735" s="2">
        <f t="shared" ca="1" si="214"/>
        <v>15.124397222851403</v>
      </c>
      <c r="Q2735" s="3">
        <f ca="1">1-P2735/MAX(P$2:P2735)</f>
        <v>4.9709412971257194E-2</v>
      </c>
    </row>
    <row r="2736" spans="1:17" x14ac:dyDescent="0.15">
      <c r="A2736" s="1">
        <v>42468</v>
      </c>
      <c r="B2736">
        <v>3189.85</v>
      </c>
      <c r="C2736">
        <v>3197.77</v>
      </c>
      <c r="D2736" s="21">
        <v>3163.3</v>
      </c>
      <c r="E2736" s="21">
        <v>3185.73</v>
      </c>
      <c r="F2736" s="42">
        <v>1139.2071270399999</v>
      </c>
      <c r="G2736" s="3">
        <f t="shared" si="210"/>
        <v>-7.3411876147060351E-3</v>
      </c>
      <c r="H2736" s="3">
        <f>1-E2736/MAX(E$2:E2736)</f>
        <v>0.4579510651330565</v>
      </c>
      <c r="I2736" s="21">
        <f t="shared" si="211"/>
        <v>23.559999999999945</v>
      </c>
      <c r="J2736" s="21">
        <f ca="1">IF(ROW()&gt;计算结果!B$18+1,ABS(E2736-OFFSET(E2736,-计算结果!B$18,0,1,1))/SUM(OFFSET(I2736,0,0,-计算结果!B$18,1)),ABS(E2736-OFFSET(E2736,-ROW()+2,0,1,1))/SUM(OFFSET(I2736,0,0,-ROW()+2,1)))</f>
        <v>1.3556005869611159E-2</v>
      </c>
      <c r="K2736" s="21">
        <f ca="1">(计算结果!B$19+计算结果!B$20*'000300'!J2736)^计算结果!B$21</f>
        <v>1.41220040528265</v>
      </c>
      <c r="L2736" s="21">
        <f t="shared" ca="1" si="212"/>
        <v>3183.5221307988895</v>
      </c>
      <c r="M2736" s="31" t="str">
        <f ca="1">IF(ROW()&gt;计算结果!B$22+1,IF(L2736&gt;OFFSET(L2736,-计算结果!B$22,0,1,1),"买",IF(L2736&lt;OFFSET(L2736,-计算结果!B$22,0,1,1),"卖",M2735)),IF(L2736&gt;OFFSET(L2736,-ROW()+1,0,1,1),"买",IF(L2736&lt;OFFSET(L2736,-ROW()+1,0,1,1),"卖",M2735)))</f>
        <v>买</v>
      </c>
      <c r="N2736" s="4" t="str">
        <f t="shared" ca="1" si="213"/>
        <v/>
      </c>
      <c r="O2736" s="3">
        <f ca="1">IF(M2735="买",E2736/E2735-1,0)-IF(N2736=1,计算结果!B$17,0)</f>
        <v>-7.3411876147060351E-3</v>
      </c>
      <c r="P2736" s="2">
        <f t="shared" ca="1" si="214"/>
        <v>15.013366185279112</v>
      </c>
      <c r="Q2736" s="3">
        <f ca="1">1-P2736/MAX(P$2:P2736)</f>
        <v>5.6685674459124313E-2</v>
      </c>
    </row>
    <row r="2737" spans="1:17" x14ac:dyDescent="0.15">
      <c r="A2737" s="1">
        <v>42471</v>
      </c>
      <c r="B2737">
        <v>3213.51</v>
      </c>
      <c r="C2737">
        <v>3251.57</v>
      </c>
      <c r="D2737" s="21">
        <v>3213.51</v>
      </c>
      <c r="E2737" s="21">
        <v>3230.1</v>
      </c>
      <c r="F2737" s="42">
        <v>1427.59493632</v>
      </c>
      <c r="G2737" s="3">
        <f t="shared" si="210"/>
        <v>1.3927733988756019E-2</v>
      </c>
      <c r="H2737" s="3">
        <f>1-E2737/MAX(E$2:E2737)</f>
        <v>0.45040155175934116</v>
      </c>
      <c r="I2737" s="21">
        <f t="shared" si="211"/>
        <v>44.369999999999891</v>
      </c>
      <c r="J2737" s="21">
        <f ca="1">IF(ROW()&gt;计算结果!B$18+1,ABS(E2737-OFFSET(E2737,-计算结果!B$18,0,1,1))/SUM(OFFSET(I2737,0,0,-计算结果!B$18,1)),ABS(E2737-OFFSET(E2737,-ROW()+2,0,1,1))/SUM(OFFSET(I2737,0,0,-ROW()+2,1)))</f>
        <v>0.10259996185874946</v>
      </c>
      <c r="K2737" s="21">
        <f ca="1">(计算结果!B$19+计算结果!B$20*'000300'!J2737)^计算结果!B$21</f>
        <v>1.4923399656728744</v>
      </c>
      <c r="L2737" s="21">
        <f t="shared" ca="1" si="212"/>
        <v>3253.0321465235902</v>
      </c>
      <c r="M2737" s="31" t="str">
        <f ca="1">IF(ROW()&gt;计算结果!B$22+1,IF(L2737&gt;OFFSET(L2737,-计算结果!B$22,0,1,1),"买",IF(L2737&lt;OFFSET(L2737,-计算结果!B$22,0,1,1),"卖",M2736)),IF(L2737&gt;OFFSET(L2737,-ROW()+1,0,1,1),"买",IF(L2737&lt;OFFSET(L2737,-ROW()+1,0,1,1),"卖",M2736)))</f>
        <v>买</v>
      </c>
      <c r="N2737" s="4" t="str">
        <f t="shared" ca="1" si="213"/>
        <v/>
      </c>
      <c r="O2737" s="3">
        <f ca="1">IF(M2736="买",E2737/E2736-1,0)-IF(N2737=1,计算结果!B$17,0)</f>
        <v>1.3927733988756019E-2</v>
      </c>
      <c r="P2737" s="2">
        <f t="shared" ca="1" si="214"/>
        <v>15.222468355783464</v>
      </c>
      <c r="Q2737" s="3">
        <f ca="1">1-P2737/MAX(P$2:P2737)</f>
        <v>4.3547443465208224E-2</v>
      </c>
    </row>
    <row r="2738" spans="1:17" x14ac:dyDescent="0.15">
      <c r="A2738" s="1">
        <v>42472</v>
      </c>
      <c r="B2738">
        <v>3227.37</v>
      </c>
      <c r="C2738">
        <v>3232.26</v>
      </c>
      <c r="D2738" s="21">
        <v>3198.9</v>
      </c>
      <c r="E2738" s="21">
        <v>3218.45</v>
      </c>
      <c r="F2738" s="42">
        <v>990.86557184000003</v>
      </c>
      <c r="G2738" s="3">
        <f t="shared" si="210"/>
        <v>-3.606699482988196E-3</v>
      </c>
      <c r="H2738" s="3">
        <f>1-E2738/MAX(E$2:E2738)</f>
        <v>0.45238378819846181</v>
      </c>
      <c r="I2738" s="21">
        <f t="shared" si="211"/>
        <v>11.650000000000091</v>
      </c>
      <c r="J2738" s="21">
        <f ca="1">IF(ROW()&gt;计算结果!B$18+1,ABS(E2738-OFFSET(E2738,-计算结果!B$18,0,1,1))/SUM(OFFSET(I2738,0,0,-计算结果!B$18,1)),ABS(E2738-OFFSET(E2738,-ROW()+2,0,1,1))/SUM(OFFSET(I2738,0,0,-ROW()+2,1)))</f>
        <v>0.1633912401904884</v>
      </c>
      <c r="K2738" s="21">
        <f ca="1">(计算结果!B$19+计算结果!B$20*'000300'!J2738)^计算结果!B$21</f>
        <v>1.5470521161714395</v>
      </c>
      <c r="L2738" s="21">
        <f t="shared" ca="1" si="212"/>
        <v>3199.5317635625188</v>
      </c>
      <c r="M2738" s="31" t="str">
        <f ca="1">IF(ROW()&gt;计算结果!B$22+1,IF(L2738&gt;OFFSET(L2738,-计算结果!B$22,0,1,1),"买",IF(L2738&lt;OFFSET(L2738,-计算结果!B$22,0,1,1),"卖",M2737)),IF(L2738&gt;OFFSET(L2738,-ROW()+1,0,1,1),"买",IF(L2738&lt;OFFSET(L2738,-ROW()+1,0,1,1),"卖",M2737)))</f>
        <v>买</v>
      </c>
      <c r="N2738" s="4" t="str">
        <f t="shared" ca="1" si="213"/>
        <v/>
      </c>
      <c r="O2738" s="3">
        <f ca="1">IF(M2737="买",E2738/E2737-1,0)-IF(N2738=1,计算结果!B$17,0)</f>
        <v>-3.606699482988196E-3</v>
      </c>
      <c r="P2738" s="2">
        <f t="shared" ca="1" si="214"/>
        <v>15.167565487034855</v>
      </c>
      <c r="Q2738" s="3">
        <f ca="1">1-P2738/MAX(P$2:P2738)</f>
        <v>4.6997080406365077E-2</v>
      </c>
    </row>
    <row r="2739" spans="1:17" x14ac:dyDescent="0.15">
      <c r="A2739" s="1">
        <v>42473</v>
      </c>
      <c r="B2739">
        <v>3237.86</v>
      </c>
      <c r="C2739">
        <v>3296.52</v>
      </c>
      <c r="D2739" s="21">
        <v>3237.86</v>
      </c>
      <c r="E2739" s="21">
        <v>3261.38</v>
      </c>
      <c r="F2739" s="42">
        <v>2001.59608832</v>
      </c>
      <c r="G2739" s="3">
        <f t="shared" si="210"/>
        <v>1.3338718948562311E-2</v>
      </c>
      <c r="H2739" s="3">
        <f>1-E2739/MAX(E$2:E2739)</f>
        <v>0.44507928945756481</v>
      </c>
      <c r="I2739" s="21">
        <f t="shared" si="211"/>
        <v>42.930000000000291</v>
      </c>
      <c r="J2739" s="21">
        <f ca="1">IF(ROW()&gt;计算结果!B$18+1,ABS(E2739-OFFSET(E2739,-计算结果!B$18,0,1,1))/SUM(OFFSET(I2739,0,0,-计算结果!B$18,1)),ABS(E2739-OFFSET(E2739,-ROW()+2,0,1,1))/SUM(OFFSET(I2739,0,0,-ROW()+2,1)))</f>
        <v>0.41060660386583747</v>
      </c>
      <c r="K2739" s="21">
        <f ca="1">(计算结果!B$19+计算结果!B$20*'000300'!J2739)^计算结果!B$21</f>
        <v>1.7695459434792538</v>
      </c>
      <c r="L2739" s="21">
        <f t="shared" ca="1" si="212"/>
        <v>3308.9750594618095</v>
      </c>
      <c r="M2739" s="31" t="str">
        <f ca="1">IF(ROW()&gt;计算结果!B$22+1,IF(L2739&gt;OFFSET(L2739,-计算结果!B$22,0,1,1),"买",IF(L2739&lt;OFFSET(L2739,-计算结果!B$22,0,1,1),"卖",M2738)),IF(L2739&gt;OFFSET(L2739,-ROW()+1,0,1,1),"买",IF(L2739&lt;OFFSET(L2739,-ROW()+1,0,1,1),"卖",M2738)))</f>
        <v>买</v>
      </c>
      <c r="N2739" s="4" t="str">
        <f t="shared" ca="1" si="213"/>
        <v/>
      </c>
      <c r="O2739" s="3">
        <f ca="1">IF(M2738="买",E2739/E2738-1,0)-IF(N2739=1,计算结果!B$17,0)</f>
        <v>1.3338718948562311E-2</v>
      </c>
      <c r="P2739" s="2">
        <f t="shared" ca="1" si="214"/>
        <v>15.369881380200326</v>
      </c>
      <c r="Q2739" s="3">
        <f ca="1">1-P2739/MAX(P$2:P2739)</f>
        <v>3.4285242304746277E-2</v>
      </c>
    </row>
    <row r="2740" spans="1:17" x14ac:dyDescent="0.15">
      <c r="A2740" s="1">
        <v>42474</v>
      </c>
      <c r="B2740">
        <v>3277.1</v>
      </c>
      <c r="C2740">
        <v>3286.07</v>
      </c>
      <c r="D2740" s="21">
        <v>3252.05</v>
      </c>
      <c r="E2740" s="21">
        <v>3275.83</v>
      </c>
      <c r="F2740" s="42">
        <v>1179.89441536</v>
      </c>
      <c r="G2740" s="3">
        <f t="shared" si="210"/>
        <v>4.4306397905180539E-3</v>
      </c>
      <c r="H2740" s="3">
        <f>1-E2740/MAX(E$2:E2740)</f>
        <v>0.44262063567685295</v>
      </c>
      <c r="I2740" s="21">
        <f t="shared" si="211"/>
        <v>14.449999999999818</v>
      </c>
      <c r="J2740" s="21">
        <f ca="1">IF(ROW()&gt;计算结果!B$18+1,ABS(E2740-OFFSET(E2740,-计算结果!B$18,0,1,1))/SUM(OFFSET(I2740,0,0,-计算结果!B$18,1)),ABS(E2740-OFFSET(E2740,-ROW()+2,0,1,1))/SUM(OFFSET(I2740,0,0,-ROW()+2,1)))</f>
        <v>0.24774306277821637</v>
      </c>
      <c r="K2740" s="21">
        <f ca="1">(计算结果!B$19+计算结果!B$20*'000300'!J2740)^计算结果!B$21</f>
        <v>1.6229687565003947</v>
      </c>
      <c r="L2740" s="21">
        <f t="shared" ca="1" si="212"/>
        <v>3255.1816635229447</v>
      </c>
      <c r="M2740" s="31" t="str">
        <f ca="1">IF(ROW()&gt;计算结果!B$22+1,IF(L2740&gt;OFFSET(L2740,-计算结果!B$22,0,1,1),"买",IF(L2740&lt;OFFSET(L2740,-计算结果!B$22,0,1,1),"卖",M2739)),IF(L2740&gt;OFFSET(L2740,-ROW()+1,0,1,1),"买",IF(L2740&lt;OFFSET(L2740,-ROW()+1,0,1,1),"卖",M2739)))</f>
        <v>买</v>
      </c>
      <c r="N2740" s="4" t="str">
        <f t="shared" ca="1" si="213"/>
        <v/>
      </c>
      <c r="O2740" s="3">
        <f ca="1">IF(M2739="买",E2740/E2739-1,0)-IF(N2740=1,计算结果!B$17,0)</f>
        <v>4.4306397905180539E-3</v>
      </c>
      <c r="P2740" s="2">
        <f t="shared" ca="1" si="214"/>
        <v>15.437979788218984</v>
      </c>
      <c r="Q2740" s="3">
        <f ca="1">1-P2740/MAX(P$2:P2740)</f>
        <v>3.0006508073011195E-2</v>
      </c>
    </row>
    <row r="2741" spans="1:17" x14ac:dyDescent="0.15">
      <c r="A2741" s="1">
        <v>42475</v>
      </c>
      <c r="B2741">
        <v>3279.86</v>
      </c>
      <c r="C2741">
        <v>3282.98</v>
      </c>
      <c r="D2741" s="21">
        <v>3261.73</v>
      </c>
      <c r="E2741" s="21">
        <v>3272.21</v>
      </c>
      <c r="F2741" s="42">
        <v>1079.6398182400001</v>
      </c>
      <c r="G2741" s="3">
        <f t="shared" si="210"/>
        <v>-1.1050634495685108E-3</v>
      </c>
      <c r="H2741" s="3">
        <f>1-E2741/MAX(E$2:E2741)</f>
        <v>0.44323657523991011</v>
      </c>
      <c r="I2741" s="21">
        <f t="shared" si="211"/>
        <v>3.6199999999998909</v>
      </c>
      <c r="J2741" s="21">
        <f ca="1">IF(ROW()&gt;计算结果!B$18+1,ABS(E2741-OFFSET(E2741,-计算结果!B$18,0,1,1))/SUM(OFFSET(I2741,0,0,-计算结果!B$18,1)),ABS(E2741-OFFSET(E2741,-ROW()+2,0,1,1))/SUM(OFFSET(I2741,0,0,-ROW()+2,1)))</f>
        <v>0.22347014617226868</v>
      </c>
      <c r="K2741" s="21">
        <f ca="1">(计算结果!B$19+计算结果!B$20*'000300'!J2741)^计算结果!B$21</f>
        <v>1.6011231315550418</v>
      </c>
      <c r="L2741" s="21">
        <f t="shared" ca="1" si="212"/>
        <v>3282.4461269482608</v>
      </c>
      <c r="M2741" s="31" t="str">
        <f ca="1">IF(ROW()&gt;计算结果!B$22+1,IF(L2741&gt;OFFSET(L2741,-计算结果!B$22,0,1,1),"买",IF(L2741&lt;OFFSET(L2741,-计算结果!B$22,0,1,1),"卖",M2740)),IF(L2741&gt;OFFSET(L2741,-ROW()+1,0,1,1),"买",IF(L2741&lt;OFFSET(L2741,-ROW()+1,0,1,1),"卖",M2740)))</f>
        <v>买</v>
      </c>
      <c r="N2741" s="4" t="str">
        <f t="shared" ca="1" si="213"/>
        <v/>
      </c>
      <c r="O2741" s="3">
        <f ca="1">IF(M2740="买",E2741/E2740-1,0)-IF(N2741=1,计算结果!B$17,0)</f>
        <v>-1.1050634495685108E-3</v>
      </c>
      <c r="P2741" s="2">
        <f t="shared" ca="1" si="214"/>
        <v>15.420919841019845</v>
      </c>
      <c r="Q2741" s="3">
        <f ca="1">1-P2741/MAX(P$2:P2741)</f>
        <v>3.1078412427259061E-2</v>
      </c>
    </row>
    <row r="2742" spans="1:17" x14ac:dyDescent="0.15">
      <c r="A2742" s="1">
        <v>42478</v>
      </c>
      <c r="B2742">
        <v>3252.67</v>
      </c>
      <c r="C2742">
        <v>3252.67</v>
      </c>
      <c r="D2742" s="21">
        <v>3221.66</v>
      </c>
      <c r="E2742" s="21">
        <v>3228.45</v>
      </c>
      <c r="F2742" s="42">
        <v>1039.5615232</v>
      </c>
      <c r="G2742" s="3">
        <f t="shared" si="210"/>
        <v>-1.3373224823590268E-2</v>
      </c>
      <c r="H2742" s="3">
        <f>1-E2742/MAX(E$2:E2742)</f>
        <v>0.4506822976927789</v>
      </c>
      <c r="I2742" s="21">
        <f t="shared" si="211"/>
        <v>43.760000000000218</v>
      </c>
      <c r="J2742" s="21">
        <f ca="1">IF(ROW()&gt;计算结果!B$18+1,ABS(E2742-OFFSET(E2742,-计算结果!B$18,0,1,1))/SUM(OFFSET(I2742,0,0,-计算结果!B$18,1)),ABS(E2742-OFFSET(E2742,-ROW()+2,0,1,1))/SUM(OFFSET(I2742,0,0,-ROW()+2,1)))</f>
        <v>2.3250868363223747E-2</v>
      </c>
      <c r="K2742" s="21">
        <f ca="1">(计算结果!B$19+计算结果!B$20*'000300'!J2742)^计算结果!B$21</f>
        <v>1.4209257815269012</v>
      </c>
      <c r="L2742" s="21">
        <f t="shared" ca="1" si="212"/>
        <v>3205.721638064877</v>
      </c>
      <c r="M2742" s="31" t="str">
        <f ca="1">IF(ROW()&gt;计算结果!B$22+1,IF(L2742&gt;OFFSET(L2742,-计算结果!B$22,0,1,1),"买",IF(L2742&lt;OFFSET(L2742,-计算结果!B$22,0,1,1),"卖",M2741)),IF(L2742&gt;OFFSET(L2742,-ROW()+1,0,1,1),"买",IF(L2742&lt;OFFSET(L2742,-ROW()+1,0,1,1),"卖",M2741)))</f>
        <v>买</v>
      </c>
      <c r="N2742" s="4" t="str">
        <f t="shared" ca="1" si="213"/>
        <v/>
      </c>
      <c r="O2742" s="3">
        <f ca="1">IF(M2741="买",E2742/E2741-1,0)-IF(N2742=1,计算结果!B$17,0)</f>
        <v>-1.3373224823590268E-2</v>
      </c>
      <c r="P2742" s="2">
        <f t="shared" ca="1" si="214"/>
        <v>15.214692412999323</v>
      </c>
      <c r="Q2742" s="3">
        <f ca="1">1-P2742/MAX(P$2:P2742)</f>
        <v>4.4036018654299292E-2</v>
      </c>
    </row>
    <row r="2743" spans="1:17" x14ac:dyDescent="0.15">
      <c r="A2743" s="1">
        <v>42479</v>
      </c>
      <c r="B2743">
        <v>3243.97</v>
      </c>
      <c r="C2743">
        <v>3250.73</v>
      </c>
      <c r="D2743" s="21">
        <v>3221.58</v>
      </c>
      <c r="E2743" s="21">
        <v>3238.3</v>
      </c>
      <c r="F2743" s="42">
        <v>909.76239615999998</v>
      </c>
      <c r="G2743" s="3">
        <f t="shared" si="210"/>
        <v>3.0509997057412974E-3</v>
      </c>
      <c r="H2743" s="3">
        <f>1-E2743/MAX(E$2:E2743)</f>
        <v>0.44900632954468112</v>
      </c>
      <c r="I2743" s="21">
        <f t="shared" si="211"/>
        <v>9.8500000000003638</v>
      </c>
      <c r="J2743" s="21">
        <f ca="1">IF(ROW()&gt;计算结果!B$18+1,ABS(E2743-OFFSET(E2743,-计算结果!B$18,0,1,1))/SUM(OFFSET(I2743,0,0,-计算结果!B$18,1)),ABS(E2743-OFFSET(E2743,-ROW()+2,0,1,1))/SUM(OFFSET(I2743,0,0,-ROW()+2,1)))</f>
        <v>0.10501623962468248</v>
      </c>
      <c r="K2743" s="21">
        <f ca="1">(计算结果!B$19+计算结果!B$20*'000300'!J2743)^计算结果!B$21</f>
        <v>1.4945146156622142</v>
      </c>
      <c r="L2743" s="21">
        <f t="shared" ca="1" si="212"/>
        <v>3254.4104761312519</v>
      </c>
      <c r="M2743" s="31" t="str">
        <f ca="1">IF(ROW()&gt;计算结果!B$22+1,IF(L2743&gt;OFFSET(L2743,-计算结果!B$22,0,1,1),"买",IF(L2743&lt;OFFSET(L2743,-计算结果!B$22,0,1,1),"卖",M2742)),IF(L2743&gt;OFFSET(L2743,-ROW()+1,0,1,1),"买",IF(L2743&lt;OFFSET(L2743,-ROW()+1,0,1,1),"卖",M2742)))</f>
        <v>卖</v>
      </c>
      <c r="N2743" s="4">
        <f t="shared" ca="1" si="213"/>
        <v>1</v>
      </c>
      <c r="O2743" s="3">
        <f ca="1">IF(M2742="买",E2743/E2742-1,0)-IF(N2743=1,计算结果!B$17,0)</f>
        <v>3.0509997057412974E-3</v>
      </c>
      <c r="P2743" s="2">
        <f t="shared" ca="1" si="214"/>
        <v>15.261112435074327</v>
      </c>
      <c r="Q2743" s="3">
        <f ca="1">1-P2743/MAX(P$2:P2743)</f>
        <v>4.1119372828514411E-2</v>
      </c>
    </row>
    <row r="2744" spans="1:17" x14ac:dyDescent="0.15">
      <c r="A2744" s="1">
        <v>42480</v>
      </c>
      <c r="B2744">
        <v>3244.14</v>
      </c>
      <c r="C2744">
        <v>3248.42</v>
      </c>
      <c r="D2744" s="21">
        <v>3107.37</v>
      </c>
      <c r="E2744" s="21">
        <v>3181.03</v>
      </c>
      <c r="F2744" s="42">
        <v>1723.2470016</v>
      </c>
      <c r="G2744" s="3">
        <f t="shared" si="210"/>
        <v>-1.7685205200259402E-2</v>
      </c>
      <c r="H2744" s="3">
        <f>1-E2744/MAX(E$2:E2744)</f>
        <v>0.45875076567072748</v>
      </c>
      <c r="I2744" s="21">
        <f t="shared" si="211"/>
        <v>57.269999999999982</v>
      </c>
      <c r="J2744" s="21">
        <f ca="1">IF(ROW()&gt;计算结果!B$18+1,ABS(E2744-OFFSET(E2744,-计算结果!B$18,0,1,1))/SUM(OFFSET(I2744,0,0,-计算结果!B$18,1)),ABS(E2744-OFFSET(E2744,-ROW()+2,0,1,1))/SUM(OFFSET(I2744,0,0,-ROW()+2,1)))</f>
        <v>0.25525525525525461</v>
      </c>
      <c r="K2744" s="21">
        <f ca="1">(计算结果!B$19+计算结果!B$20*'000300'!J2744)^计算结果!B$21</f>
        <v>1.6297297297297291</v>
      </c>
      <c r="L2744" s="21">
        <f t="shared" ca="1" si="212"/>
        <v>3134.8201325984282</v>
      </c>
      <c r="M2744" s="31" t="str">
        <f ca="1">IF(ROW()&gt;计算结果!B$22+1,IF(L2744&gt;OFFSET(L2744,-计算结果!B$22,0,1,1),"买",IF(L2744&lt;OFFSET(L2744,-计算结果!B$22,0,1,1),"卖",M2743)),IF(L2744&gt;OFFSET(L2744,-ROW()+1,0,1,1),"买",IF(L2744&lt;OFFSET(L2744,-ROW()+1,0,1,1),"卖",M2743)))</f>
        <v>卖</v>
      </c>
      <c r="N2744" s="4" t="str">
        <f t="shared" ca="1" si="213"/>
        <v/>
      </c>
      <c r="O2744" s="3">
        <f ca="1">IF(M2743="买",E2744/E2743-1,0)-IF(N2744=1,计算结果!B$17,0)</f>
        <v>0</v>
      </c>
      <c r="P2744" s="2">
        <f t="shared" ca="1" si="214"/>
        <v>15.261112435074327</v>
      </c>
      <c r="Q2744" s="3">
        <f ca="1">1-P2744/MAX(P$2:P2744)</f>
        <v>4.1119372828514411E-2</v>
      </c>
    </row>
    <row r="2745" spans="1:17" x14ac:dyDescent="0.15">
      <c r="A2745" s="1">
        <v>42481</v>
      </c>
      <c r="B2745">
        <v>3160.8</v>
      </c>
      <c r="C2745">
        <v>3198.56</v>
      </c>
      <c r="D2745" s="21">
        <v>3150.94</v>
      </c>
      <c r="E2745" s="21">
        <v>3160.6</v>
      </c>
      <c r="F2745" s="42">
        <v>1103.2437555199999</v>
      </c>
      <c r="G2745" s="3">
        <f t="shared" si="210"/>
        <v>-6.4224480749947022E-3</v>
      </c>
      <c r="H2745" s="3">
        <f>1-E2745/MAX(E$2:E2745)</f>
        <v>0.46222691077383793</v>
      </c>
      <c r="I2745" s="21">
        <f t="shared" si="211"/>
        <v>20.430000000000291</v>
      </c>
      <c r="J2745" s="21">
        <f ca="1">IF(ROW()&gt;计算结果!B$18+1,ABS(E2745-OFFSET(E2745,-计算结果!B$18,0,1,1))/SUM(OFFSET(I2745,0,0,-计算结果!B$18,1)),ABS(E2745-OFFSET(E2745,-ROW()+2,0,1,1))/SUM(OFFSET(I2745,0,0,-ROW()+2,1)))</f>
        <v>0.17907977490897023</v>
      </c>
      <c r="K2745" s="21">
        <f ca="1">(计算结果!B$19+计算结果!B$20*'000300'!J2745)^计算结果!B$21</f>
        <v>1.5611717974180732</v>
      </c>
      <c r="L2745" s="21">
        <f t="shared" ca="1" si="212"/>
        <v>3175.0669345269398</v>
      </c>
      <c r="M2745" s="31" t="str">
        <f ca="1">IF(ROW()&gt;计算结果!B$22+1,IF(L2745&gt;OFFSET(L2745,-计算结果!B$22,0,1,1),"买",IF(L2745&lt;OFFSET(L2745,-计算结果!B$22,0,1,1),"卖",M2744)),IF(L2745&gt;OFFSET(L2745,-ROW()+1,0,1,1),"买",IF(L2745&lt;OFFSET(L2745,-ROW()+1,0,1,1),"卖",M2744)))</f>
        <v>卖</v>
      </c>
      <c r="N2745" s="4" t="str">
        <f t="shared" ca="1" si="213"/>
        <v/>
      </c>
      <c r="O2745" s="3">
        <f ca="1">IF(M2744="买",E2745/E2744-1,0)-IF(N2745=1,计算结果!B$17,0)</f>
        <v>0</v>
      </c>
      <c r="P2745" s="2">
        <f t="shared" ca="1" si="214"/>
        <v>15.261112435074327</v>
      </c>
      <c r="Q2745" s="3">
        <f ca="1">1-P2745/MAX(P$2:P2745)</f>
        <v>4.1119372828514411E-2</v>
      </c>
    </row>
    <row r="2746" spans="1:17" x14ac:dyDescent="0.15">
      <c r="A2746" s="1">
        <v>42482</v>
      </c>
      <c r="B2746">
        <v>3142.56</v>
      </c>
      <c r="C2746">
        <v>3175.38</v>
      </c>
      <c r="D2746" s="21">
        <v>3137.99</v>
      </c>
      <c r="E2746" s="21">
        <v>3174.9</v>
      </c>
      <c r="F2746" s="42">
        <v>824.42919935999998</v>
      </c>
      <c r="G2746" s="3">
        <f t="shared" si="210"/>
        <v>4.524457381509972E-3</v>
      </c>
      <c r="H2746" s="3">
        <f>1-E2746/MAX(E$2:E2746)</f>
        <v>0.4597937793507112</v>
      </c>
      <c r="I2746" s="21">
        <f t="shared" si="211"/>
        <v>14.300000000000182</v>
      </c>
      <c r="J2746" s="21">
        <f ca="1">IF(ROW()&gt;计算结果!B$18+1,ABS(E2746-OFFSET(E2746,-计算结果!B$18,0,1,1))/SUM(OFFSET(I2746,0,0,-计算结果!B$18,1)),ABS(E2746-OFFSET(E2746,-ROW()+2,0,1,1))/SUM(OFFSET(I2746,0,0,-ROW()+2,1)))</f>
        <v>4.1236720862048833E-2</v>
      </c>
      <c r="K2746" s="21">
        <f ca="1">(计算结果!B$19+计算结果!B$20*'000300'!J2746)^计算结果!B$21</f>
        <v>1.4371130487758439</v>
      </c>
      <c r="L2746" s="21">
        <f t="shared" ca="1" si="212"/>
        <v>3174.8270307399835</v>
      </c>
      <c r="M2746" s="31" t="str">
        <f ca="1">IF(ROW()&gt;计算结果!B$22+1,IF(L2746&gt;OFFSET(L2746,-计算结果!B$22,0,1,1),"买",IF(L2746&lt;OFFSET(L2746,-计算结果!B$22,0,1,1),"卖",M2745)),IF(L2746&gt;OFFSET(L2746,-ROW()+1,0,1,1),"买",IF(L2746&lt;OFFSET(L2746,-ROW()+1,0,1,1),"卖",M2745)))</f>
        <v>买</v>
      </c>
      <c r="N2746" s="4">
        <f t="shared" ca="1" si="213"/>
        <v>1</v>
      </c>
      <c r="O2746" s="3">
        <f ca="1">IF(M2745="买",E2746/E2745-1,0)-IF(N2746=1,计算结果!B$17,0)</f>
        <v>0</v>
      </c>
      <c r="P2746" s="2">
        <f t="shared" ca="1" si="214"/>
        <v>15.261112435074327</v>
      </c>
      <c r="Q2746" s="3">
        <f ca="1">1-P2746/MAX(P$2:P2746)</f>
        <v>4.1119372828514411E-2</v>
      </c>
    </row>
    <row r="2747" spans="1:17" x14ac:dyDescent="0.15">
      <c r="A2747" s="1">
        <v>42485</v>
      </c>
      <c r="B2747">
        <v>3164.74</v>
      </c>
      <c r="C2747">
        <v>3172.27</v>
      </c>
      <c r="D2747" s="21">
        <v>3137.11</v>
      </c>
      <c r="E2747" s="21">
        <v>3162.03</v>
      </c>
      <c r="F2747" s="42">
        <v>747.34845952000001</v>
      </c>
      <c r="G2747" s="3">
        <f t="shared" si="210"/>
        <v>-4.0536709817631245E-3</v>
      </c>
      <c r="H2747" s="3">
        <f>1-E2747/MAX(E$2:E2747)</f>
        <v>0.46198359763152519</v>
      </c>
      <c r="I2747" s="21">
        <f t="shared" si="211"/>
        <v>12.869999999999891</v>
      </c>
      <c r="J2747" s="21">
        <f ca="1">IF(ROW()&gt;计算结果!B$18+1,ABS(E2747-OFFSET(E2747,-计算结果!B$18,0,1,1))/SUM(OFFSET(I2747,0,0,-计算结果!B$18,1)),ABS(E2747-OFFSET(E2747,-ROW()+2,0,1,1))/SUM(OFFSET(I2747,0,0,-ROW()+2,1)))</f>
        <v>0.29450958335135813</v>
      </c>
      <c r="K2747" s="21">
        <f ca="1">(计算结果!B$19+计算结果!B$20*'000300'!J2747)^计算结果!B$21</f>
        <v>1.6650586250162223</v>
      </c>
      <c r="L2747" s="21">
        <f t="shared" ca="1" si="212"/>
        <v>3153.5192243317765</v>
      </c>
      <c r="M2747" s="31" t="str">
        <f ca="1">IF(ROW()&gt;计算结果!B$22+1,IF(L2747&gt;OFFSET(L2747,-计算结果!B$22,0,1,1),"买",IF(L2747&lt;OFFSET(L2747,-计算结果!B$22,0,1,1),"卖",M2746)),IF(L2747&gt;OFFSET(L2747,-ROW()+1,0,1,1),"买",IF(L2747&lt;OFFSET(L2747,-ROW()+1,0,1,1),"卖",M2746)))</f>
        <v>卖</v>
      </c>
      <c r="N2747" s="4">
        <f t="shared" ca="1" si="213"/>
        <v>1</v>
      </c>
      <c r="O2747" s="3">
        <f ca="1">IF(M2746="买",E2747/E2746-1,0)-IF(N2747=1,计算结果!B$17,0)</f>
        <v>-4.0536709817631245E-3</v>
      </c>
      <c r="P2747" s="2">
        <f t="shared" ca="1" si="214"/>
        <v>15.199248906446842</v>
      </c>
      <c r="Q2747" s="3">
        <f ca="1">1-P2747/MAX(P$2:P2747)</f>
        <v>4.5006359401854268E-2</v>
      </c>
    </row>
    <row r="2748" spans="1:17" x14ac:dyDescent="0.15">
      <c r="A2748" s="1">
        <v>42486</v>
      </c>
      <c r="B2748">
        <v>3159.77</v>
      </c>
      <c r="C2748">
        <v>3181.1</v>
      </c>
      <c r="D2748" s="21">
        <v>3150.4</v>
      </c>
      <c r="E2748" s="21">
        <v>3179.16</v>
      </c>
      <c r="F2748" s="42">
        <v>688.71553024000002</v>
      </c>
      <c r="G2748" s="3">
        <f t="shared" si="210"/>
        <v>5.4174059069647118E-3</v>
      </c>
      <c r="H2748" s="3">
        <f>1-E2748/MAX(E$2:E2748)</f>
        <v>0.45906894439529033</v>
      </c>
      <c r="I2748" s="21">
        <f t="shared" si="211"/>
        <v>17.129999999999654</v>
      </c>
      <c r="J2748" s="21">
        <f ca="1">IF(ROW()&gt;计算结果!B$18+1,ABS(E2748-OFFSET(E2748,-计算结果!B$18,0,1,1))/SUM(OFFSET(I2748,0,0,-计算结果!B$18,1)),ABS(E2748-OFFSET(E2748,-ROW()+2,0,1,1))/SUM(OFFSET(I2748,0,0,-ROW()+2,1)))</f>
        <v>0.16605384387811109</v>
      </c>
      <c r="K2748" s="21">
        <f ca="1">(计算结果!B$19+计算结果!B$20*'000300'!J2748)^计算结果!B$21</f>
        <v>1.5494484594903</v>
      </c>
      <c r="L2748" s="21">
        <f t="shared" ca="1" si="212"/>
        <v>3193.248284691042</v>
      </c>
      <c r="M2748" s="31" t="str">
        <f ca="1">IF(ROW()&gt;计算结果!B$22+1,IF(L2748&gt;OFFSET(L2748,-计算结果!B$22,0,1,1),"买",IF(L2748&lt;OFFSET(L2748,-计算结果!B$22,0,1,1),"卖",M2747)),IF(L2748&gt;OFFSET(L2748,-ROW()+1,0,1,1),"买",IF(L2748&lt;OFFSET(L2748,-ROW()+1,0,1,1),"卖",M2747)))</f>
        <v>买</v>
      </c>
      <c r="N2748" s="4">
        <f t="shared" ca="1" si="213"/>
        <v>1</v>
      </c>
      <c r="O2748" s="3">
        <f ca="1">IF(M2747="买",E2748/E2747-1,0)-IF(N2748=1,计算结果!B$17,0)</f>
        <v>0</v>
      </c>
      <c r="P2748" s="2">
        <f t="shared" ca="1" si="214"/>
        <v>15.199248906446842</v>
      </c>
      <c r="Q2748" s="3">
        <f ca="1">1-P2748/MAX(P$2:P2748)</f>
        <v>4.5006359401854268E-2</v>
      </c>
    </row>
    <row r="2749" spans="1:17" x14ac:dyDescent="0.15">
      <c r="A2749" s="1">
        <v>42487</v>
      </c>
      <c r="B2749">
        <v>3181.93</v>
      </c>
      <c r="C2749">
        <v>3188.83</v>
      </c>
      <c r="D2749" s="21">
        <v>3162.69</v>
      </c>
      <c r="E2749" s="21">
        <v>3165.92</v>
      </c>
      <c r="F2749" s="42">
        <v>706.20405760000006</v>
      </c>
      <c r="G2749" s="3">
        <f t="shared" si="210"/>
        <v>-4.1646221014355334E-3</v>
      </c>
      <c r="H2749" s="3">
        <f>1-E2749/MAX(E$2:E2749)</f>
        <v>0.46132171782481446</v>
      </c>
      <c r="I2749" s="21">
        <f t="shared" si="211"/>
        <v>13.239999999999782</v>
      </c>
      <c r="J2749" s="21">
        <f ca="1">IF(ROW()&gt;计算结果!B$18+1,ABS(E2749-OFFSET(E2749,-计算结果!B$18,0,1,1))/SUM(OFFSET(I2749,0,0,-计算结果!B$18,1)),ABS(E2749-OFFSET(E2749,-ROW()+2,0,1,1))/SUM(OFFSET(I2749,0,0,-ROW()+2,1)))</f>
        <v>0.46133771505895999</v>
      </c>
      <c r="K2749" s="21">
        <f ca="1">(计算结果!B$19+计算结果!B$20*'000300'!J2749)^计算结果!B$21</f>
        <v>1.815203943553064</v>
      </c>
      <c r="L2749" s="21">
        <f t="shared" ca="1" si="212"/>
        <v>3143.641874549322</v>
      </c>
      <c r="M2749" s="31" t="str">
        <f ca="1">IF(ROW()&gt;计算结果!B$22+1,IF(L2749&gt;OFFSET(L2749,-计算结果!B$22,0,1,1),"买",IF(L2749&lt;OFFSET(L2749,-计算结果!B$22,0,1,1),"卖",M2748)),IF(L2749&gt;OFFSET(L2749,-ROW()+1,0,1,1),"买",IF(L2749&lt;OFFSET(L2749,-ROW()+1,0,1,1),"卖",M2748)))</f>
        <v>卖</v>
      </c>
      <c r="N2749" s="4">
        <f t="shared" ca="1" si="213"/>
        <v>1</v>
      </c>
      <c r="O2749" s="3">
        <f ca="1">IF(M2748="买",E2749/E2748-1,0)-IF(N2749=1,计算结果!B$17,0)</f>
        <v>-4.1646221014355334E-3</v>
      </c>
      <c r="P2749" s="2">
        <f t="shared" ca="1" si="214"/>
        <v>15.135949778525834</v>
      </c>
      <c r="Q2749" s="3">
        <f ca="1">1-P2749/MAX(P$2:P2749)</f>
        <v>4.8983547024219698E-2</v>
      </c>
    </row>
    <row r="2750" spans="1:17" x14ac:dyDescent="0.15">
      <c r="A2750" s="1">
        <v>42488</v>
      </c>
      <c r="B2750">
        <v>3169.33</v>
      </c>
      <c r="C2750">
        <v>3174.77</v>
      </c>
      <c r="D2750" s="21">
        <v>3135.64</v>
      </c>
      <c r="E2750" s="21">
        <v>3160.58</v>
      </c>
      <c r="F2750" s="42">
        <v>788.76770304000001</v>
      </c>
      <c r="G2750" s="3">
        <f t="shared" si="210"/>
        <v>-1.686713498761816E-3</v>
      </c>
      <c r="H2750" s="3">
        <f>1-E2750/MAX(E$2:E2750)</f>
        <v>0.46223031375484924</v>
      </c>
      <c r="I2750" s="21">
        <f t="shared" si="211"/>
        <v>5.3400000000001455</v>
      </c>
      <c r="J2750" s="21">
        <f ca="1">IF(ROW()&gt;计算结果!B$18+1,ABS(E2750-OFFSET(E2750,-计算结果!B$18,0,1,1))/SUM(OFFSET(I2750,0,0,-计算结果!B$18,1)),ABS(E2750-OFFSET(E2750,-ROW()+2,0,1,1))/SUM(OFFSET(I2750,0,0,-ROW()+2,1)))</f>
        <v>0.58262979626914602</v>
      </c>
      <c r="K2750" s="21">
        <f ca="1">(计算结果!B$19+计算结果!B$20*'000300'!J2750)^计算结果!B$21</f>
        <v>1.9243668166422312</v>
      </c>
      <c r="L2750" s="21">
        <f t="shared" ca="1" si="212"/>
        <v>3176.2370411027296</v>
      </c>
      <c r="M2750" s="31" t="str">
        <f ca="1">IF(ROW()&gt;计算结果!B$22+1,IF(L2750&gt;OFFSET(L2750,-计算结果!B$22,0,1,1),"买",IF(L2750&lt;OFFSET(L2750,-计算结果!B$22,0,1,1),"卖",M2749)),IF(L2750&gt;OFFSET(L2750,-ROW()+1,0,1,1),"买",IF(L2750&lt;OFFSET(L2750,-ROW()+1,0,1,1),"卖",M2749)))</f>
        <v>卖</v>
      </c>
      <c r="N2750" s="4" t="str">
        <f t="shared" ca="1" si="213"/>
        <v/>
      </c>
      <c r="O2750" s="3">
        <f ca="1">IF(M2749="买",E2750/E2749-1,0)-IF(N2750=1,计算结果!B$17,0)</f>
        <v>0</v>
      </c>
      <c r="P2750" s="2">
        <f t="shared" ca="1" si="214"/>
        <v>15.135949778525834</v>
      </c>
      <c r="Q2750" s="3">
        <f ca="1">1-P2750/MAX(P$2:P2750)</f>
        <v>4.8983547024219698E-2</v>
      </c>
    </row>
    <row r="2751" spans="1:17" x14ac:dyDescent="0.15">
      <c r="A2751" s="1">
        <v>42489</v>
      </c>
      <c r="B2751">
        <v>3153.54</v>
      </c>
      <c r="C2751">
        <v>3171.29</v>
      </c>
      <c r="D2751" s="21">
        <v>3149.4</v>
      </c>
      <c r="E2751" s="21">
        <v>3156.75</v>
      </c>
      <c r="F2751" s="42">
        <v>708.07707647999996</v>
      </c>
      <c r="G2751" s="3">
        <f t="shared" si="210"/>
        <v>-1.2118028969365646E-3</v>
      </c>
      <c r="H2751" s="3">
        <f>1-E2751/MAX(E$2:E2751)</f>
        <v>0.46288198461852581</v>
      </c>
      <c r="I2751" s="21">
        <f t="shared" si="211"/>
        <v>3.8299999999999272</v>
      </c>
      <c r="J2751" s="21">
        <f ca="1">IF(ROW()&gt;计算结果!B$18+1,ABS(E2751-OFFSET(E2751,-计算结果!B$18,0,1,1))/SUM(OFFSET(I2751,0,0,-计算结果!B$18,1)),ABS(E2751-OFFSET(E2751,-ROW()+2,0,1,1))/SUM(OFFSET(I2751,0,0,-ROW()+2,1)))</f>
        <v>0.58307241692758194</v>
      </c>
      <c r="K2751" s="21">
        <f ca="1">(计算结果!B$19+计算结果!B$20*'000300'!J2751)^计算结果!B$21</f>
        <v>1.9247651752348238</v>
      </c>
      <c r="L2751" s="21">
        <f t="shared" ca="1" si="212"/>
        <v>3138.7290630198263</v>
      </c>
      <c r="M2751" s="31" t="str">
        <f ca="1">IF(ROW()&gt;计算结果!B$22+1,IF(L2751&gt;OFFSET(L2751,-计算结果!B$22,0,1,1),"买",IF(L2751&lt;OFFSET(L2751,-计算结果!B$22,0,1,1),"卖",M2750)),IF(L2751&gt;OFFSET(L2751,-ROW()+1,0,1,1),"买",IF(L2751&lt;OFFSET(L2751,-ROW()+1,0,1,1),"卖",M2750)))</f>
        <v>卖</v>
      </c>
      <c r="N2751" s="4" t="str">
        <f t="shared" ca="1" si="213"/>
        <v/>
      </c>
      <c r="O2751" s="3">
        <f ca="1">IF(M2750="买",E2751/E2750-1,0)-IF(N2751=1,计算结果!B$17,0)</f>
        <v>0</v>
      </c>
      <c r="P2751" s="2">
        <f t="shared" ca="1" si="214"/>
        <v>15.135949778525834</v>
      </c>
      <c r="Q2751" s="3">
        <f ca="1">1-P2751/MAX(P$2:P2751)</f>
        <v>4.8983547024219698E-2</v>
      </c>
    </row>
    <row r="2752" spans="1:17" x14ac:dyDescent="0.15">
      <c r="A2752" s="1">
        <v>42493</v>
      </c>
      <c r="B2752">
        <v>3159.82</v>
      </c>
      <c r="C2752">
        <v>3218.49</v>
      </c>
      <c r="D2752" s="21">
        <v>3151.4</v>
      </c>
      <c r="E2752" s="21">
        <v>3213.54</v>
      </c>
      <c r="F2752" s="42">
        <v>1157.3386444800001</v>
      </c>
      <c r="G2752" s="3">
        <f t="shared" si="210"/>
        <v>1.7990021382751298E-2</v>
      </c>
      <c r="H2752" s="3">
        <f>1-E2752/MAX(E$2:E2752)</f>
        <v>0.45321922003675219</v>
      </c>
      <c r="I2752" s="21">
        <f t="shared" si="211"/>
        <v>56.789999999999964</v>
      </c>
      <c r="J2752" s="21">
        <f ca="1">IF(ROW()&gt;计算结果!B$18+1,ABS(E2752-OFFSET(E2752,-计算结果!B$18,0,1,1))/SUM(OFFSET(I2752,0,0,-计算结果!B$18,1)),ABS(E2752-OFFSET(E2752,-ROW()+2,0,1,1))/SUM(OFFSET(I2752,0,0,-ROW()+2,1)))</f>
        <v>7.0646766169153483E-2</v>
      </c>
      <c r="K2752" s="21">
        <f ca="1">(计算结果!B$19+计算结果!B$20*'000300'!J2752)^计算结果!B$21</f>
        <v>1.463582089552238</v>
      </c>
      <c r="L2752" s="21">
        <f t="shared" ca="1" si="212"/>
        <v>3248.2210104866294</v>
      </c>
      <c r="M2752" s="31" t="str">
        <f ca="1">IF(ROW()&gt;计算结果!B$22+1,IF(L2752&gt;OFFSET(L2752,-计算结果!B$22,0,1,1),"买",IF(L2752&lt;OFFSET(L2752,-计算结果!B$22,0,1,1),"卖",M2751)),IF(L2752&gt;OFFSET(L2752,-ROW()+1,0,1,1),"买",IF(L2752&lt;OFFSET(L2752,-ROW()+1,0,1,1),"卖",M2751)))</f>
        <v>买</v>
      </c>
      <c r="N2752" s="4">
        <f t="shared" ca="1" si="213"/>
        <v>1</v>
      </c>
      <c r="O2752" s="3">
        <f ca="1">IF(M2751="买",E2752/E2751-1,0)-IF(N2752=1,计算结果!B$17,0)</f>
        <v>0</v>
      </c>
      <c r="P2752" s="2">
        <f t="shared" ca="1" si="214"/>
        <v>15.135949778525834</v>
      </c>
      <c r="Q2752" s="3">
        <f ca="1">1-P2752/MAX(P$2:P2752)</f>
        <v>4.8983547024219698E-2</v>
      </c>
    </row>
    <row r="2753" spans="1:17" x14ac:dyDescent="0.15">
      <c r="A2753" s="1">
        <v>42494</v>
      </c>
      <c r="B2753">
        <v>3203.47</v>
      </c>
      <c r="C2753">
        <v>3222.88</v>
      </c>
      <c r="D2753" s="21">
        <v>3198.29</v>
      </c>
      <c r="E2753" s="21">
        <v>3209.46</v>
      </c>
      <c r="F2753" s="42">
        <v>977.97136383999998</v>
      </c>
      <c r="G2753" s="3">
        <f t="shared" si="210"/>
        <v>-1.269627887003133E-3</v>
      </c>
      <c r="H2753" s="3">
        <f>1-E2753/MAX(E$2:E2753)</f>
        <v>0.45391342816307079</v>
      </c>
      <c r="I2753" s="21">
        <f t="shared" si="211"/>
        <v>4.0799999999999272</v>
      </c>
      <c r="J2753" s="21">
        <f ca="1">IF(ROW()&gt;计算结果!B$18+1,ABS(E2753-OFFSET(E2753,-计算结果!B$18,0,1,1))/SUM(OFFSET(I2753,0,0,-计算结果!B$18,1)),ABS(E2753-OFFSET(E2753,-ROW()+2,0,1,1))/SUM(OFFSET(I2753,0,0,-ROW()+2,1)))</f>
        <v>0.14049103663289253</v>
      </c>
      <c r="K2753" s="21">
        <f ca="1">(计算结果!B$19+计算结果!B$20*'000300'!J2753)^计算结果!B$21</f>
        <v>1.5264419329696033</v>
      </c>
      <c r="L2753" s="21">
        <f t="shared" ca="1" si="212"/>
        <v>3189.0545787155643</v>
      </c>
      <c r="M2753" s="31" t="str">
        <f ca="1">IF(ROW()&gt;计算结果!B$22+1,IF(L2753&gt;OFFSET(L2753,-计算结果!B$22,0,1,1),"买",IF(L2753&lt;OFFSET(L2753,-计算结果!B$22,0,1,1),"卖",M2752)),IF(L2753&gt;OFFSET(L2753,-ROW()+1,0,1,1),"买",IF(L2753&lt;OFFSET(L2753,-ROW()+1,0,1,1),"卖",M2752)))</f>
        <v>卖</v>
      </c>
      <c r="N2753" s="4">
        <f t="shared" ca="1" si="213"/>
        <v>1</v>
      </c>
      <c r="O2753" s="3">
        <f ca="1">IF(M2752="买",E2753/E2752-1,0)-IF(N2753=1,计算结果!B$17,0)</f>
        <v>-1.269627887003133E-3</v>
      </c>
      <c r="P2753" s="2">
        <f t="shared" ca="1" si="214"/>
        <v>15.116732754590739</v>
      </c>
      <c r="Q2753" s="3">
        <f ca="1">1-P2753/MAX(P$2:P2753)</f>
        <v>5.019098403391653E-2</v>
      </c>
    </row>
    <row r="2754" spans="1:17" x14ac:dyDescent="0.15">
      <c r="A2754" s="1">
        <v>42495</v>
      </c>
      <c r="B2754">
        <v>3204.17</v>
      </c>
      <c r="C2754">
        <v>3217.28</v>
      </c>
      <c r="D2754" s="21">
        <v>3196.57</v>
      </c>
      <c r="E2754" s="21">
        <v>3213.92</v>
      </c>
      <c r="F2754" s="42">
        <v>839.46496000000002</v>
      </c>
      <c r="G2754" s="3">
        <f t="shared" si="210"/>
        <v>1.3896418712182612E-3</v>
      </c>
      <c r="H2754" s="3">
        <f>1-E2754/MAX(E$2:E2754)</f>
        <v>0.45315456339753624</v>
      </c>
      <c r="I2754" s="21">
        <f t="shared" si="211"/>
        <v>4.4600000000000364</v>
      </c>
      <c r="J2754" s="21">
        <f ca="1">IF(ROW()&gt;计算结果!B$18+1,ABS(E2754-OFFSET(E2754,-计算结果!B$18,0,1,1))/SUM(OFFSET(I2754,0,0,-计算结果!B$18,1)),ABS(E2754-OFFSET(E2754,-ROW()+2,0,1,1))/SUM(OFFSET(I2754,0,0,-ROW()+2,1)))</f>
        <v>0.21571456680002568</v>
      </c>
      <c r="K2754" s="21">
        <f ca="1">(计算结果!B$19+计算结果!B$20*'000300'!J2754)^计算结果!B$21</f>
        <v>1.594143110120023</v>
      </c>
      <c r="L2754" s="21">
        <f t="shared" ca="1" si="212"/>
        <v>3228.6936187363799</v>
      </c>
      <c r="M2754" s="31" t="str">
        <f ca="1">IF(ROW()&gt;计算结果!B$22+1,IF(L2754&gt;OFFSET(L2754,-计算结果!B$22,0,1,1),"买",IF(L2754&lt;OFFSET(L2754,-计算结果!B$22,0,1,1),"卖",M2753)),IF(L2754&gt;OFFSET(L2754,-ROW()+1,0,1,1),"买",IF(L2754&lt;OFFSET(L2754,-ROW()+1,0,1,1),"卖",M2753)))</f>
        <v>卖</v>
      </c>
      <c r="N2754" s="4" t="str">
        <f t="shared" ca="1" si="213"/>
        <v/>
      </c>
      <c r="O2754" s="3">
        <f ca="1">IF(M2753="买",E2754/E2753-1,0)-IF(N2754=1,计算结果!B$17,0)</f>
        <v>0</v>
      </c>
      <c r="P2754" s="2">
        <f t="shared" ca="1" si="214"/>
        <v>15.116732754590739</v>
      </c>
      <c r="Q2754" s="3">
        <f ca="1">1-P2754/MAX(P$2:P2754)</f>
        <v>5.019098403391653E-2</v>
      </c>
    </row>
    <row r="2755" spans="1:17" x14ac:dyDescent="0.15">
      <c r="A2755" s="1">
        <v>42496</v>
      </c>
      <c r="B2755">
        <v>3213.14</v>
      </c>
      <c r="C2755">
        <v>3216.89</v>
      </c>
      <c r="D2755" s="21">
        <v>3130.15</v>
      </c>
      <c r="E2755" s="21">
        <v>3130.35</v>
      </c>
      <c r="F2755" s="42">
        <v>1192.65214464</v>
      </c>
      <c r="G2755" s="3">
        <f t="shared" ref="G2755:G2818" si="215">E2755/E2754-1</f>
        <v>-2.6002514063822368E-2</v>
      </c>
      <c r="H2755" s="3">
        <f>1-E2755/MAX(E$2:E2755)</f>
        <v>0.46737391955352892</v>
      </c>
      <c r="I2755" s="21">
        <f t="shared" si="211"/>
        <v>83.570000000000164</v>
      </c>
      <c r="J2755" s="21">
        <f ca="1">IF(ROW()&gt;计算结果!B$18+1,ABS(E2755-OFFSET(E2755,-计算结果!B$18,0,1,1))/SUM(OFFSET(I2755,0,0,-计算结果!B$18,1)),ABS(E2755-OFFSET(E2755,-ROW()+2,0,1,1))/SUM(OFFSET(I2755,0,0,-ROW()+2,1)))</f>
        <v>0.14029961504568456</v>
      </c>
      <c r="K2755" s="21">
        <f ca="1">(计算结果!B$19+计算结果!B$20*'000300'!J2755)^计算结果!B$21</f>
        <v>1.526269653541116</v>
      </c>
      <c r="L2755" s="21">
        <f t="shared" ca="1" si="212"/>
        <v>3078.5947378396259</v>
      </c>
      <c r="M2755" s="31" t="str">
        <f ca="1">IF(ROW()&gt;计算结果!B$22+1,IF(L2755&gt;OFFSET(L2755,-计算结果!B$22,0,1,1),"买",IF(L2755&lt;OFFSET(L2755,-计算结果!B$22,0,1,1),"卖",M2754)),IF(L2755&gt;OFFSET(L2755,-ROW()+1,0,1,1),"买",IF(L2755&lt;OFFSET(L2755,-ROW()+1,0,1,1),"卖",M2754)))</f>
        <v>卖</v>
      </c>
      <c r="N2755" s="4" t="str">
        <f t="shared" ca="1" si="213"/>
        <v/>
      </c>
      <c r="O2755" s="3">
        <f ca="1">IF(M2754="买",E2755/E2754-1,0)-IF(N2755=1,计算结果!B$17,0)</f>
        <v>0</v>
      </c>
      <c r="P2755" s="2">
        <f t="shared" ca="1" si="214"/>
        <v>15.116732754590739</v>
      </c>
      <c r="Q2755" s="3">
        <f ca="1">1-P2755/MAX(P$2:P2755)</f>
        <v>5.019098403391653E-2</v>
      </c>
    </row>
    <row r="2756" spans="1:17" x14ac:dyDescent="0.15">
      <c r="A2756" s="1">
        <v>42499</v>
      </c>
      <c r="B2756">
        <v>3115.43</v>
      </c>
      <c r="C2756">
        <v>3115.43</v>
      </c>
      <c r="D2756" s="21">
        <v>3055.01</v>
      </c>
      <c r="E2756" s="21">
        <v>3065.62</v>
      </c>
      <c r="F2756" s="42">
        <v>1004.09212928</v>
      </c>
      <c r="G2756" s="3">
        <f t="shared" si="215"/>
        <v>-2.0678198923443025E-2</v>
      </c>
      <c r="H2756" s="3">
        <f>1-E2756/MAX(E$2:E2756)</f>
        <v>0.47838766759681484</v>
      </c>
      <c r="I2756" s="21">
        <f t="shared" ref="I2756:I2819" si="216">ABS(E2756-E2755)</f>
        <v>64.730000000000018</v>
      </c>
      <c r="J2756" s="21">
        <f ca="1">IF(ROW()&gt;计算结果!B$18+1,ABS(E2756-OFFSET(E2756,-计算结果!B$18,0,1,1))/SUM(OFFSET(I2756,0,0,-计算结果!B$18,1)),ABS(E2756-OFFSET(E2756,-ROW()+2,0,1,1))/SUM(OFFSET(I2756,0,0,-ROW()+2,1)))</f>
        <v>0.41076529845136223</v>
      </c>
      <c r="K2756" s="21">
        <f ca="1">(计算结果!B$19+计算结果!B$20*'000300'!J2756)^计算结果!B$21</f>
        <v>1.7696887686062259</v>
      </c>
      <c r="L2756" s="21">
        <f t="shared" ref="L2756:L2819" ca="1" si="217">K2756*E2756+(1-K2756)*L2755</f>
        <v>3055.6334900092297</v>
      </c>
      <c r="M2756" s="31" t="str">
        <f ca="1">IF(ROW()&gt;计算结果!B$22+1,IF(L2756&gt;OFFSET(L2756,-计算结果!B$22,0,1,1),"买",IF(L2756&lt;OFFSET(L2756,-计算结果!B$22,0,1,1),"卖",M2755)),IF(L2756&gt;OFFSET(L2756,-ROW()+1,0,1,1),"买",IF(L2756&lt;OFFSET(L2756,-ROW()+1,0,1,1),"卖",M2755)))</f>
        <v>卖</v>
      </c>
      <c r="N2756" s="4" t="str">
        <f t="shared" ref="N2756:N2819" ca="1" si="218">IF(M2755&lt;&gt;M2756,1,"")</f>
        <v/>
      </c>
      <c r="O2756" s="3">
        <f ca="1">IF(M2755="买",E2756/E2755-1,0)-IF(N2756=1,计算结果!B$17,0)</f>
        <v>0</v>
      </c>
      <c r="P2756" s="2">
        <f t="shared" ref="P2756:P2819" ca="1" si="219">IFERROR(P2755*(1+O2756),P2755)</f>
        <v>15.116732754590739</v>
      </c>
      <c r="Q2756" s="3">
        <f ca="1">1-P2756/MAX(P$2:P2756)</f>
        <v>5.019098403391653E-2</v>
      </c>
    </row>
    <row r="2757" spans="1:17" x14ac:dyDescent="0.15">
      <c r="A2757" s="1">
        <v>42500</v>
      </c>
      <c r="B2757">
        <v>3055.21</v>
      </c>
      <c r="C2757">
        <v>3084.72</v>
      </c>
      <c r="D2757" s="21">
        <v>3055.18</v>
      </c>
      <c r="E2757" s="21">
        <v>3069.11</v>
      </c>
      <c r="F2757" s="42">
        <v>706.50765311999999</v>
      </c>
      <c r="G2757" s="3">
        <f t="shared" si="215"/>
        <v>1.1384320300624751E-3</v>
      </c>
      <c r="H2757" s="3">
        <f>1-E2757/MAX(E$2:E2757)</f>
        <v>0.47779384741033137</v>
      </c>
      <c r="I2757" s="21">
        <f t="shared" si="216"/>
        <v>3.4900000000002365</v>
      </c>
      <c r="J2757" s="21">
        <f ca="1">IF(ROW()&gt;计算结果!B$18+1,ABS(E2757-OFFSET(E2757,-计算结果!B$18,0,1,1))/SUM(OFFSET(I2757,0,0,-计算结果!B$18,1)),ABS(E2757-OFFSET(E2757,-ROW()+2,0,1,1))/SUM(OFFSET(I2757,0,0,-ROW()+2,1)))</f>
        <v>0.36203537754227433</v>
      </c>
      <c r="K2757" s="21">
        <f ca="1">(计算结果!B$19+计算结果!B$20*'000300'!J2757)^计算结果!B$21</f>
        <v>1.7258318397880468</v>
      </c>
      <c r="L2757" s="21">
        <f t="shared" ca="1" si="217"/>
        <v>3078.8916800405232</v>
      </c>
      <c r="M2757" s="31" t="str">
        <f ca="1">IF(ROW()&gt;计算结果!B$22+1,IF(L2757&gt;OFFSET(L2757,-计算结果!B$22,0,1,1),"买",IF(L2757&lt;OFFSET(L2757,-计算结果!B$22,0,1,1),"卖",M2756)),IF(L2757&gt;OFFSET(L2757,-ROW()+1,0,1,1),"买",IF(L2757&lt;OFFSET(L2757,-ROW()+1,0,1,1),"卖",M2756)))</f>
        <v>卖</v>
      </c>
      <c r="N2757" s="4" t="str">
        <f t="shared" ca="1" si="218"/>
        <v/>
      </c>
      <c r="O2757" s="3">
        <f ca="1">IF(M2756="买",E2757/E2756-1,0)-IF(N2757=1,计算结果!B$17,0)</f>
        <v>0</v>
      </c>
      <c r="P2757" s="2">
        <f t="shared" ca="1" si="219"/>
        <v>15.116732754590739</v>
      </c>
      <c r="Q2757" s="3">
        <f ca="1">1-P2757/MAX(P$2:P2757)</f>
        <v>5.019098403391653E-2</v>
      </c>
    </row>
    <row r="2758" spans="1:17" x14ac:dyDescent="0.15">
      <c r="A2758" s="1">
        <v>42501</v>
      </c>
      <c r="B2758">
        <v>3080.64</v>
      </c>
      <c r="C2758">
        <v>3102.88</v>
      </c>
      <c r="D2758" s="21">
        <v>3063.09</v>
      </c>
      <c r="E2758" s="21">
        <v>3082.81</v>
      </c>
      <c r="F2758" s="42">
        <v>873.23410432000003</v>
      </c>
      <c r="G2758" s="3">
        <f t="shared" si="215"/>
        <v>4.4638347924967903E-3</v>
      </c>
      <c r="H2758" s="3">
        <f>1-E2758/MAX(E$2:E2758)</f>
        <v>0.47546280541754571</v>
      </c>
      <c r="I2758" s="21">
        <f t="shared" si="216"/>
        <v>13.699999999999818</v>
      </c>
      <c r="J2758" s="21">
        <f ca="1">IF(ROW()&gt;计算结果!B$18+1,ABS(E2758-OFFSET(E2758,-计算结果!B$18,0,1,1))/SUM(OFFSET(I2758,0,0,-计算结果!B$18,1)),ABS(E2758-OFFSET(E2758,-ROW()+2,0,1,1))/SUM(OFFSET(I2758,0,0,-ROW()+2,1)))</f>
        <v>0.38048414484855625</v>
      </c>
      <c r="K2758" s="21">
        <f ca="1">(计算结果!B$19+计算结果!B$20*'000300'!J2758)^计算结果!B$21</f>
        <v>1.7424357303637006</v>
      </c>
      <c r="L2758" s="21">
        <f t="shared" ca="1" si="217"/>
        <v>3085.7191007409128</v>
      </c>
      <c r="M2758" s="31" t="str">
        <f ca="1">IF(ROW()&gt;计算结果!B$22+1,IF(L2758&gt;OFFSET(L2758,-计算结果!B$22,0,1,1),"买",IF(L2758&lt;OFFSET(L2758,-计算结果!B$22,0,1,1),"卖",M2757)),IF(L2758&gt;OFFSET(L2758,-ROW()+1,0,1,1),"买",IF(L2758&lt;OFFSET(L2758,-ROW()+1,0,1,1),"卖",M2757)))</f>
        <v>卖</v>
      </c>
      <c r="N2758" s="4" t="str">
        <f t="shared" ca="1" si="218"/>
        <v/>
      </c>
      <c r="O2758" s="3">
        <f ca="1">IF(M2757="买",E2758/E2757-1,0)-IF(N2758=1,计算结果!B$17,0)</f>
        <v>0</v>
      </c>
      <c r="P2758" s="2">
        <f t="shared" ca="1" si="219"/>
        <v>15.116732754590739</v>
      </c>
      <c r="Q2758" s="3">
        <f ca="1">1-P2758/MAX(P$2:P2758)</f>
        <v>5.019098403391653E-2</v>
      </c>
    </row>
    <row r="2759" spans="1:17" x14ac:dyDescent="0.15">
      <c r="A2759" s="1">
        <v>42502</v>
      </c>
      <c r="B2759">
        <v>3059.38</v>
      </c>
      <c r="C2759">
        <v>3095.35</v>
      </c>
      <c r="D2759" s="21">
        <v>3035.02</v>
      </c>
      <c r="E2759" s="21">
        <v>3090.14</v>
      </c>
      <c r="F2759" s="42">
        <v>814.18788863999998</v>
      </c>
      <c r="G2759" s="3">
        <f t="shared" si="215"/>
        <v>2.3777008638221631E-3</v>
      </c>
      <c r="H2759" s="3">
        <f>1-E2759/MAX(E$2:E2759)</f>
        <v>0.47421561287688019</v>
      </c>
      <c r="I2759" s="21">
        <f t="shared" si="216"/>
        <v>7.3299999999999272</v>
      </c>
      <c r="J2759" s="21">
        <f ca="1">IF(ROW()&gt;计算结果!B$18+1,ABS(E2759-OFFSET(E2759,-计算结果!B$18,0,1,1))/SUM(OFFSET(I2759,0,0,-计算结果!B$18,1)),ABS(E2759-OFFSET(E2759,-ROW()+2,0,1,1))/SUM(OFFSET(I2759,0,0,-ROW()+2,1)))</f>
        <v>0.30640465793304283</v>
      </c>
      <c r="K2759" s="21">
        <f ca="1">(计算结果!B$19+计算结果!B$20*'000300'!J2759)^计算结果!B$21</f>
        <v>1.6757641921397384</v>
      </c>
      <c r="L2759" s="21">
        <f t="shared" ca="1" si="217"/>
        <v>3093.127485416348</v>
      </c>
      <c r="M2759" s="31" t="str">
        <f ca="1">IF(ROW()&gt;计算结果!B$22+1,IF(L2759&gt;OFFSET(L2759,-计算结果!B$22,0,1,1),"买",IF(L2759&lt;OFFSET(L2759,-计算结果!B$22,0,1,1),"卖",M2758)),IF(L2759&gt;OFFSET(L2759,-ROW()+1,0,1,1),"买",IF(L2759&lt;OFFSET(L2759,-ROW()+1,0,1,1),"卖",M2758)))</f>
        <v>卖</v>
      </c>
      <c r="N2759" s="4" t="str">
        <f t="shared" ca="1" si="218"/>
        <v/>
      </c>
      <c r="O2759" s="3">
        <f ca="1">IF(M2758="买",E2759/E2758-1,0)-IF(N2759=1,计算结果!B$17,0)</f>
        <v>0</v>
      </c>
      <c r="P2759" s="2">
        <f t="shared" ca="1" si="219"/>
        <v>15.116732754590739</v>
      </c>
      <c r="Q2759" s="3">
        <f ca="1">1-P2759/MAX(P$2:P2759)</f>
        <v>5.019098403391653E-2</v>
      </c>
    </row>
    <row r="2760" spans="1:17" x14ac:dyDescent="0.15">
      <c r="A2760" s="1">
        <v>42503</v>
      </c>
      <c r="B2760">
        <v>3081.68</v>
      </c>
      <c r="C2760">
        <v>3103.1</v>
      </c>
      <c r="D2760" s="21">
        <v>3064.69</v>
      </c>
      <c r="E2760" s="21">
        <v>3074.94</v>
      </c>
      <c r="F2760" s="42">
        <v>658.50994688000003</v>
      </c>
      <c r="G2760" s="3">
        <f t="shared" si="215"/>
        <v>-4.918870989663815E-3</v>
      </c>
      <c r="H2760" s="3">
        <f>1-E2760/MAX(E$2:E2760)</f>
        <v>0.47680187844551825</v>
      </c>
      <c r="I2760" s="21">
        <f t="shared" si="216"/>
        <v>15.199999999999818</v>
      </c>
      <c r="J2760" s="21">
        <f ca="1">IF(ROW()&gt;计算结果!B$18+1,ABS(E2760-OFFSET(E2760,-计算结果!B$18,0,1,1))/SUM(OFFSET(I2760,0,0,-计算结果!B$18,1)),ABS(E2760-OFFSET(E2760,-ROW()+2,0,1,1))/SUM(OFFSET(I2760,0,0,-ROW()+2,1)))</f>
        <v>0.33299634497239261</v>
      </c>
      <c r="K2760" s="21">
        <f ca="1">(计算结果!B$19+计算结果!B$20*'000300'!J2760)^计算结果!B$21</f>
        <v>1.6996967104751532</v>
      </c>
      <c r="L2760" s="21">
        <f t="shared" ca="1" si="217"/>
        <v>3062.2142762823664</v>
      </c>
      <c r="M2760" s="31" t="str">
        <f ca="1">IF(ROW()&gt;计算结果!B$22+1,IF(L2760&gt;OFFSET(L2760,-计算结果!B$22,0,1,1),"买",IF(L2760&lt;OFFSET(L2760,-计算结果!B$22,0,1,1),"卖",M2759)),IF(L2760&gt;OFFSET(L2760,-ROW()+1,0,1,1),"买",IF(L2760&lt;OFFSET(L2760,-ROW()+1,0,1,1),"卖",M2759)))</f>
        <v>卖</v>
      </c>
      <c r="N2760" s="4" t="str">
        <f t="shared" ca="1" si="218"/>
        <v/>
      </c>
      <c r="O2760" s="3">
        <f ca="1">IF(M2759="买",E2760/E2759-1,0)-IF(N2760=1,计算结果!B$17,0)</f>
        <v>0</v>
      </c>
      <c r="P2760" s="2">
        <f t="shared" ca="1" si="219"/>
        <v>15.116732754590739</v>
      </c>
      <c r="Q2760" s="3">
        <f ca="1">1-P2760/MAX(P$2:P2760)</f>
        <v>5.019098403391653E-2</v>
      </c>
    </row>
    <row r="2761" spans="1:17" x14ac:dyDescent="0.15">
      <c r="A2761" s="1">
        <v>42506</v>
      </c>
      <c r="B2761">
        <v>3064.53</v>
      </c>
      <c r="C2761">
        <v>3095.56</v>
      </c>
      <c r="D2761" s="21">
        <v>3053.66</v>
      </c>
      <c r="E2761" s="21">
        <v>3095.31</v>
      </c>
      <c r="F2761" s="42">
        <v>644.05200895999997</v>
      </c>
      <c r="G2761" s="3">
        <f t="shared" si="215"/>
        <v>6.6245195028196147E-3</v>
      </c>
      <c r="H2761" s="3">
        <f>1-E2761/MAX(E$2:E2761)</f>
        <v>0.47333594228544207</v>
      </c>
      <c r="I2761" s="21">
        <f t="shared" si="216"/>
        <v>20.369999999999891</v>
      </c>
      <c r="J2761" s="21">
        <f ca="1">IF(ROW()&gt;计算结果!B$18+1,ABS(E2761-OFFSET(E2761,-计算结果!B$18,0,1,1))/SUM(OFFSET(I2761,0,0,-计算结果!B$18,1)),ABS(E2761-OFFSET(E2761,-ROW()+2,0,1,1))/SUM(OFFSET(I2761,0,0,-ROW()+2,1)))</f>
        <v>0.22446295484436687</v>
      </c>
      <c r="K2761" s="21">
        <f ca="1">(计算结果!B$19+计算结果!B$20*'000300'!J2761)^计算结果!B$21</f>
        <v>1.6020166593599301</v>
      </c>
      <c r="L2761" s="21">
        <f t="shared" ca="1" si="217"/>
        <v>3115.2341770315888</v>
      </c>
      <c r="M2761" s="31" t="str">
        <f ca="1">IF(ROW()&gt;计算结果!B$22+1,IF(L2761&gt;OFFSET(L2761,-计算结果!B$22,0,1,1),"买",IF(L2761&lt;OFFSET(L2761,-计算结果!B$22,0,1,1),"卖",M2760)),IF(L2761&gt;OFFSET(L2761,-ROW()+1,0,1,1),"买",IF(L2761&lt;OFFSET(L2761,-ROW()+1,0,1,1),"卖",M2760)))</f>
        <v>卖</v>
      </c>
      <c r="N2761" s="4" t="str">
        <f t="shared" ca="1" si="218"/>
        <v/>
      </c>
      <c r="O2761" s="3">
        <f ca="1">IF(M2760="买",E2761/E2760-1,0)-IF(N2761=1,计算结果!B$17,0)</f>
        <v>0</v>
      </c>
      <c r="P2761" s="2">
        <f t="shared" ca="1" si="219"/>
        <v>15.116732754590739</v>
      </c>
      <c r="Q2761" s="3">
        <f ca="1">1-P2761/MAX(P$2:P2761)</f>
        <v>5.019098403391653E-2</v>
      </c>
    </row>
    <row r="2762" spans="1:17" x14ac:dyDescent="0.15">
      <c r="A2762" s="1">
        <v>42507</v>
      </c>
      <c r="B2762">
        <v>3095.52</v>
      </c>
      <c r="C2762">
        <v>3105.2</v>
      </c>
      <c r="D2762" s="21">
        <v>3073.46</v>
      </c>
      <c r="E2762" s="21">
        <v>3086.02</v>
      </c>
      <c r="F2762" s="42">
        <v>753.89386751999996</v>
      </c>
      <c r="G2762" s="3">
        <f t="shared" si="215"/>
        <v>-3.0013148925309707E-3</v>
      </c>
      <c r="H2762" s="3">
        <f>1-E2762/MAX(E$2:E2762)</f>
        <v>0.47491662696522152</v>
      </c>
      <c r="I2762" s="21">
        <f t="shared" si="216"/>
        <v>9.2899999999999636</v>
      </c>
      <c r="J2762" s="21">
        <f ca="1">IF(ROW()&gt;计算结果!B$18+1,ABS(E2762-OFFSET(E2762,-计算结果!B$18,0,1,1))/SUM(OFFSET(I2762,0,0,-计算结果!B$18,1)),ABS(E2762-OFFSET(E2762,-ROW()+2,0,1,1))/SUM(OFFSET(I2762,0,0,-ROW()+2,1)))</f>
        <v>0.56369905401821274</v>
      </c>
      <c r="K2762" s="21">
        <f ca="1">(计算结果!B$19+计算结果!B$20*'000300'!J2762)^计算结果!B$21</f>
        <v>1.9073291486163915</v>
      </c>
      <c r="L2762" s="21">
        <f t="shared" ca="1" si="217"/>
        <v>3059.5131256263999</v>
      </c>
      <c r="M2762" s="31" t="str">
        <f ca="1">IF(ROW()&gt;计算结果!B$22+1,IF(L2762&gt;OFFSET(L2762,-计算结果!B$22,0,1,1),"买",IF(L2762&lt;OFFSET(L2762,-计算结果!B$22,0,1,1),"卖",M2761)),IF(L2762&gt;OFFSET(L2762,-ROW()+1,0,1,1),"买",IF(L2762&lt;OFFSET(L2762,-ROW()+1,0,1,1),"卖",M2761)))</f>
        <v>卖</v>
      </c>
      <c r="N2762" s="4" t="str">
        <f t="shared" ca="1" si="218"/>
        <v/>
      </c>
      <c r="O2762" s="3">
        <f ca="1">IF(M2761="买",E2762/E2761-1,0)-IF(N2762=1,计算结果!B$17,0)</f>
        <v>0</v>
      </c>
      <c r="P2762" s="2">
        <f t="shared" ca="1" si="219"/>
        <v>15.116732754590739</v>
      </c>
      <c r="Q2762" s="3">
        <f ca="1">1-P2762/MAX(P$2:P2762)</f>
        <v>5.019098403391653E-2</v>
      </c>
    </row>
    <row r="2763" spans="1:17" x14ac:dyDescent="0.15">
      <c r="A2763" s="1">
        <v>42508</v>
      </c>
      <c r="B2763">
        <v>3071.53</v>
      </c>
      <c r="C2763">
        <v>3072.61</v>
      </c>
      <c r="D2763" s="21">
        <v>3039.46</v>
      </c>
      <c r="E2763" s="21">
        <v>3068.04</v>
      </c>
      <c r="F2763" s="42">
        <v>884.58846208</v>
      </c>
      <c r="G2763" s="3">
        <f t="shared" si="215"/>
        <v>-5.8262746190886894E-3</v>
      </c>
      <c r="H2763" s="3">
        <f>1-E2763/MAX(E$2:E2763)</f>
        <v>0.47797590689443947</v>
      </c>
      <c r="I2763" s="21">
        <f t="shared" si="216"/>
        <v>17.980000000000018</v>
      </c>
      <c r="J2763" s="21">
        <f ca="1">IF(ROW()&gt;计算结果!B$18+1,ABS(E2763-OFFSET(E2763,-计算结果!B$18,0,1,1))/SUM(OFFSET(I2763,0,0,-计算结果!B$18,1)),ABS(E2763-OFFSET(E2763,-ROW()+2,0,1,1))/SUM(OFFSET(I2763,0,0,-ROW()+2,1)))</f>
        <v>0.58895552223888115</v>
      </c>
      <c r="K2763" s="21">
        <f ca="1">(计算结果!B$19+计算结果!B$20*'000300'!J2763)^计算结果!B$21</f>
        <v>1.930059970014993</v>
      </c>
      <c r="L2763" s="21">
        <f t="shared" ca="1" si="217"/>
        <v>3075.9705045242317</v>
      </c>
      <c r="M2763" s="31" t="str">
        <f ca="1">IF(ROW()&gt;计算结果!B$22+1,IF(L2763&gt;OFFSET(L2763,-计算结果!B$22,0,1,1),"买",IF(L2763&lt;OFFSET(L2763,-计算结果!B$22,0,1,1),"卖",M2762)),IF(L2763&gt;OFFSET(L2763,-ROW()+1,0,1,1),"买",IF(L2763&lt;OFFSET(L2763,-ROW()+1,0,1,1),"卖",M2762)))</f>
        <v>卖</v>
      </c>
      <c r="N2763" s="4" t="str">
        <f t="shared" ca="1" si="218"/>
        <v/>
      </c>
      <c r="O2763" s="3">
        <f ca="1">IF(M2762="买",E2763/E2762-1,0)-IF(N2763=1,计算结果!B$17,0)</f>
        <v>0</v>
      </c>
      <c r="P2763" s="2">
        <f t="shared" ca="1" si="219"/>
        <v>15.116732754590739</v>
      </c>
      <c r="Q2763" s="3">
        <f ca="1">1-P2763/MAX(P$2:P2763)</f>
        <v>5.019098403391653E-2</v>
      </c>
    </row>
    <row r="2764" spans="1:17" x14ac:dyDescent="0.15">
      <c r="A2764" s="1">
        <v>42509</v>
      </c>
      <c r="B2764">
        <v>3060.34</v>
      </c>
      <c r="C2764">
        <v>3086.98</v>
      </c>
      <c r="D2764" s="21">
        <v>3058.15</v>
      </c>
      <c r="E2764" s="21">
        <v>3062.5</v>
      </c>
      <c r="F2764" s="42">
        <v>686.79061504000003</v>
      </c>
      <c r="G2764" s="3">
        <f t="shared" si="215"/>
        <v>-1.8057130937014776E-3</v>
      </c>
      <c r="H2764" s="3">
        <f>1-E2764/MAX(E$2:E2764)</f>
        <v>0.47891853263458783</v>
      </c>
      <c r="I2764" s="21">
        <f t="shared" si="216"/>
        <v>5.5399999999999636</v>
      </c>
      <c r="J2764" s="21">
        <f ca="1">IF(ROW()&gt;计算结果!B$18+1,ABS(E2764-OFFSET(E2764,-计算结果!B$18,0,1,1))/SUM(OFFSET(I2764,0,0,-计算结果!B$18,1)),ABS(E2764-OFFSET(E2764,-ROW()+2,0,1,1))/SUM(OFFSET(I2764,0,0,-ROW()+2,1)))</f>
        <v>0.62777777777777855</v>
      </c>
      <c r="K2764" s="21">
        <f ca="1">(计算结果!B$19+计算结果!B$20*'000300'!J2764)^计算结果!B$21</f>
        <v>1.9650000000000007</v>
      </c>
      <c r="L2764" s="21">
        <f t="shared" ca="1" si="217"/>
        <v>3049.5009631341168</v>
      </c>
      <c r="M2764" s="31" t="str">
        <f ca="1">IF(ROW()&gt;计算结果!B$22+1,IF(L2764&gt;OFFSET(L2764,-计算结果!B$22,0,1,1),"买",IF(L2764&lt;OFFSET(L2764,-计算结果!B$22,0,1,1),"卖",M2763)),IF(L2764&gt;OFFSET(L2764,-ROW()+1,0,1,1),"买",IF(L2764&lt;OFFSET(L2764,-ROW()+1,0,1,1),"卖",M2763)))</f>
        <v>卖</v>
      </c>
      <c r="N2764" s="4" t="str">
        <f t="shared" ca="1" si="218"/>
        <v/>
      </c>
      <c r="O2764" s="3">
        <f ca="1">IF(M2763="买",E2764/E2763-1,0)-IF(N2764=1,计算结果!B$17,0)</f>
        <v>0</v>
      </c>
      <c r="P2764" s="2">
        <f t="shared" ca="1" si="219"/>
        <v>15.116732754590739</v>
      </c>
      <c r="Q2764" s="3">
        <f ca="1">1-P2764/MAX(P$2:P2764)</f>
        <v>5.019098403391653E-2</v>
      </c>
    </row>
    <row r="2765" spans="1:17" x14ac:dyDescent="0.15">
      <c r="A2765" s="1">
        <v>42510</v>
      </c>
      <c r="B2765">
        <v>3047.78</v>
      </c>
      <c r="C2765">
        <v>3078.53</v>
      </c>
      <c r="D2765" s="21">
        <v>3041.52</v>
      </c>
      <c r="E2765" s="21">
        <v>3078.22</v>
      </c>
      <c r="F2765" s="42">
        <v>651.24249599999996</v>
      </c>
      <c r="G2765" s="3">
        <f t="shared" si="215"/>
        <v>5.1330612244897544E-3</v>
      </c>
      <c r="H2765" s="3">
        <f>1-E2765/MAX(E$2:E2765)</f>
        <v>0.4762437895596543</v>
      </c>
      <c r="I2765" s="21">
        <f t="shared" si="216"/>
        <v>15.7199999999998</v>
      </c>
      <c r="J2765" s="21">
        <f ca="1">IF(ROW()&gt;计算结果!B$18+1,ABS(E2765-OFFSET(E2765,-计算结果!B$18,0,1,1))/SUM(OFFSET(I2765,0,0,-计算结果!B$18,1)),ABS(E2765-OFFSET(E2765,-ROW()+2,0,1,1))/SUM(OFFSET(I2765,0,0,-ROW()+2,1)))</f>
        <v>0.3007210845111063</v>
      </c>
      <c r="K2765" s="21">
        <f ca="1">(计算结果!B$19+计算结果!B$20*'000300'!J2765)^计算结果!B$21</f>
        <v>1.6706489760599956</v>
      </c>
      <c r="L2765" s="21">
        <f t="shared" ca="1" si="217"/>
        <v>3097.480392667534</v>
      </c>
      <c r="M2765" s="31" t="str">
        <f ca="1">IF(ROW()&gt;计算结果!B$22+1,IF(L2765&gt;OFFSET(L2765,-计算结果!B$22,0,1,1),"买",IF(L2765&lt;OFFSET(L2765,-计算结果!B$22,0,1,1),"卖",M2764)),IF(L2765&gt;OFFSET(L2765,-ROW()+1,0,1,1),"买",IF(L2765&lt;OFFSET(L2765,-ROW()+1,0,1,1),"卖",M2764)))</f>
        <v>卖</v>
      </c>
      <c r="N2765" s="4" t="str">
        <f t="shared" ca="1" si="218"/>
        <v/>
      </c>
      <c r="O2765" s="3">
        <f ca="1">IF(M2764="买",E2765/E2764-1,0)-IF(N2765=1,计算结果!B$17,0)</f>
        <v>0</v>
      </c>
      <c r="P2765" s="2">
        <f t="shared" ca="1" si="219"/>
        <v>15.116732754590739</v>
      </c>
      <c r="Q2765" s="3">
        <f ca="1">1-P2765/MAX(P$2:P2765)</f>
        <v>5.019098403391653E-2</v>
      </c>
    </row>
    <row r="2766" spans="1:17" x14ac:dyDescent="0.15">
      <c r="A2766" s="1">
        <v>42513</v>
      </c>
      <c r="B2766">
        <v>3078.51</v>
      </c>
      <c r="C2766">
        <v>3098.48</v>
      </c>
      <c r="D2766" s="21">
        <v>3076.5</v>
      </c>
      <c r="E2766" s="21">
        <v>3087.22</v>
      </c>
      <c r="F2766" s="42">
        <v>703.37511424000002</v>
      </c>
      <c r="G2766" s="3">
        <f t="shared" si="215"/>
        <v>2.9237676319431305E-3</v>
      </c>
      <c r="H2766" s="3">
        <f>1-E2766/MAX(E$2:E2766)</f>
        <v>0.47471244810453961</v>
      </c>
      <c r="I2766" s="21">
        <f t="shared" si="216"/>
        <v>9</v>
      </c>
      <c r="J2766" s="21">
        <f ca="1">IF(ROW()&gt;计算结果!B$18+1,ABS(E2766-OFFSET(E2766,-计算结果!B$18,0,1,1))/SUM(OFFSET(I2766,0,0,-计算结果!B$18,1)),ABS(E2766-OFFSET(E2766,-ROW()+2,0,1,1))/SUM(OFFSET(I2766,0,0,-ROW()+2,1)))</f>
        <v>0.18364223771467447</v>
      </c>
      <c r="K2766" s="21">
        <f ca="1">(计算结果!B$19+计算结果!B$20*'000300'!J2766)^计算结果!B$21</f>
        <v>1.565278013943207</v>
      </c>
      <c r="L2766" s="21">
        <f t="shared" ca="1" si="217"/>
        <v>3081.4200256106187</v>
      </c>
      <c r="M2766" s="31" t="str">
        <f ca="1">IF(ROW()&gt;计算结果!B$22+1,IF(L2766&gt;OFFSET(L2766,-计算结果!B$22,0,1,1),"买",IF(L2766&lt;OFFSET(L2766,-计算结果!B$22,0,1,1),"卖",M2765)),IF(L2766&gt;OFFSET(L2766,-ROW()+1,0,1,1),"买",IF(L2766&lt;OFFSET(L2766,-ROW()+1,0,1,1),"卖",M2765)))</f>
        <v>卖</v>
      </c>
      <c r="N2766" s="4" t="str">
        <f t="shared" ca="1" si="218"/>
        <v/>
      </c>
      <c r="O2766" s="3">
        <f ca="1">IF(M2765="买",E2766/E2765-1,0)-IF(N2766=1,计算结果!B$17,0)</f>
        <v>0</v>
      </c>
      <c r="P2766" s="2">
        <f t="shared" ca="1" si="219"/>
        <v>15.116732754590739</v>
      </c>
      <c r="Q2766" s="3">
        <f ca="1">1-P2766/MAX(P$2:P2766)</f>
        <v>5.019098403391653E-2</v>
      </c>
    </row>
    <row r="2767" spans="1:17" x14ac:dyDescent="0.15">
      <c r="A2767" s="1">
        <v>42514</v>
      </c>
      <c r="B2767">
        <v>3083.24</v>
      </c>
      <c r="C2767">
        <v>3083.26</v>
      </c>
      <c r="D2767" s="21">
        <v>3052.59</v>
      </c>
      <c r="E2767" s="21">
        <v>3063.56</v>
      </c>
      <c r="F2767" s="42">
        <v>611.06016255999998</v>
      </c>
      <c r="G2767" s="3">
        <f t="shared" si="215"/>
        <v>-7.663852916215852E-3</v>
      </c>
      <c r="H2767" s="3">
        <f>1-E2767/MAX(E$2:E2767)</f>
        <v>0.47873817464098545</v>
      </c>
      <c r="I2767" s="21">
        <f t="shared" si="216"/>
        <v>23.659999999999854</v>
      </c>
      <c r="J2767" s="21">
        <f ca="1">IF(ROW()&gt;计算结果!B$18+1,ABS(E2767-OFFSET(E2767,-计算结果!B$18,0,1,1))/SUM(OFFSET(I2767,0,0,-计算结果!B$18,1)),ABS(E2767-OFFSET(E2767,-ROW()+2,0,1,1))/SUM(OFFSET(I2767,0,0,-ROW()+2,1)))</f>
        <v>4.027868495536846E-2</v>
      </c>
      <c r="K2767" s="21">
        <f ca="1">(计算结果!B$19+计算结果!B$20*'000300'!J2767)^计算结果!B$21</f>
        <v>1.4362508164598315</v>
      </c>
      <c r="L2767" s="21">
        <f t="shared" ca="1" si="217"/>
        <v>3055.7685492453738</v>
      </c>
      <c r="M2767" s="31" t="str">
        <f ca="1">IF(ROW()&gt;计算结果!B$22+1,IF(L2767&gt;OFFSET(L2767,-计算结果!B$22,0,1,1),"买",IF(L2767&lt;OFFSET(L2767,-计算结果!B$22,0,1,1),"卖",M2766)),IF(L2767&gt;OFFSET(L2767,-ROW()+1,0,1,1),"买",IF(L2767&lt;OFFSET(L2767,-ROW()+1,0,1,1),"卖",M2766)))</f>
        <v>卖</v>
      </c>
      <c r="N2767" s="4" t="str">
        <f t="shared" ca="1" si="218"/>
        <v/>
      </c>
      <c r="O2767" s="3">
        <f ca="1">IF(M2766="买",E2767/E2766-1,0)-IF(N2767=1,计算结果!B$17,0)</f>
        <v>0</v>
      </c>
      <c r="P2767" s="2">
        <f t="shared" ca="1" si="219"/>
        <v>15.116732754590739</v>
      </c>
      <c r="Q2767" s="3">
        <f ca="1">1-P2767/MAX(P$2:P2767)</f>
        <v>5.019098403391653E-2</v>
      </c>
    </row>
    <row r="2768" spans="1:17" x14ac:dyDescent="0.15">
      <c r="A2768" s="1">
        <v>42515</v>
      </c>
      <c r="B2768">
        <v>3079.75</v>
      </c>
      <c r="C2768">
        <v>3089.1</v>
      </c>
      <c r="D2768" s="21">
        <v>3054.87</v>
      </c>
      <c r="E2768" s="21">
        <v>3059.23</v>
      </c>
      <c r="F2768" s="42">
        <v>633.16561920000004</v>
      </c>
      <c r="G2768" s="3">
        <f t="shared" si="215"/>
        <v>-1.4133883455847984E-3</v>
      </c>
      <c r="H2768" s="3">
        <f>1-E2768/MAX(E$2:E2768)</f>
        <v>0.47947492002994618</v>
      </c>
      <c r="I2768" s="21">
        <f t="shared" si="216"/>
        <v>4.3299999999999272</v>
      </c>
      <c r="J2768" s="21">
        <f ca="1">IF(ROW()&gt;计算结果!B$18+1,ABS(E2768-OFFSET(E2768,-计算结果!B$18,0,1,1))/SUM(OFFSET(I2768,0,0,-计算结果!B$18,1)),ABS(E2768-OFFSET(E2768,-ROW()+2,0,1,1))/SUM(OFFSET(I2768,0,0,-ROW()+2,1)))</f>
        <v>0.18361625914966578</v>
      </c>
      <c r="K2768" s="21">
        <f ca="1">(计算结果!B$19+计算结果!B$20*'000300'!J2768)^计算结果!B$21</f>
        <v>1.565254633234699</v>
      </c>
      <c r="L2768" s="21">
        <f t="shared" ca="1" si="217"/>
        <v>3061.1866010767662</v>
      </c>
      <c r="M2768" s="31" t="str">
        <f ca="1">IF(ROW()&gt;计算结果!B$22+1,IF(L2768&gt;OFFSET(L2768,-计算结果!B$22,0,1,1),"买",IF(L2768&lt;OFFSET(L2768,-计算结果!B$22,0,1,1),"卖",M2767)),IF(L2768&gt;OFFSET(L2768,-ROW()+1,0,1,1),"买",IF(L2768&lt;OFFSET(L2768,-ROW()+1,0,1,1),"卖",M2767)))</f>
        <v>卖</v>
      </c>
      <c r="N2768" s="4" t="str">
        <f t="shared" ca="1" si="218"/>
        <v/>
      </c>
      <c r="O2768" s="3">
        <f ca="1">IF(M2767="买",E2768/E2767-1,0)-IF(N2768=1,计算结果!B$17,0)</f>
        <v>0</v>
      </c>
      <c r="P2768" s="2">
        <f t="shared" ca="1" si="219"/>
        <v>15.116732754590739</v>
      </c>
      <c r="Q2768" s="3">
        <f ca="1">1-P2768/MAX(P$2:P2768)</f>
        <v>5.019098403391653E-2</v>
      </c>
    </row>
    <row r="2769" spans="1:17" x14ac:dyDescent="0.15">
      <c r="A2769" s="1">
        <v>42516</v>
      </c>
      <c r="B2769">
        <v>3056.6</v>
      </c>
      <c r="C2769">
        <v>3072.52</v>
      </c>
      <c r="D2769" s="21">
        <v>3027.44</v>
      </c>
      <c r="E2769" s="21">
        <v>3064.21</v>
      </c>
      <c r="F2769" s="42">
        <v>659.85183744000005</v>
      </c>
      <c r="G2769" s="3">
        <f t="shared" si="215"/>
        <v>1.6278606054465072E-3</v>
      </c>
      <c r="H2769" s="3">
        <f>1-E2769/MAX(E$2:E2769)</f>
        <v>0.47862757775811604</v>
      </c>
      <c r="I2769" s="21">
        <f t="shared" si="216"/>
        <v>4.9800000000000182</v>
      </c>
      <c r="J2769" s="21">
        <f ca="1">IF(ROW()&gt;计算结果!B$18+1,ABS(E2769-OFFSET(E2769,-计算结果!B$18,0,1,1))/SUM(OFFSET(I2769,0,0,-计算结果!B$18,1)),ABS(E2769-OFFSET(E2769,-ROW()+2,0,1,1))/SUM(OFFSET(I2769,0,0,-ROW()+2,1)))</f>
        <v>0.20567938446894574</v>
      </c>
      <c r="K2769" s="21">
        <f ca="1">(计算结果!B$19+计算结果!B$20*'000300'!J2769)^计算结果!B$21</f>
        <v>1.585111446022051</v>
      </c>
      <c r="L2769" s="21">
        <f t="shared" ca="1" si="217"/>
        <v>3065.9790253158753</v>
      </c>
      <c r="M2769" s="31" t="str">
        <f ca="1">IF(ROW()&gt;计算结果!B$22+1,IF(L2769&gt;OFFSET(L2769,-计算结果!B$22,0,1,1),"买",IF(L2769&lt;OFFSET(L2769,-计算结果!B$22,0,1,1),"卖",M2768)),IF(L2769&gt;OFFSET(L2769,-ROW()+1,0,1,1),"买",IF(L2769&lt;OFFSET(L2769,-ROW()+1,0,1,1),"卖",M2768)))</f>
        <v>卖</v>
      </c>
      <c r="N2769" s="4" t="str">
        <f t="shared" ca="1" si="218"/>
        <v/>
      </c>
      <c r="O2769" s="3">
        <f ca="1">IF(M2768="买",E2769/E2768-1,0)-IF(N2769=1,计算结果!B$17,0)</f>
        <v>0</v>
      </c>
      <c r="P2769" s="2">
        <f t="shared" ca="1" si="219"/>
        <v>15.116732754590739</v>
      </c>
      <c r="Q2769" s="3">
        <f ca="1">1-P2769/MAX(P$2:P2769)</f>
        <v>5.019098403391653E-2</v>
      </c>
    </row>
    <row r="2770" spans="1:17" x14ac:dyDescent="0.15">
      <c r="A2770" s="1">
        <v>42517</v>
      </c>
      <c r="B2770">
        <v>3059.73</v>
      </c>
      <c r="C2770">
        <v>3073.76</v>
      </c>
      <c r="D2770" s="21">
        <v>3052.18</v>
      </c>
      <c r="E2770" s="21">
        <v>3062.5</v>
      </c>
      <c r="F2770" s="42">
        <v>593.71778047999999</v>
      </c>
      <c r="G2770" s="3">
        <f t="shared" si="215"/>
        <v>-5.5805574683198689E-4</v>
      </c>
      <c r="H2770" s="3">
        <f>1-E2770/MAX(E$2:E2770)</f>
        <v>0.47891853263458783</v>
      </c>
      <c r="I2770" s="21">
        <f t="shared" si="216"/>
        <v>1.7100000000000364</v>
      </c>
      <c r="J2770" s="21">
        <f ca="1">IF(ROW()&gt;计算结果!B$18+1,ABS(E2770-OFFSET(E2770,-计算结果!B$18,0,1,1))/SUM(OFFSET(I2770,0,0,-计算结果!B$18,1)),ABS(E2770-OFFSET(E2770,-ROW()+2,0,1,1))/SUM(OFFSET(I2770,0,0,-ROW()+2,1)))</f>
        <v>0.11049920056848564</v>
      </c>
      <c r="K2770" s="21">
        <f ca="1">(计算结果!B$19+计算结果!B$20*'000300'!J2770)^计算结果!B$21</f>
        <v>1.4994492805116371</v>
      </c>
      <c r="L2770" s="21">
        <f t="shared" ca="1" si="217"/>
        <v>3060.7624033091047</v>
      </c>
      <c r="M2770" s="31" t="str">
        <f ca="1">IF(ROW()&gt;计算结果!B$22+1,IF(L2770&gt;OFFSET(L2770,-计算结果!B$22,0,1,1),"买",IF(L2770&lt;OFFSET(L2770,-计算结果!B$22,0,1,1),"卖",M2769)),IF(L2770&gt;OFFSET(L2770,-ROW()+1,0,1,1),"买",IF(L2770&lt;OFFSET(L2770,-ROW()+1,0,1,1),"卖",M2769)))</f>
        <v>卖</v>
      </c>
      <c r="N2770" s="4" t="str">
        <f t="shared" ca="1" si="218"/>
        <v/>
      </c>
      <c r="O2770" s="3">
        <f ca="1">IF(M2769="买",E2770/E2769-1,0)-IF(N2770=1,计算结果!B$17,0)</f>
        <v>0</v>
      </c>
      <c r="P2770" s="2">
        <f t="shared" ca="1" si="219"/>
        <v>15.116732754590739</v>
      </c>
      <c r="Q2770" s="3">
        <f ca="1">1-P2770/MAX(P$2:P2770)</f>
        <v>5.019098403391653E-2</v>
      </c>
    </row>
    <row r="2771" spans="1:17" x14ac:dyDescent="0.15">
      <c r="A2771" s="1">
        <v>42520</v>
      </c>
      <c r="B2771">
        <v>3056.31</v>
      </c>
      <c r="C2771">
        <v>3075.26</v>
      </c>
      <c r="D2771" s="21">
        <v>3037.66</v>
      </c>
      <c r="E2771" s="21">
        <v>3066.71</v>
      </c>
      <c r="F2771" s="42">
        <v>634.96564736000005</v>
      </c>
      <c r="G2771" s="3">
        <f t="shared" si="215"/>
        <v>1.3746938775509587E-3</v>
      </c>
      <c r="H2771" s="3">
        <f>1-E2771/MAX(E$2:E2771)</f>
        <v>0.47820220513169531</v>
      </c>
      <c r="I2771" s="21">
        <f t="shared" si="216"/>
        <v>4.2100000000000364</v>
      </c>
      <c r="J2771" s="21">
        <f ca="1">IF(ROW()&gt;计算结果!B$18+1,ABS(E2771-OFFSET(E2771,-计算结果!B$18,0,1,1))/SUM(OFFSET(I2771,0,0,-计算结果!B$18,1)),ABS(E2771-OFFSET(E2771,-ROW()+2,0,1,1))/SUM(OFFSET(I2771,0,0,-ROW()+2,1)))</f>
        <v>0.29661895872225702</v>
      </c>
      <c r="K2771" s="21">
        <f ca="1">(计算结果!B$19+计算结果!B$20*'000300'!J2771)^计算结果!B$21</f>
        <v>1.6669570628500312</v>
      </c>
      <c r="L2771" s="21">
        <f t="shared" ca="1" si="217"/>
        <v>3070.676791619976</v>
      </c>
      <c r="M2771" s="31" t="str">
        <f ca="1">IF(ROW()&gt;计算结果!B$22+1,IF(L2771&gt;OFFSET(L2771,-计算结果!B$22,0,1,1),"买",IF(L2771&lt;OFFSET(L2771,-计算结果!B$22,0,1,1),"卖",M2770)),IF(L2771&gt;OFFSET(L2771,-ROW()+1,0,1,1),"买",IF(L2771&lt;OFFSET(L2771,-ROW()+1,0,1,1),"卖",M2770)))</f>
        <v>卖</v>
      </c>
      <c r="N2771" s="4" t="str">
        <f t="shared" ca="1" si="218"/>
        <v/>
      </c>
      <c r="O2771" s="3">
        <f ca="1">IF(M2770="买",E2771/E2770-1,0)-IF(N2771=1,计算结果!B$17,0)</f>
        <v>0</v>
      </c>
      <c r="P2771" s="2">
        <f t="shared" ca="1" si="219"/>
        <v>15.116732754590739</v>
      </c>
      <c r="Q2771" s="3">
        <f ca="1">1-P2771/MAX(P$2:P2771)</f>
        <v>5.019098403391653E-2</v>
      </c>
    </row>
    <row r="2772" spans="1:17" x14ac:dyDescent="0.15">
      <c r="A2772" s="1">
        <v>42521</v>
      </c>
      <c r="B2772">
        <v>3068.6</v>
      </c>
      <c r="C2772">
        <v>3170.93</v>
      </c>
      <c r="D2772" s="21">
        <v>3068.6</v>
      </c>
      <c r="E2772" s="21">
        <v>3169.56</v>
      </c>
      <c r="F2772" s="42">
        <v>1513.98170624</v>
      </c>
      <c r="G2772" s="3">
        <f t="shared" si="215"/>
        <v>3.3537569577821058E-2</v>
      </c>
      <c r="H2772" s="3">
        <f>1-E2772/MAX(E$2:E2772)</f>
        <v>0.46070237528074598</v>
      </c>
      <c r="I2772" s="21">
        <f t="shared" si="216"/>
        <v>102.84999999999991</v>
      </c>
      <c r="J2772" s="21">
        <f ca="1">IF(ROW()&gt;计算结果!B$18+1,ABS(E2772-OFFSET(E2772,-计算结果!B$18,0,1,1))/SUM(OFFSET(I2772,0,0,-计算结果!B$18,1)),ABS(E2772-OFFSET(E2772,-ROW()+2,0,1,1))/SUM(OFFSET(I2772,0,0,-ROW()+2,1)))</f>
        <v>0.43973049794715313</v>
      </c>
      <c r="K2772" s="21">
        <f ca="1">(计算结果!B$19+计算结果!B$20*'000300'!J2772)^计算结果!B$21</f>
        <v>1.7957574481524379</v>
      </c>
      <c r="L2772" s="21">
        <f t="shared" ca="1" si="217"/>
        <v>3248.2470495656135</v>
      </c>
      <c r="M2772" s="31" t="str">
        <f ca="1">IF(ROW()&gt;计算结果!B$22+1,IF(L2772&gt;OFFSET(L2772,-计算结果!B$22,0,1,1),"买",IF(L2772&lt;OFFSET(L2772,-计算结果!B$22,0,1,1),"卖",M2771)),IF(L2772&gt;OFFSET(L2772,-ROW()+1,0,1,1),"买",IF(L2772&lt;OFFSET(L2772,-ROW()+1,0,1,1),"卖",M2771)))</f>
        <v>买</v>
      </c>
      <c r="N2772" s="4">
        <f t="shared" ca="1" si="218"/>
        <v>1</v>
      </c>
      <c r="O2772" s="3">
        <f ca="1">IF(M2771="买",E2772/E2771-1,0)-IF(N2772=1,计算结果!B$17,0)</f>
        <v>0</v>
      </c>
      <c r="P2772" s="2">
        <f t="shared" ca="1" si="219"/>
        <v>15.116732754590739</v>
      </c>
      <c r="Q2772" s="3">
        <f ca="1">1-P2772/MAX(P$2:P2772)</f>
        <v>5.019098403391653E-2</v>
      </c>
    </row>
    <row r="2773" spans="1:17" x14ac:dyDescent="0.15">
      <c r="A2773" s="1">
        <v>42522</v>
      </c>
      <c r="B2773">
        <v>3172.96</v>
      </c>
      <c r="C2773">
        <v>3181.79</v>
      </c>
      <c r="D2773" s="21">
        <v>3159.82</v>
      </c>
      <c r="E2773" s="21">
        <v>3160.55</v>
      </c>
      <c r="F2773" s="42">
        <v>1317.0081792000001</v>
      </c>
      <c r="G2773" s="3">
        <f t="shared" si="215"/>
        <v>-2.8426658589835174E-3</v>
      </c>
      <c r="H2773" s="3">
        <f>1-E2773/MAX(E$2:E2773)</f>
        <v>0.46223541822636627</v>
      </c>
      <c r="I2773" s="21">
        <f t="shared" si="216"/>
        <v>9.0099999999997635</v>
      </c>
      <c r="J2773" s="21">
        <f ca="1">IF(ROW()&gt;计算结果!B$18+1,ABS(E2773-OFFSET(E2773,-计算结果!B$18,0,1,1))/SUM(OFFSET(I2773,0,0,-计算结果!B$18,1)),ABS(E2773-OFFSET(E2773,-ROW()+2,0,1,1))/SUM(OFFSET(I2773,0,0,-ROW()+2,1)))</f>
        <v>0.51107673609193183</v>
      </c>
      <c r="K2773" s="21">
        <f ca="1">(计算结果!B$19+计算结果!B$20*'000300'!J2773)^计算结果!B$21</f>
        <v>1.8599690624827385</v>
      </c>
      <c r="L2773" s="21">
        <f t="shared" ca="1" si="217"/>
        <v>3085.1332505025575</v>
      </c>
      <c r="M2773" s="31" t="str">
        <f ca="1">IF(ROW()&gt;计算结果!B$22+1,IF(L2773&gt;OFFSET(L2773,-计算结果!B$22,0,1,1),"买",IF(L2773&lt;OFFSET(L2773,-计算结果!B$22,0,1,1),"卖",M2772)),IF(L2773&gt;OFFSET(L2773,-ROW()+1,0,1,1),"买",IF(L2773&lt;OFFSET(L2773,-ROW()+1,0,1,1),"卖",M2772)))</f>
        <v>卖</v>
      </c>
      <c r="N2773" s="4">
        <f t="shared" ca="1" si="218"/>
        <v>1</v>
      </c>
      <c r="O2773" s="3">
        <f ca="1">IF(M2772="买",E2773/E2772-1,0)-IF(N2773=1,计算结果!B$17,0)</f>
        <v>-2.8426658589835174E-3</v>
      </c>
      <c r="P2773" s="2">
        <f t="shared" ca="1" si="219"/>
        <v>15.073760934489886</v>
      </c>
      <c r="Q2773" s="3">
        <f ca="1">1-P2773/MAX(P$2:P2773)</f>
        <v>5.2890973696158028E-2</v>
      </c>
    </row>
    <row r="2774" spans="1:17" x14ac:dyDescent="0.15">
      <c r="A2774" s="1">
        <v>42523</v>
      </c>
      <c r="B2774">
        <v>3158.03</v>
      </c>
      <c r="C2774">
        <v>3168.82</v>
      </c>
      <c r="D2774" s="21">
        <v>3151.07</v>
      </c>
      <c r="E2774" s="21">
        <v>3167.1</v>
      </c>
      <c r="F2774" s="42">
        <v>970.93623807999995</v>
      </c>
      <c r="G2774" s="3">
        <f t="shared" si="215"/>
        <v>2.0724241033995838E-3</v>
      </c>
      <c r="H2774" s="3">
        <f>1-E2774/MAX(E$2:E2774)</f>
        <v>0.46112094194514397</v>
      </c>
      <c r="I2774" s="21">
        <f t="shared" si="216"/>
        <v>6.5499999999997272</v>
      </c>
      <c r="J2774" s="21">
        <f ca="1">IF(ROW()&gt;计算结果!B$18+1,ABS(E2774-OFFSET(E2774,-计算结果!B$18,0,1,1))/SUM(OFFSET(I2774,0,0,-计算结果!B$18,1)),ABS(E2774-OFFSET(E2774,-ROW()+2,0,1,1))/SUM(OFFSET(I2774,0,0,-ROW()+2,1)))</f>
        <v>0.57466212504120673</v>
      </c>
      <c r="K2774" s="21">
        <f ca="1">(计算结果!B$19+计算结果!B$20*'000300'!J2774)^计算结果!B$21</f>
        <v>1.9171959125370859</v>
      </c>
      <c r="L2774" s="21">
        <f t="shared" ca="1" si="217"/>
        <v>3242.2795676030055</v>
      </c>
      <c r="M2774" s="31" t="str">
        <f ca="1">IF(ROW()&gt;计算结果!B$22+1,IF(L2774&gt;OFFSET(L2774,-计算结果!B$22,0,1,1),"买",IF(L2774&lt;OFFSET(L2774,-计算结果!B$22,0,1,1),"卖",M2773)),IF(L2774&gt;OFFSET(L2774,-ROW()+1,0,1,1),"买",IF(L2774&lt;OFFSET(L2774,-ROW()+1,0,1,1),"卖",M2773)))</f>
        <v>买</v>
      </c>
      <c r="N2774" s="4">
        <f t="shared" ca="1" si="218"/>
        <v>1</v>
      </c>
      <c r="O2774" s="3">
        <f ca="1">IF(M2773="买",E2774/E2773-1,0)-IF(N2774=1,计算结果!B$17,0)</f>
        <v>0</v>
      </c>
      <c r="P2774" s="2">
        <f t="shared" ca="1" si="219"/>
        <v>15.073760934489886</v>
      </c>
      <c r="Q2774" s="3">
        <f ca="1">1-P2774/MAX(P$2:P2774)</f>
        <v>5.2890973696158028E-2</v>
      </c>
    </row>
    <row r="2775" spans="1:17" x14ac:dyDescent="0.15">
      <c r="A2775" s="1">
        <v>42524</v>
      </c>
      <c r="B2775">
        <v>3172.95</v>
      </c>
      <c r="C2775">
        <v>3201.75</v>
      </c>
      <c r="D2775" s="21">
        <v>3162.09</v>
      </c>
      <c r="E2775" s="21">
        <v>3189.33</v>
      </c>
      <c r="F2775" s="42">
        <v>1363.32025856</v>
      </c>
      <c r="G2775" s="3">
        <f t="shared" si="215"/>
        <v>7.0190394998579375E-3</v>
      </c>
      <c r="H2775" s="3">
        <f>1-E2775/MAX(E$2:E2775)</f>
        <v>0.45733852855101065</v>
      </c>
      <c r="I2775" s="21">
        <f t="shared" si="216"/>
        <v>22.230000000000018</v>
      </c>
      <c r="J2775" s="21">
        <f ca="1">IF(ROW()&gt;计算结果!B$18+1,ABS(E2775-OFFSET(E2775,-计算结果!B$18,0,1,1))/SUM(OFFSET(I2775,0,0,-计算结果!B$18,1)),ABS(E2775-OFFSET(E2775,-ROW()+2,0,1,1))/SUM(OFFSET(I2775,0,0,-ROW()+2,1)))</f>
        <v>0.58934917519758423</v>
      </c>
      <c r="K2775" s="21">
        <f ca="1">(计算结果!B$19+计算结果!B$20*'000300'!J2775)^计算结果!B$21</f>
        <v>1.9304142576778256</v>
      </c>
      <c r="L2775" s="21">
        <f t="shared" ca="1" si="217"/>
        <v>3140.0649673642879</v>
      </c>
      <c r="M2775" s="31" t="str">
        <f ca="1">IF(ROW()&gt;计算结果!B$22+1,IF(L2775&gt;OFFSET(L2775,-计算结果!B$22,0,1,1),"买",IF(L2775&lt;OFFSET(L2775,-计算结果!B$22,0,1,1),"卖",M2774)),IF(L2775&gt;OFFSET(L2775,-ROW()+1,0,1,1),"买",IF(L2775&lt;OFFSET(L2775,-ROW()+1,0,1,1),"卖",M2774)))</f>
        <v>买</v>
      </c>
      <c r="N2775" s="4" t="str">
        <f t="shared" ca="1" si="218"/>
        <v/>
      </c>
      <c r="O2775" s="3">
        <f ca="1">IF(M2774="买",E2775/E2774-1,0)-IF(N2775=1,计算结果!B$17,0)</f>
        <v>7.0190394998579375E-3</v>
      </c>
      <c r="P2775" s="2">
        <f t="shared" ca="1" si="219"/>
        <v>15.179564257900486</v>
      </c>
      <c r="Q2775" s="3">
        <f ca="1">1-P2775/MAX(P$2:P2775)</f>
        <v>4.6243178029859333E-2</v>
      </c>
    </row>
    <row r="2776" spans="1:17" x14ac:dyDescent="0.15">
      <c r="A2776" s="1">
        <v>42527</v>
      </c>
      <c r="B2776">
        <v>3192.78</v>
      </c>
      <c r="C2776">
        <v>3197.22</v>
      </c>
      <c r="D2776" s="21">
        <v>3168.55</v>
      </c>
      <c r="E2776" s="21">
        <v>3178.79</v>
      </c>
      <c r="F2776" s="42">
        <v>1011.76229888</v>
      </c>
      <c r="G2776" s="3">
        <f t="shared" si="215"/>
        <v>-3.3047693402689093E-3</v>
      </c>
      <c r="H2776" s="3">
        <f>1-E2776/MAX(E$2:E2776)</f>
        <v>0.45913189954400058</v>
      </c>
      <c r="I2776" s="21">
        <f t="shared" si="216"/>
        <v>10.539999999999964</v>
      </c>
      <c r="J2776" s="21">
        <f ca="1">IF(ROW()&gt;计算结果!B$18+1,ABS(E2776-OFFSET(E2776,-计算结果!B$18,0,1,1))/SUM(OFFSET(I2776,0,0,-计算结果!B$18,1)),ABS(E2776-OFFSET(E2776,-ROW()+2,0,1,1))/SUM(OFFSET(I2776,0,0,-ROW()+2,1)))</f>
        <v>0.48176987425685547</v>
      </c>
      <c r="K2776" s="21">
        <f ca="1">(计算结果!B$19+计算结果!B$20*'000300'!J2776)^计算结果!B$21</f>
        <v>1.8335928868311697</v>
      </c>
      <c r="L2776" s="21">
        <f t="shared" ca="1" si="217"/>
        <v>3211.0709117474348</v>
      </c>
      <c r="M2776" s="31" t="str">
        <f ca="1">IF(ROW()&gt;计算结果!B$22+1,IF(L2776&gt;OFFSET(L2776,-计算结果!B$22,0,1,1),"买",IF(L2776&lt;OFFSET(L2776,-计算结果!B$22,0,1,1),"卖",M2775)),IF(L2776&gt;OFFSET(L2776,-ROW()+1,0,1,1),"买",IF(L2776&lt;OFFSET(L2776,-ROW()+1,0,1,1),"卖",M2775)))</f>
        <v>买</v>
      </c>
      <c r="N2776" s="4" t="str">
        <f t="shared" ca="1" si="218"/>
        <v/>
      </c>
      <c r="O2776" s="3">
        <f ca="1">IF(M2775="买",E2776/E2775-1,0)-IF(N2776=1,计算结果!B$17,0)</f>
        <v>-3.3047693402689093E-3</v>
      </c>
      <c r="P2776" s="2">
        <f t="shared" ca="1" si="219"/>
        <v>15.129399299342335</v>
      </c>
      <c r="Q2776" s="3">
        <f ca="1">1-P2776/MAX(P$2:P2776)</f>
        <v>4.9395124333178608E-2</v>
      </c>
    </row>
    <row r="2777" spans="1:17" x14ac:dyDescent="0.15">
      <c r="A2777" s="1">
        <v>42528</v>
      </c>
      <c r="B2777">
        <v>3182.44</v>
      </c>
      <c r="C2777">
        <v>3186.62</v>
      </c>
      <c r="D2777" s="21">
        <v>3168.18</v>
      </c>
      <c r="E2777" s="21">
        <v>3177.05</v>
      </c>
      <c r="F2777" s="42">
        <v>887.11618559999999</v>
      </c>
      <c r="G2777" s="3">
        <f t="shared" si="215"/>
        <v>-5.4737809040539265E-4</v>
      </c>
      <c r="H2777" s="3">
        <f>1-E2777/MAX(E$2:E2777)</f>
        <v>0.45942795889198929</v>
      </c>
      <c r="I2777" s="21">
        <f t="shared" si="216"/>
        <v>1.7399999999997817</v>
      </c>
      <c r="J2777" s="21">
        <f ca="1">IF(ROW()&gt;计算结果!B$18+1,ABS(E2777-OFFSET(E2777,-计算结果!B$18,0,1,1))/SUM(OFFSET(I2777,0,0,-计算结果!B$18,1)),ABS(E2777-OFFSET(E2777,-ROW()+2,0,1,1))/SUM(OFFSET(I2777,0,0,-ROW()+2,1)))</f>
        <v>0.67493309545049529</v>
      </c>
      <c r="K2777" s="21">
        <f ca="1">(计算结果!B$19+计算结果!B$20*'000300'!J2777)^计算结果!B$21</f>
        <v>2.0074397859054458</v>
      </c>
      <c r="L2777" s="21">
        <f t="shared" ca="1" si="217"/>
        <v>3142.7759799528562</v>
      </c>
      <c r="M2777" s="31" t="str">
        <f ca="1">IF(ROW()&gt;计算结果!B$22+1,IF(L2777&gt;OFFSET(L2777,-计算结果!B$22,0,1,1),"买",IF(L2777&lt;OFFSET(L2777,-计算结果!B$22,0,1,1),"卖",M2776)),IF(L2777&gt;OFFSET(L2777,-ROW()+1,0,1,1),"买",IF(L2777&lt;OFFSET(L2777,-ROW()+1,0,1,1),"卖",M2776)))</f>
        <v>买</v>
      </c>
      <c r="N2777" s="4" t="str">
        <f t="shared" ca="1" si="218"/>
        <v/>
      </c>
      <c r="O2777" s="3">
        <f ca="1">IF(M2776="买",E2777/E2776-1,0)-IF(N2777=1,计算结果!B$17,0)</f>
        <v>-5.4737809040539265E-4</v>
      </c>
      <c r="P2777" s="2">
        <f t="shared" ca="1" si="219"/>
        <v>15.12111779764488</v>
      </c>
      <c r="Q2777" s="3">
        <f ca="1">1-P2777/MAX(P$2:P2777)</f>
        <v>4.9915464614751159E-2</v>
      </c>
    </row>
    <row r="2778" spans="1:17" x14ac:dyDescent="0.15">
      <c r="A2778" s="1">
        <v>42529</v>
      </c>
      <c r="B2778">
        <v>3171.81</v>
      </c>
      <c r="C2778">
        <v>3174.97</v>
      </c>
      <c r="D2778" s="21">
        <v>3148.35</v>
      </c>
      <c r="E2778" s="21">
        <v>3163.99</v>
      </c>
      <c r="F2778" s="42">
        <v>976.82792447999998</v>
      </c>
      <c r="G2778" s="3">
        <f t="shared" si="215"/>
        <v>-4.1107316535781147E-3</v>
      </c>
      <c r="H2778" s="3">
        <f>1-E2778/MAX(E$2:E2778)</f>
        <v>0.46165010549241137</v>
      </c>
      <c r="I2778" s="21">
        <f t="shared" si="216"/>
        <v>13.0600000000004</v>
      </c>
      <c r="J2778" s="21">
        <f ca="1">IF(ROW()&gt;计算结果!B$18+1,ABS(E2778-OFFSET(E2778,-计算结果!B$18,0,1,1))/SUM(OFFSET(I2778,0,0,-计算结果!B$18,1)),ABS(E2778-OFFSET(E2778,-ROW()+2,0,1,1))/SUM(OFFSET(I2778,0,0,-ROW()+2,1)))</f>
        <v>0.59226594301221147</v>
      </c>
      <c r="K2778" s="21">
        <f ca="1">(计算结果!B$19+计算结果!B$20*'000300'!J2778)^计算结果!B$21</f>
        <v>1.9330393487109903</v>
      </c>
      <c r="L2778" s="21">
        <f t="shared" ca="1" si="217"/>
        <v>3183.7835154483282</v>
      </c>
      <c r="M2778" s="31" t="str">
        <f ca="1">IF(ROW()&gt;计算结果!B$22+1,IF(L2778&gt;OFFSET(L2778,-计算结果!B$22,0,1,1),"买",IF(L2778&lt;OFFSET(L2778,-计算结果!B$22,0,1,1),"卖",M2777)),IF(L2778&gt;OFFSET(L2778,-ROW()+1,0,1,1),"买",IF(L2778&lt;OFFSET(L2778,-ROW()+1,0,1,1),"卖",M2777)))</f>
        <v>买</v>
      </c>
      <c r="N2778" s="4" t="str">
        <f t="shared" ca="1" si="218"/>
        <v/>
      </c>
      <c r="O2778" s="3">
        <f ca="1">IF(M2777="买",E2778/E2777-1,0)-IF(N2778=1,计算结果!B$17,0)</f>
        <v>-4.1107316535781147E-3</v>
      </c>
      <c r="P2778" s="2">
        <f t="shared" ca="1" si="219"/>
        <v>15.058958940076618</v>
      </c>
      <c r="Q2778" s="3">
        <f ca="1">1-P2778/MAX(P$2:P2778)</f>
        <v>5.3821007187934367E-2</v>
      </c>
    </row>
    <row r="2779" spans="1:17" x14ac:dyDescent="0.15">
      <c r="A2779" s="1">
        <v>42534</v>
      </c>
      <c r="B2779">
        <v>3134.05</v>
      </c>
      <c r="C2779">
        <v>3145.61</v>
      </c>
      <c r="D2779" s="21">
        <v>3065.77</v>
      </c>
      <c r="E2779" s="21">
        <v>3066.34</v>
      </c>
      <c r="F2779" s="42">
        <v>1140.9131929600001</v>
      </c>
      <c r="G2779" s="3">
        <f t="shared" si="215"/>
        <v>-3.0862929402431627E-2</v>
      </c>
      <c r="H2779" s="3">
        <f>1-E2779/MAX(E$2:E2779)</f>
        <v>0.47826516028040555</v>
      </c>
      <c r="I2779" s="21">
        <f t="shared" si="216"/>
        <v>97.649999999999636</v>
      </c>
      <c r="J2779" s="21">
        <f ca="1">IF(ROW()&gt;计算结果!B$18+1,ABS(E2779-OFFSET(E2779,-计算结果!B$18,0,1,1))/SUM(OFFSET(I2779,0,0,-计算结果!B$18,1)),ABS(E2779-OFFSET(E2779,-ROW()+2,0,1,1))/SUM(OFFSET(I2779,0,0,-ROW()+2,1)))</f>
        <v>7.9020589872013172E-3</v>
      </c>
      <c r="K2779" s="21">
        <f ca="1">(计算结果!B$19+计算结果!B$20*'000300'!J2779)^计算结果!B$21</f>
        <v>1.4071118530884812</v>
      </c>
      <c r="L2779" s="21">
        <f t="shared" ca="1" si="217"/>
        <v>3018.5273527926061</v>
      </c>
      <c r="M2779" s="31" t="str">
        <f ca="1">IF(ROW()&gt;计算结果!B$22+1,IF(L2779&gt;OFFSET(L2779,-计算结果!B$22,0,1,1),"买",IF(L2779&lt;OFFSET(L2779,-计算结果!B$22,0,1,1),"卖",M2778)),IF(L2779&gt;OFFSET(L2779,-ROW()+1,0,1,1),"买",IF(L2779&lt;OFFSET(L2779,-ROW()+1,0,1,1),"卖",M2778)))</f>
        <v>卖</v>
      </c>
      <c r="N2779" s="4">
        <f t="shared" ca="1" si="218"/>
        <v>1</v>
      </c>
      <c r="O2779" s="3">
        <f ca="1">IF(M2778="买",E2779/E2778-1,0)-IF(N2779=1,计算结果!B$17,0)</f>
        <v>-3.0862929402431627E-2</v>
      </c>
      <c r="P2779" s="2">
        <f t="shared" ca="1" si="219"/>
        <v>14.594195353434916</v>
      </c>
      <c r="Q2779" s="3">
        <f ca="1">1-P2779/MAX(P$2:P2779)</f>
        <v>8.3022862645157014E-2</v>
      </c>
    </row>
    <row r="2780" spans="1:17" x14ac:dyDescent="0.15">
      <c r="A2780" s="1">
        <v>42535</v>
      </c>
      <c r="B2780">
        <v>3058.44</v>
      </c>
      <c r="C2780">
        <v>3078.75</v>
      </c>
      <c r="D2780" s="21">
        <v>3055.66</v>
      </c>
      <c r="E2780" s="21">
        <v>3075.98</v>
      </c>
      <c r="F2780" s="42">
        <v>786.22302207999996</v>
      </c>
      <c r="G2780" s="3">
        <f t="shared" si="215"/>
        <v>3.1438131453132012E-3</v>
      </c>
      <c r="H2780" s="3">
        <f>1-E2780/MAX(E$2:E2780)</f>
        <v>0.47662492343292717</v>
      </c>
      <c r="I2780" s="21">
        <f t="shared" si="216"/>
        <v>9.6399999999998727</v>
      </c>
      <c r="J2780" s="21">
        <f ca="1">IF(ROW()&gt;计算结果!B$18+1,ABS(E2780-OFFSET(E2780,-计算结果!B$18,0,1,1))/SUM(OFFSET(I2780,0,0,-计算结果!B$18,1)),ABS(E2780-OFFSET(E2780,-ROW()+2,0,1,1))/SUM(OFFSET(I2780,0,0,-ROW()+2,1)))</f>
        <v>4.8580077843448401E-2</v>
      </c>
      <c r="K2780" s="21">
        <f ca="1">(计算结果!B$19+计算结果!B$20*'000300'!J2780)^计算结果!B$21</f>
        <v>1.4437220700591036</v>
      </c>
      <c r="L2780" s="21">
        <f t="shared" ca="1" si="217"/>
        <v>3101.4730075492398</v>
      </c>
      <c r="M2780" s="31" t="str">
        <f ca="1">IF(ROW()&gt;计算结果!B$22+1,IF(L2780&gt;OFFSET(L2780,-计算结果!B$22,0,1,1),"买",IF(L2780&lt;OFFSET(L2780,-计算结果!B$22,0,1,1),"卖",M2779)),IF(L2780&gt;OFFSET(L2780,-ROW()+1,0,1,1),"买",IF(L2780&lt;OFFSET(L2780,-ROW()+1,0,1,1),"卖",M2779)))</f>
        <v>买</v>
      </c>
      <c r="N2780" s="4">
        <f t="shared" ca="1" si="218"/>
        <v>1</v>
      </c>
      <c r="O2780" s="3">
        <f ca="1">IF(M2779="买",E2780/E2779-1,0)-IF(N2780=1,计算结果!B$17,0)</f>
        <v>0</v>
      </c>
      <c r="P2780" s="2">
        <f t="shared" ca="1" si="219"/>
        <v>14.594195353434916</v>
      </c>
      <c r="Q2780" s="3">
        <f ca="1">1-P2780/MAX(P$2:P2780)</f>
        <v>8.3022862645157014E-2</v>
      </c>
    </row>
    <row r="2781" spans="1:17" x14ac:dyDescent="0.15">
      <c r="A2781" s="1">
        <v>42536</v>
      </c>
      <c r="B2781">
        <v>3043.96</v>
      </c>
      <c r="C2781">
        <v>3128.67</v>
      </c>
      <c r="D2781" s="21">
        <v>3042.23</v>
      </c>
      <c r="E2781" s="21">
        <v>3116.37</v>
      </c>
      <c r="F2781" s="42">
        <v>1061.7017958399999</v>
      </c>
      <c r="G2781" s="3">
        <f t="shared" si="215"/>
        <v>1.313077458240941E-2</v>
      </c>
      <c r="H2781" s="3">
        <f>1-E2781/MAX(E$2:E2781)</f>
        <v>0.46975260328047375</v>
      </c>
      <c r="I2781" s="21">
        <f t="shared" si="216"/>
        <v>40.389999999999873</v>
      </c>
      <c r="J2781" s="21">
        <f ca="1">IF(ROW()&gt;计算结果!B$18+1,ABS(E2781-OFFSET(E2781,-计算结果!B$18,0,1,1))/SUM(OFFSET(I2781,0,0,-计算结果!B$18,1)),ABS(E2781-OFFSET(E2781,-ROW()+2,0,1,1))/SUM(OFFSET(I2781,0,0,-ROW()+2,1)))</f>
        <v>0.15832430019766633</v>
      </c>
      <c r="K2781" s="21">
        <f ca="1">(计算结果!B$19+计算结果!B$20*'000300'!J2781)^计算结果!B$21</f>
        <v>1.5424918701778996</v>
      </c>
      <c r="L2781" s="21">
        <f t="shared" ca="1" si="217"/>
        <v>3124.451497294639</v>
      </c>
      <c r="M2781" s="31" t="str">
        <f ca="1">IF(ROW()&gt;计算结果!B$22+1,IF(L2781&gt;OFFSET(L2781,-计算结果!B$22,0,1,1),"买",IF(L2781&lt;OFFSET(L2781,-计算结果!B$22,0,1,1),"卖",M2780)),IF(L2781&gt;OFFSET(L2781,-ROW()+1,0,1,1),"买",IF(L2781&lt;OFFSET(L2781,-ROW()+1,0,1,1),"卖",M2780)))</f>
        <v>买</v>
      </c>
      <c r="N2781" s="4" t="str">
        <f t="shared" ca="1" si="218"/>
        <v/>
      </c>
      <c r="O2781" s="3">
        <f ca="1">IF(M2780="买",E2781/E2780-1,0)-IF(N2781=1,计算结果!B$17,0)</f>
        <v>1.313077458240941E-2</v>
      </c>
      <c r="P2781" s="2">
        <f t="shared" ca="1" si="219"/>
        <v>14.785828442832516</v>
      </c>
      <c r="Q2781" s="3">
        <f ca="1">1-P2781/MAX(P$2:P2781)</f>
        <v>7.0982242557327546E-2</v>
      </c>
    </row>
    <row r="2782" spans="1:17" x14ac:dyDescent="0.15">
      <c r="A2782" s="1">
        <v>42537</v>
      </c>
      <c r="B2782">
        <v>3104.36</v>
      </c>
      <c r="C2782">
        <v>3112.48</v>
      </c>
      <c r="D2782" s="21">
        <v>3089.48</v>
      </c>
      <c r="E2782" s="21">
        <v>3094.67</v>
      </c>
      <c r="F2782" s="42">
        <v>934.96238080000001</v>
      </c>
      <c r="G2782" s="3">
        <f t="shared" si="215"/>
        <v>-6.9632296550152795E-3</v>
      </c>
      <c r="H2782" s="3">
        <f>1-E2782/MAX(E$2:E2782)</f>
        <v>0.47344483767780576</v>
      </c>
      <c r="I2782" s="21">
        <f t="shared" si="216"/>
        <v>21.699999999999818</v>
      </c>
      <c r="J2782" s="21">
        <f ca="1">IF(ROW()&gt;计算结果!B$18+1,ABS(E2782-OFFSET(E2782,-计算结果!B$18,0,1,1))/SUM(OFFSET(I2782,0,0,-计算结果!B$18,1)),ABS(E2782-OFFSET(E2782,-ROW()+2,0,1,1))/SUM(OFFSET(I2782,0,0,-ROW()+2,1)))</f>
        <v>0.32209367339039285</v>
      </c>
      <c r="K2782" s="21">
        <f ca="1">(计算结果!B$19+计算结果!B$20*'000300'!J2782)^计算结果!B$21</f>
        <v>1.6898843060513535</v>
      </c>
      <c r="L2782" s="21">
        <f t="shared" ca="1" si="217"/>
        <v>3074.124212405718</v>
      </c>
      <c r="M2782" s="31" t="str">
        <f ca="1">IF(ROW()&gt;计算结果!B$22+1,IF(L2782&gt;OFFSET(L2782,-计算结果!B$22,0,1,1),"买",IF(L2782&lt;OFFSET(L2782,-计算结果!B$22,0,1,1),"卖",M2781)),IF(L2782&gt;OFFSET(L2782,-ROW()+1,0,1,1),"买",IF(L2782&lt;OFFSET(L2782,-ROW()+1,0,1,1),"卖",M2781)))</f>
        <v>买</v>
      </c>
      <c r="N2782" s="4" t="str">
        <f t="shared" ca="1" si="218"/>
        <v/>
      </c>
      <c r="O2782" s="3">
        <f ca="1">IF(M2781="买",E2782/E2781-1,0)-IF(N2782=1,计算结果!B$17,0)</f>
        <v>-6.9632296550152795E-3</v>
      </c>
      <c r="P2782" s="2">
        <f t="shared" ca="1" si="219"/>
        <v>14.682871323745417</v>
      </c>
      <c r="Q2782" s="3">
        <f ca="1">1-P2782/MAX(P$2:P2782)</f>
        <v>7.7451206555988139E-2</v>
      </c>
    </row>
    <row r="2783" spans="1:17" x14ac:dyDescent="0.15">
      <c r="A2783" s="1">
        <v>42538</v>
      </c>
      <c r="B2783">
        <v>3096.09</v>
      </c>
      <c r="C2783">
        <v>3131.05</v>
      </c>
      <c r="D2783" s="21">
        <v>3096.09</v>
      </c>
      <c r="E2783" s="21">
        <v>3110.36</v>
      </c>
      <c r="F2783" s="42">
        <v>979.53390592000005</v>
      </c>
      <c r="G2783" s="3">
        <f t="shared" si="215"/>
        <v>5.0700074644469684E-3</v>
      </c>
      <c r="H2783" s="3">
        <f>1-E2783/MAX(E$2:E2783)</f>
        <v>0.47077519907438914</v>
      </c>
      <c r="I2783" s="21">
        <f t="shared" si="216"/>
        <v>15.690000000000055</v>
      </c>
      <c r="J2783" s="21">
        <f ca="1">IF(ROW()&gt;计算结果!B$18+1,ABS(E2783-OFFSET(E2783,-计算结果!B$18,0,1,1))/SUM(OFFSET(I2783,0,0,-计算结果!B$18,1)),ABS(E2783-OFFSET(E2783,-ROW()+2,0,1,1))/SUM(OFFSET(I2783,0,0,-ROW()+2,1)))</f>
        <v>0.20983318700614673</v>
      </c>
      <c r="K2783" s="21">
        <f ca="1">(计算结果!B$19+计算结果!B$20*'000300'!J2783)^计算结果!B$21</f>
        <v>1.5888498683055319</v>
      </c>
      <c r="L2783" s="21">
        <f t="shared" ca="1" si="217"/>
        <v>3131.6974387528403</v>
      </c>
      <c r="M2783" s="31" t="str">
        <f ca="1">IF(ROW()&gt;计算结果!B$22+1,IF(L2783&gt;OFFSET(L2783,-计算结果!B$22,0,1,1),"买",IF(L2783&lt;OFFSET(L2783,-计算结果!B$22,0,1,1),"卖",M2782)),IF(L2783&gt;OFFSET(L2783,-ROW()+1,0,1,1),"买",IF(L2783&lt;OFFSET(L2783,-ROW()+1,0,1,1),"卖",M2782)))</f>
        <v>买</v>
      </c>
      <c r="N2783" s="4" t="str">
        <f t="shared" ca="1" si="218"/>
        <v/>
      </c>
      <c r="O2783" s="3">
        <f ca="1">IF(M2782="买",E2783/E2782-1,0)-IF(N2783=1,计算结果!B$17,0)</f>
        <v>5.0700074644469684E-3</v>
      </c>
      <c r="P2783" s="2">
        <f t="shared" ca="1" si="219"/>
        <v>14.75731359095632</v>
      </c>
      <c r="Q2783" s="3">
        <f ca="1">1-P2783/MAX(P$2:P2783)</f>
        <v>7.2773877286910427E-2</v>
      </c>
    </row>
    <row r="2784" spans="1:17" x14ac:dyDescent="0.15">
      <c r="A2784" s="1">
        <v>42541</v>
      </c>
      <c r="B2784">
        <v>3114.91</v>
      </c>
      <c r="C2784">
        <v>3118.73</v>
      </c>
      <c r="D2784" s="21">
        <v>3089.71</v>
      </c>
      <c r="E2784" s="21">
        <v>3112.67</v>
      </c>
      <c r="F2784" s="42">
        <v>746.47805951999999</v>
      </c>
      <c r="G2784" s="3">
        <f t="shared" si="215"/>
        <v>7.4267930400329085E-4</v>
      </c>
      <c r="H2784" s="3">
        <f>1-E2784/MAX(E$2:E2784)</f>
        <v>0.47038215476757639</v>
      </c>
      <c r="I2784" s="21">
        <f t="shared" si="216"/>
        <v>2.3099999999999454</v>
      </c>
      <c r="J2784" s="21">
        <f ca="1">IF(ROW()&gt;计算结果!B$18+1,ABS(E2784-OFFSET(E2784,-计算结果!B$18,0,1,1))/SUM(OFFSET(I2784,0,0,-计算结果!B$18,1)),ABS(E2784-OFFSET(E2784,-ROW()+2,0,1,1))/SUM(OFFSET(I2784,0,0,-ROW()+2,1)))</f>
        <v>0.23166631198127255</v>
      </c>
      <c r="K2784" s="21">
        <f ca="1">(计算结果!B$19+计算结果!B$20*'000300'!J2784)^计算结果!B$21</f>
        <v>1.6084996807831451</v>
      </c>
      <c r="L2784" s="21">
        <f t="shared" ca="1" si="217"/>
        <v>3101.0918095927755</v>
      </c>
      <c r="M2784" s="31" t="str">
        <f ca="1">IF(ROW()&gt;计算结果!B$22+1,IF(L2784&gt;OFFSET(L2784,-计算结果!B$22,0,1,1),"买",IF(L2784&lt;OFFSET(L2784,-计算结果!B$22,0,1,1),"卖",M2783)),IF(L2784&gt;OFFSET(L2784,-ROW()+1,0,1,1),"买",IF(L2784&lt;OFFSET(L2784,-ROW()+1,0,1,1),"卖",M2783)))</f>
        <v>买</v>
      </c>
      <c r="N2784" s="4" t="str">
        <f t="shared" ca="1" si="218"/>
        <v/>
      </c>
      <c r="O2784" s="3">
        <f ca="1">IF(M2783="买",E2784/E2783-1,0)-IF(N2784=1,计算结果!B$17,0)</f>
        <v>7.4267930400329085E-4</v>
      </c>
      <c r="P2784" s="2">
        <f t="shared" ca="1" si="219"/>
        <v>14.76827354234301</v>
      </c>
      <c r="Q2784" s="3">
        <f ca="1">1-P2784/MAX(P$2:P2784)</f>
        <v>7.2085245635440165E-2</v>
      </c>
    </row>
    <row r="2785" spans="1:17" x14ac:dyDescent="0.15">
      <c r="A2785" s="1">
        <v>42542</v>
      </c>
      <c r="B2785">
        <v>3124.9</v>
      </c>
      <c r="C2785">
        <v>3155.49</v>
      </c>
      <c r="D2785" s="21">
        <v>3097.94</v>
      </c>
      <c r="E2785" s="21">
        <v>3106.32</v>
      </c>
      <c r="F2785" s="42">
        <v>1072.3364044800001</v>
      </c>
      <c r="G2785" s="3">
        <f t="shared" si="215"/>
        <v>-2.0400492181952279E-3</v>
      </c>
      <c r="H2785" s="3">
        <f>1-E2785/MAX(E$2:E2785)</f>
        <v>0.471462601238685</v>
      </c>
      <c r="I2785" s="21">
        <f t="shared" si="216"/>
        <v>6.3499999999999091</v>
      </c>
      <c r="J2785" s="21">
        <f ca="1">IF(ROW()&gt;计算结果!B$18+1,ABS(E2785-OFFSET(E2785,-计算结果!B$18,0,1,1))/SUM(OFFSET(I2785,0,0,-计算结果!B$18,1)),ABS(E2785-OFFSET(E2785,-ROW()+2,0,1,1))/SUM(OFFSET(I2785,0,0,-ROW()+2,1)))</f>
        <v>0.37891997991509585</v>
      </c>
      <c r="K2785" s="21">
        <f ca="1">(计算结果!B$19+计算结果!B$20*'000300'!J2785)^计算结果!B$21</f>
        <v>1.7410279819235863</v>
      </c>
      <c r="L2785" s="21">
        <f t="shared" ca="1" si="217"/>
        <v>3110.1942353865784</v>
      </c>
      <c r="M2785" s="31" t="str">
        <f ca="1">IF(ROW()&gt;计算结果!B$22+1,IF(L2785&gt;OFFSET(L2785,-计算结果!B$22,0,1,1),"买",IF(L2785&lt;OFFSET(L2785,-计算结果!B$22,0,1,1),"卖",M2784)),IF(L2785&gt;OFFSET(L2785,-ROW()+1,0,1,1),"买",IF(L2785&lt;OFFSET(L2785,-ROW()+1,0,1,1),"卖",M2784)))</f>
        <v>买</v>
      </c>
      <c r="N2785" s="4" t="str">
        <f t="shared" ca="1" si="218"/>
        <v/>
      </c>
      <c r="O2785" s="3">
        <f ca="1">IF(M2784="买",E2785/E2784-1,0)-IF(N2785=1,计算结果!B$17,0)</f>
        <v>-2.0400492181952279E-3</v>
      </c>
      <c r="P2785" s="2">
        <f t="shared" ca="1" si="219"/>
        <v>14.73814553744886</v>
      </c>
      <c r="Q2785" s="3">
        <f ca="1">1-P2785/MAX(P$2:P2785)</f>
        <v>7.3978237404633496E-2</v>
      </c>
    </row>
    <row r="2786" spans="1:17" x14ac:dyDescent="0.15">
      <c r="A2786" s="1">
        <v>42543</v>
      </c>
      <c r="B2786">
        <v>3100.45</v>
      </c>
      <c r="C2786">
        <v>3134.06</v>
      </c>
      <c r="D2786" s="21">
        <v>3096.99</v>
      </c>
      <c r="E2786" s="21">
        <v>3133.96</v>
      </c>
      <c r="F2786" s="42">
        <v>813.48714496000002</v>
      </c>
      <c r="G2786" s="3">
        <f t="shared" si="215"/>
        <v>8.8979886167555033E-3</v>
      </c>
      <c r="H2786" s="3">
        <f>1-E2786/MAX(E$2:E2786)</f>
        <v>0.46675968148097735</v>
      </c>
      <c r="I2786" s="21">
        <f t="shared" si="216"/>
        <v>27.639999999999873</v>
      </c>
      <c r="J2786" s="21">
        <f ca="1">IF(ROW()&gt;计算结果!B$18+1,ABS(E2786-OFFSET(E2786,-计算结果!B$18,0,1,1))/SUM(OFFSET(I2786,0,0,-计算结果!B$18,1)),ABS(E2786-OFFSET(E2786,-ROW()+2,0,1,1))/SUM(OFFSET(I2786,0,0,-ROW()+2,1)))</f>
        <v>0.18982089173053346</v>
      </c>
      <c r="K2786" s="21">
        <f ca="1">(计算结果!B$19+计算结果!B$20*'000300'!J2786)^计算结果!B$21</f>
        <v>1.57083880255748</v>
      </c>
      <c r="L2786" s="21">
        <f t="shared" ca="1" si="217"/>
        <v>3147.5264206137881</v>
      </c>
      <c r="M2786" s="31" t="str">
        <f ca="1">IF(ROW()&gt;计算结果!B$22+1,IF(L2786&gt;OFFSET(L2786,-计算结果!B$22,0,1,1),"买",IF(L2786&lt;OFFSET(L2786,-计算结果!B$22,0,1,1),"卖",M2785)),IF(L2786&gt;OFFSET(L2786,-ROW()+1,0,1,1),"买",IF(L2786&lt;OFFSET(L2786,-ROW()+1,0,1,1),"卖",M2785)))</f>
        <v>买</v>
      </c>
      <c r="N2786" s="4" t="str">
        <f t="shared" ca="1" si="218"/>
        <v/>
      </c>
      <c r="O2786" s="3">
        <f ca="1">IF(M2785="买",E2786/E2785-1,0)-IF(N2786=1,计算结果!B$17,0)</f>
        <v>8.8979886167555033E-3</v>
      </c>
      <c r="P2786" s="2">
        <f t="shared" ca="1" si="219"/>
        <v>14.869285388673166</v>
      </c>
      <c r="Q2786" s="3">
        <f ca="1">1-P2786/MAX(P$2:P2786)</f>
        <v>6.5738506302192024E-2</v>
      </c>
    </row>
    <row r="2787" spans="1:17" x14ac:dyDescent="0.15">
      <c r="A2787" s="1">
        <v>42544</v>
      </c>
      <c r="B2787">
        <v>3129.72</v>
      </c>
      <c r="C2787">
        <v>3129.72</v>
      </c>
      <c r="D2787" s="21">
        <v>3102.48</v>
      </c>
      <c r="E2787" s="21">
        <v>3117.32</v>
      </c>
      <c r="F2787" s="42">
        <v>817.32550656000001</v>
      </c>
      <c r="G2787" s="3">
        <f t="shared" si="215"/>
        <v>-5.3095763825957709E-3</v>
      </c>
      <c r="H2787" s="3">
        <f>1-E2787/MAX(E$2:E2787)</f>
        <v>0.46959096168243375</v>
      </c>
      <c r="I2787" s="21">
        <f t="shared" si="216"/>
        <v>16.639999999999873</v>
      </c>
      <c r="J2787" s="21">
        <f ca="1">IF(ROW()&gt;计算结果!B$18+1,ABS(E2787-OFFSET(E2787,-计算结果!B$18,0,1,1))/SUM(OFFSET(I2787,0,0,-计算结果!B$18,1)),ABS(E2787-OFFSET(E2787,-ROW()+2,0,1,1))/SUM(OFFSET(I2787,0,0,-ROW()+2,1)))</f>
        <v>0.2379017803799745</v>
      </c>
      <c r="K2787" s="21">
        <f ca="1">(计算结果!B$19+计算结果!B$20*'000300'!J2787)^计算结果!B$21</f>
        <v>1.614111602341977</v>
      </c>
      <c r="L2787" s="21">
        <f t="shared" ca="1" si="217"/>
        <v>3098.7698866358514</v>
      </c>
      <c r="M2787" s="31" t="str">
        <f ca="1">IF(ROW()&gt;计算结果!B$22+1,IF(L2787&gt;OFFSET(L2787,-计算结果!B$22,0,1,1),"买",IF(L2787&lt;OFFSET(L2787,-计算结果!B$22,0,1,1),"卖",M2786)),IF(L2787&gt;OFFSET(L2787,-ROW()+1,0,1,1),"买",IF(L2787&lt;OFFSET(L2787,-ROW()+1,0,1,1),"卖",M2786)))</f>
        <v>买</v>
      </c>
      <c r="N2787" s="4" t="str">
        <f t="shared" ca="1" si="218"/>
        <v/>
      </c>
      <c r="O2787" s="3">
        <f ca="1">IF(M2786="买",E2787/E2786-1,0)-IF(N2787=1,计算结果!B$17,0)</f>
        <v>-5.3095763825957709E-3</v>
      </c>
      <c r="P2787" s="2">
        <f t="shared" ca="1" si="219"/>
        <v>14.790335782147391</v>
      </c>
      <c r="Q2787" s="3">
        <f ca="1">1-P2787/MAX(P$2:P2787)</f>
        <v>7.069903906429853E-2</v>
      </c>
    </row>
    <row r="2788" spans="1:17" x14ac:dyDescent="0.15">
      <c r="A2788" s="1">
        <v>42545</v>
      </c>
      <c r="B2788">
        <v>3110.65</v>
      </c>
      <c r="C2788">
        <v>3130.54</v>
      </c>
      <c r="D2788" s="21">
        <v>3033.97</v>
      </c>
      <c r="E2788" s="21">
        <v>3077.16</v>
      </c>
      <c r="F2788" s="42">
        <v>1189.67443456</v>
      </c>
      <c r="G2788" s="3">
        <f t="shared" si="215"/>
        <v>-1.2882860918994599E-2</v>
      </c>
      <c r="H2788" s="3">
        <f>1-E2788/MAX(E$2:E2788)</f>
        <v>0.47642414755325668</v>
      </c>
      <c r="I2788" s="21">
        <f t="shared" si="216"/>
        <v>40.160000000000309</v>
      </c>
      <c r="J2788" s="21">
        <f ca="1">IF(ROW()&gt;计算结果!B$18+1,ABS(E2788-OFFSET(E2788,-计算结果!B$18,0,1,1))/SUM(OFFSET(I2788,0,0,-计算结果!B$18,1)),ABS(E2788-OFFSET(E2788,-ROW()+2,0,1,1))/SUM(OFFSET(I2788,0,0,-ROW()+2,1)))</f>
        <v>0.31214724808570365</v>
      </c>
      <c r="K2788" s="21">
        <f ca="1">(计算结果!B$19+计算结果!B$20*'000300'!J2788)^计算结果!B$21</f>
        <v>1.6809325232771333</v>
      </c>
      <c r="L2788" s="21">
        <f t="shared" ca="1" si="217"/>
        <v>3062.4451253653169</v>
      </c>
      <c r="M2788" s="31" t="str">
        <f ca="1">IF(ROW()&gt;计算结果!B$22+1,IF(L2788&gt;OFFSET(L2788,-计算结果!B$22,0,1,1),"买",IF(L2788&lt;OFFSET(L2788,-计算结果!B$22,0,1,1),"卖",M2787)),IF(L2788&gt;OFFSET(L2788,-ROW()+1,0,1,1),"买",IF(L2788&lt;OFFSET(L2788,-ROW()+1,0,1,1),"卖",M2787)))</f>
        <v>买</v>
      </c>
      <c r="N2788" s="4" t="str">
        <f t="shared" ca="1" si="218"/>
        <v/>
      </c>
      <c r="O2788" s="3">
        <f ca="1">IF(M2787="买",E2788/E2787-1,0)-IF(N2788=1,计算结果!B$17,0)</f>
        <v>-1.2882860918994599E-2</v>
      </c>
      <c r="P2788" s="2">
        <f t="shared" ca="1" si="219"/>
        <v>14.599793943320757</v>
      </c>
      <c r="Q2788" s="3">
        <f ca="1">1-P2788/MAX(P$2:P2788)</f>
        <v>8.2671094095921216E-2</v>
      </c>
    </row>
    <row r="2789" spans="1:17" x14ac:dyDescent="0.15">
      <c r="A2789" s="1">
        <v>42548</v>
      </c>
      <c r="B2789">
        <v>3065.13</v>
      </c>
      <c r="C2789">
        <v>3120.64</v>
      </c>
      <c r="D2789" s="21">
        <v>3064.97</v>
      </c>
      <c r="E2789" s="21">
        <v>3120.54</v>
      </c>
      <c r="F2789" s="42">
        <v>1040.6608076800001</v>
      </c>
      <c r="G2789" s="3">
        <f t="shared" si="215"/>
        <v>1.4097414499083527E-2</v>
      </c>
      <c r="H2789" s="3">
        <f>1-E2789/MAX(E$2:E2789)</f>
        <v>0.46904308173960385</v>
      </c>
      <c r="I2789" s="21">
        <f t="shared" si="216"/>
        <v>43.380000000000109</v>
      </c>
      <c r="J2789" s="21">
        <f ca="1">IF(ROW()&gt;计算结果!B$18+1,ABS(E2789-OFFSET(E2789,-计算结果!B$18,0,1,1))/SUM(OFFSET(I2789,0,0,-计算结果!B$18,1)),ABS(E2789-OFFSET(E2789,-ROW()+2,0,1,1))/SUM(OFFSET(I2789,0,0,-ROW()+2,1)))</f>
        <v>0.24207235372934305</v>
      </c>
      <c r="K2789" s="21">
        <f ca="1">(计算结果!B$19+计算结果!B$20*'000300'!J2789)^计算结果!B$21</f>
        <v>1.6178651183564088</v>
      </c>
      <c r="L2789" s="21">
        <f t="shared" ca="1" si="217"/>
        <v>3156.4347965920592</v>
      </c>
      <c r="M2789" s="31" t="str">
        <f ca="1">IF(ROW()&gt;计算结果!B$22+1,IF(L2789&gt;OFFSET(L2789,-计算结果!B$22,0,1,1),"买",IF(L2789&lt;OFFSET(L2789,-计算结果!B$22,0,1,1),"卖",M2788)),IF(L2789&gt;OFFSET(L2789,-ROW()+1,0,1,1),"买",IF(L2789&lt;OFFSET(L2789,-ROW()+1,0,1,1),"卖",M2788)))</f>
        <v>买</v>
      </c>
      <c r="N2789" s="4" t="str">
        <f t="shared" ca="1" si="218"/>
        <v/>
      </c>
      <c r="O2789" s="3">
        <f ca="1">IF(M2788="买",E2789/E2788-1,0)-IF(N2789=1,计算结果!B$17,0)</f>
        <v>1.4097414499083527E-2</v>
      </c>
      <c r="P2789" s="2">
        <f t="shared" ca="1" si="219"/>
        <v>14.805613290140959</v>
      </c>
      <c r="Q2789" s="3">
        <f ca="1">1-P2789/MAX(P$2:P2789)</f>
        <v>6.9739128277400586E-2</v>
      </c>
    </row>
    <row r="2790" spans="1:17" x14ac:dyDescent="0.15">
      <c r="A2790" s="1">
        <v>42549</v>
      </c>
      <c r="B2790">
        <v>3107.4</v>
      </c>
      <c r="C2790">
        <v>3139.43</v>
      </c>
      <c r="D2790" s="21">
        <v>3099.7</v>
      </c>
      <c r="E2790" s="21">
        <v>3136.4</v>
      </c>
      <c r="F2790" s="42">
        <v>1171.9779123200001</v>
      </c>
      <c r="G2790" s="3">
        <f t="shared" si="215"/>
        <v>5.082453677889065E-3</v>
      </c>
      <c r="H2790" s="3">
        <f>1-E2790/MAX(E$2:E2790)</f>
        <v>0.46634451779759067</v>
      </c>
      <c r="I2790" s="21">
        <f t="shared" si="216"/>
        <v>15.860000000000127</v>
      </c>
      <c r="J2790" s="21">
        <f ca="1">IF(ROW()&gt;计算结果!B$18+1,ABS(E2790-OFFSET(E2790,-计算结果!B$18,0,1,1))/SUM(OFFSET(I2790,0,0,-计算结果!B$18,1)),ABS(E2790-OFFSET(E2790,-ROW()+2,0,1,1))/SUM(OFFSET(I2790,0,0,-ROW()+2,1)))</f>
        <v>0.26255866504432512</v>
      </c>
      <c r="K2790" s="21">
        <f ca="1">(计算结果!B$19+计算结果!B$20*'000300'!J2790)^计算结果!B$21</f>
        <v>1.6363027985398926</v>
      </c>
      <c r="L2790" s="21">
        <f t="shared" ca="1" si="217"/>
        <v>3123.651802860295</v>
      </c>
      <c r="M2790" s="31" t="str">
        <f ca="1">IF(ROW()&gt;计算结果!B$22+1,IF(L2790&gt;OFFSET(L2790,-计算结果!B$22,0,1,1),"买",IF(L2790&lt;OFFSET(L2790,-计算结果!B$22,0,1,1),"卖",M2789)),IF(L2790&gt;OFFSET(L2790,-ROW()+1,0,1,1),"买",IF(L2790&lt;OFFSET(L2790,-ROW()+1,0,1,1),"卖",M2789)))</f>
        <v>买</v>
      </c>
      <c r="N2790" s="4" t="str">
        <f t="shared" ca="1" si="218"/>
        <v/>
      </c>
      <c r="O2790" s="3">
        <f ca="1">IF(M2789="买",E2790/E2789-1,0)-IF(N2790=1,计算结果!B$17,0)</f>
        <v>5.082453677889065E-3</v>
      </c>
      <c r="P2790" s="2">
        <f t="shared" ca="1" si="219"/>
        <v>14.880862133860839</v>
      </c>
      <c r="Q2790" s="3">
        <f ca="1">1-P2790/MAX(P$2:P2790)</f>
        <v>6.501112048851776E-2</v>
      </c>
    </row>
    <row r="2791" spans="1:17" x14ac:dyDescent="0.15">
      <c r="A2791" s="1">
        <v>42550</v>
      </c>
      <c r="B2791">
        <v>3142.48</v>
      </c>
      <c r="C2791">
        <v>3158.08</v>
      </c>
      <c r="D2791" s="21">
        <v>3139.13</v>
      </c>
      <c r="E2791" s="21">
        <v>3151.39</v>
      </c>
      <c r="F2791" s="42">
        <v>1179.588608</v>
      </c>
      <c r="G2791" s="3">
        <f t="shared" si="215"/>
        <v>4.779364876928982E-3</v>
      </c>
      <c r="H2791" s="3">
        <f>1-E2791/MAX(E$2:E2791)</f>
        <v>0.46379398352957191</v>
      </c>
      <c r="I2791" s="21">
        <f t="shared" si="216"/>
        <v>14.989999999999782</v>
      </c>
      <c r="J2791" s="21">
        <f ca="1">IF(ROW()&gt;计算结果!B$18+1,ABS(E2791-OFFSET(E2791,-计算结果!B$18,0,1,1))/SUM(OFFSET(I2791,0,0,-计算结果!B$18,1)),ABS(E2791-OFFSET(E2791,-ROW()+2,0,1,1))/SUM(OFFSET(I2791,0,0,-ROW()+2,1)))</f>
        <v>0.17106291520125055</v>
      </c>
      <c r="K2791" s="21">
        <f ca="1">(计算结果!B$19+计算结果!B$20*'000300'!J2791)^计算结果!B$21</f>
        <v>1.5539566236811253</v>
      </c>
      <c r="L2791" s="21">
        <f t="shared" ca="1" si="217"/>
        <v>3166.7557580345128</v>
      </c>
      <c r="M2791" s="31" t="str">
        <f ca="1">IF(ROW()&gt;计算结果!B$22+1,IF(L2791&gt;OFFSET(L2791,-计算结果!B$22,0,1,1),"买",IF(L2791&lt;OFFSET(L2791,-计算结果!B$22,0,1,1),"卖",M2790)),IF(L2791&gt;OFFSET(L2791,-ROW()+1,0,1,1),"买",IF(L2791&lt;OFFSET(L2791,-ROW()+1,0,1,1),"卖",M2790)))</f>
        <v>买</v>
      </c>
      <c r="N2791" s="4" t="str">
        <f t="shared" ca="1" si="218"/>
        <v/>
      </c>
      <c r="O2791" s="3">
        <f ca="1">IF(M2790="买",E2791/E2790-1,0)-IF(N2791=1,计算结果!B$17,0)</f>
        <v>4.779364876928982E-3</v>
      </c>
      <c r="P2791" s="2">
        <f t="shared" ca="1" si="219"/>
        <v>14.951983203681836</v>
      </c>
      <c r="Q2791" s="3">
        <f ca="1">1-P2791/MAX(P$2:P2791)</f>
        <v>6.0542467477461392E-2</v>
      </c>
    </row>
    <row r="2792" spans="1:17" x14ac:dyDescent="0.15">
      <c r="A2792" s="1">
        <v>42551</v>
      </c>
      <c r="B2792">
        <v>3152.83</v>
      </c>
      <c r="C2792">
        <v>3163.72</v>
      </c>
      <c r="D2792" s="21">
        <v>3148.2</v>
      </c>
      <c r="E2792" s="21">
        <v>3153.92</v>
      </c>
      <c r="F2792" s="42">
        <v>1006.27914752</v>
      </c>
      <c r="G2792" s="3">
        <f t="shared" si="215"/>
        <v>8.0282034276946135E-4</v>
      </c>
      <c r="H2792" s="3">
        <f>1-E2792/MAX(E$2:E2792)</f>
        <v>0.46336350643163404</v>
      </c>
      <c r="I2792" s="21">
        <f t="shared" si="216"/>
        <v>2.5300000000002001</v>
      </c>
      <c r="J2792" s="21">
        <f ca="1">IF(ROW()&gt;计算结果!B$18+1,ABS(E2792-OFFSET(E2792,-计算结果!B$18,0,1,1))/SUM(OFFSET(I2792,0,0,-计算结果!B$18,1)),ABS(E2792-OFFSET(E2792,-ROW()+2,0,1,1))/SUM(OFFSET(I2792,0,0,-ROW()+2,1)))</f>
        <v>0.31932093775262699</v>
      </c>
      <c r="K2792" s="21">
        <f ca="1">(计算结果!B$19+计算结果!B$20*'000300'!J2792)^计算结果!B$21</f>
        <v>1.6873888439773643</v>
      </c>
      <c r="L2792" s="21">
        <f t="shared" ca="1" si="217"/>
        <v>3145.0968431230826</v>
      </c>
      <c r="M2792" s="31" t="str">
        <f ca="1">IF(ROW()&gt;计算结果!B$22+1,IF(L2792&gt;OFFSET(L2792,-计算结果!B$22,0,1,1),"买",IF(L2792&lt;OFFSET(L2792,-计算结果!B$22,0,1,1),"卖",M2791)),IF(L2792&gt;OFFSET(L2792,-ROW()+1,0,1,1),"买",IF(L2792&lt;OFFSET(L2792,-ROW()+1,0,1,1),"卖",M2791)))</f>
        <v>卖</v>
      </c>
      <c r="N2792" s="4">
        <f t="shared" ca="1" si="218"/>
        <v>1</v>
      </c>
      <c r="O2792" s="3">
        <f ca="1">IF(M2791="买",E2792/E2791-1,0)-IF(N2792=1,计算结果!B$17,0)</f>
        <v>8.0282034276946135E-4</v>
      </c>
      <c r="P2792" s="2">
        <f t="shared" ca="1" si="219"/>
        <v>14.963986959962499</v>
      </c>
      <c r="Q2792" s="3">
        <f ca="1">1-P2792/MAX(P$2:P2792)</f>
        <v>5.9788251859184349E-2</v>
      </c>
    </row>
    <row r="2793" spans="1:17" x14ac:dyDescent="0.15">
      <c r="A2793" s="1">
        <v>42552</v>
      </c>
      <c r="B2793">
        <v>3156.93</v>
      </c>
      <c r="C2793">
        <v>3170.26</v>
      </c>
      <c r="D2793" s="21">
        <v>3148.29</v>
      </c>
      <c r="E2793" s="21">
        <v>3154.2</v>
      </c>
      <c r="F2793" s="42">
        <v>912.15028224000002</v>
      </c>
      <c r="G2793" s="3">
        <f t="shared" si="215"/>
        <v>8.8778409090828347E-5</v>
      </c>
      <c r="H2793" s="3">
        <f>1-E2793/MAX(E$2:E2793)</f>
        <v>0.46331586469747499</v>
      </c>
      <c r="I2793" s="21">
        <f t="shared" si="216"/>
        <v>0.27999999999974534</v>
      </c>
      <c r="J2793" s="21">
        <f ca="1">IF(ROW()&gt;计算结果!B$18+1,ABS(E2793-OFFSET(E2793,-计算结果!B$18,0,1,1))/SUM(OFFSET(I2793,0,0,-计算结果!B$18,1)),ABS(E2793-OFFSET(E2793,-ROW()+2,0,1,1))/SUM(OFFSET(I2793,0,0,-ROW()+2,1)))</f>
        <v>0.25767015399082943</v>
      </c>
      <c r="K2793" s="21">
        <f ca="1">(计算结果!B$19+计算结果!B$20*'000300'!J2793)^计算结果!B$21</f>
        <v>1.6319031385917464</v>
      </c>
      <c r="L2793" s="21">
        <f t="shared" ca="1" si="217"/>
        <v>3159.9523134016163</v>
      </c>
      <c r="M2793" s="31" t="str">
        <f ca="1">IF(ROW()&gt;计算结果!B$22+1,IF(L2793&gt;OFFSET(L2793,-计算结果!B$22,0,1,1),"买",IF(L2793&lt;OFFSET(L2793,-计算结果!B$22,0,1,1),"卖",M2792)),IF(L2793&gt;OFFSET(L2793,-ROW()+1,0,1,1),"买",IF(L2793&lt;OFFSET(L2793,-ROW()+1,0,1,1),"卖",M2792)))</f>
        <v>买</v>
      </c>
      <c r="N2793" s="4">
        <f t="shared" ca="1" si="218"/>
        <v>1</v>
      </c>
      <c r="O2793" s="3">
        <f ca="1">IF(M2792="买",E2793/E2792-1,0)-IF(N2793=1,计算结果!B$17,0)</f>
        <v>0</v>
      </c>
      <c r="P2793" s="2">
        <f t="shared" ca="1" si="219"/>
        <v>14.963986959962499</v>
      </c>
      <c r="Q2793" s="3">
        <f ca="1">1-P2793/MAX(P$2:P2793)</f>
        <v>5.9788251859184349E-2</v>
      </c>
    </row>
    <row r="2794" spans="1:17" x14ac:dyDescent="0.15">
      <c r="A2794" s="1">
        <v>42555</v>
      </c>
      <c r="B2794">
        <v>3136.39</v>
      </c>
      <c r="C2794">
        <v>3210.6</v>
      </c>
      <c r="D2794" s="21">
        <v>3134.02</v>
      </c>
      <c r="E2794" s="21">
        <v>3204.7</v>
      </c>
      <c r="F2794" s="42">
        <v>1498.9477478399999</v>
      </c>
      <c r="G2794" s="3">
        <f t="shared" si="215"/>
        <v>1.6010398833301576E-2</v>
      </c>
      <c r="H2794" s="3">
        <f>1-E2794/MAX(E$2:E2794)</f>
        <v>0.45472333764377593</v>
      </c>
      <c r="I2794" s="21">
        <f t="shared" si="216"/>
        <v>50.5</v>
      </c>
      <c r="J2794" s="21">
        <f ca="1">IF(ROW()&gt;计算结果!B$18+1,ABS(E2794-OFFSET(E2794,-计算结果!B$18,0,1,1))/SUM(OFFSET(I2794,0,0,-计算结果!B$18,1)),ABS(E2794-OFFSET(E2794,-ROW()+2,0,1,1))/SUM(OFFSET(I2794,0,0,-ROW()+2,1)))</f>
        <v>0.42151788576924737</v>
      </c>
      <c r="K2794" s="21">
        <f ca="1">(计算结果!B$19+计算结果!B$20*'000300'!J2794)^计算结果!B$21</f>
        <v>1.7793660971923226</v>
      </c>
      <c r="L2794" s="21">
        <f t="shared" ca="1" si="217"/>
        <v>3239.5748298625672</v>
      </c>
      <c r="M2794" s="31" t="str">
        <f ca="1">IF(ROW()&gt;计算结果!B$22+1,IF(L2794&gt;OFFSET(L2794,-计算结果!B$22,0,1,1),"买",IF(L2794&lt;OFFSET(L2794,-计算结果!B$22,0,1,1),"卖",M2793)),IF(L2794&gt;OFFSET(L2794,-ROW()+1,0,1,1),"买",IF(L2794&lt;OFFSET(L2794,-ROW()+1,0,1,1),"卖",M2793)))</f>
        <v>卖</v>
      </c>
      <c r="N2794" s="4">
        <f t="shared" ca="1" si="218"/>
        <v>1</v>
      </c>
      <c r="O2794" s="3">
        <f ca="1">IF(M2793="买",E2794/E2793-1,0)-IF(N2794=1,计算结果!B$17,0)</f>
        <v>1.6010398833301576E-2</v>
      </c>
      <c r="P2794" s="2">
        <f t="shared" ca="1" si="219"/>
        <v>15.203566359327823</v>
      </c>
      <c r="Q2794" s="3">
        <f ca="1">1-P2794/MAX(P$2:P2794)</f>
        <v>4.47350867836942E-2</v>
      </c>
    </row>
    <row r="2795" spans="1:17" x14ac:dyDescent="0.15">
      <c r="A2795" s="1">
        <v>42556</v>
      </c>
      <c r="B2795">
        <v>3199.16</v>
      </c>
      <c r="C2795">
        <v>3216.7</v>
      </c>
      <c r="D2795" s="21">
        <v>3198</v>
      </c>
      <c r="E2795" s="21">
        <v>3207.38</v>
      </c>
      <c r="F2795" s="42">
        <v>1438.99099136</v>
      </c>
      <c r="G2795" s="3">
        <f t="shared" si="215"/>
        <v>8.3627172590272636E-4</v>
      </c>
      <c r="H2795" s="3">
        <f>1-E2795/MAX(E$2:E2795)</f>
        <v>0.45426733818825282</v>
      </c>
      <c r="I2795" s="21">
        <f t="shared" si="216"/>
        <v>2.680000000000291</v>
      </c>
      <c r="J2795" s="21">
        <f ca="1">IF(ROW()&gt;计算结果!B$18+1,ABS(E2795-OFFSET(E2795,-计算结果!B$18,0,1,1))/SUM(OFFSET(I2795,0,0,-计算结果!B$18,1)),ABS(E2795-OFFSET(E2795,-ROW()+2,0,1,1))/SUM(OFFSET(I2795,0,0,-ROW()+2,1)))</f>
        <v>0.47079101835460635</v>
      </c>
      <c r="K2795" s="21">
        <f ca="1">(计算结果!B$19+计算结果!B$20*'000300'!J2795)^计算结果!B$21</f>
        <v>1.8237119165191458</v>
      </c>
      <c r="L2795" s="21">
        <f t="shared" ca="1" si="217"/>
        <v>3180.8607349918971</v>
      </c>
      <c r="M2795" s="31" t="str">
        <f ca="1">IF(ROW()&gt;计算结果!B$22+1,IF(L2795&gt;OFFSET(L2795,-计算结果!B$22,0,1,1),"买",IF(L2795&lt;OFFSET(L2795,-计算结果!B$22,0,1,1),"卖",M2794)),IF(L2795&gt;OFFSET(L2795,-ROW()+1,0,1,1),"买",IF(L2795&lt;OFFSET(L2795,-ROW()+1,0,1,1),"卖",M2794)))</f>
        <v>买</v>
      </c>
      <c r="N2795" s="4">
        <f t="shared" ca="1" si="218"/>
        <v>1</v>
      </c>
      <c r="O2795" s="3">
        <f ca="1">IF(M2794="买",E2795/E2794-1,0)-IF(N2795=1,计算结果!B$17,0)</f>
        <v>0</v>
      </c>
      <c r="P2795" s="2">
        <f t="shared" ca="1" si="219"/>
        <v>15.203566359327823</v>
      </c>
      <c r="Q2795" s="3">
        <f ca="1">1-P2795/MAX(P$2:P2795)</f>
        <v>4.47350867836942E-2</v>
      </c>
    </row>
    <row r="2796" spans="1:17" x14ac:dyDescent="0.15">
      <c r="A2796" s="1">
        <v>42557</v>
      </c>
      <c r="B2796">
        <v>3197.63</v>
      </c>
      <c r="C2796">
        <v>3217.52</v>
      </c>
      <c r="D2796" s="21">
        <v>3183.45</v>
      </c>
      <c r="E2796" s="21">
        <v>3216.8</v>
      </c>
      <c r="F2796" s="42">
        <v>1472.3247308800001</v>
      </c>
      <c r="G2796" s="3">
        <f t="shared" si="215"/>
        <v>2.93697659772163E-3</v>
      </c>
      <c r="H2796" s="3">
        <f>1-E2796/MAX(E$2:E2796)</f>
        <v>0.45266453413189944</v>
      </c>
      <c r="I2796" s="21">
        <f t="shared" si="216"/>
        <v>9.4200000000000728</v>
      </c>
      <c r="J2796" s="21">
        <f ca="1">IF(ROW()&gt;计算结果!B$18+1,ABS(E2796-OFFSET(E2796,-计算结果!B$18,0,1,1))/SUM(OFFSET(I2796,0,0,-计算结果!B$18,1)),ABS(E2796-OFFSET(E2796,-ROW()+2,0,1,1))/SUM(OFFSET(I2796,0,0,-ROW()+2,1)))</f>
        <v>0.42170637344736273</v>
      </c>
      <c r="K2796" s="21">
        <f ca="1">(计算结果!B$19+计算结果!B$20*'000300'!J2796)^计算结果!B$21</f>
        <v>1.7795357361026265</v>
      </c>
      <c r="L2796" s="21">
        <f t="shared" ca="1" si="217"/>
        <v>3244.8159414030797</v>
      </c>
      <c r="M2796" s="31" t="str">
        <f ca="1">IF(ROW()&gt;计算结果!B$22+1,IF(L2796&gt;OFFSET(L2796,-计算结果!B$22,0,1,1),"买",IF(L2796&lt;OFFSET(L2796,-计算结果!B$22,0,1,1),"卖",M2795)),IF(L2796&gt;OFFSET(L2796,-ROW()+1,0,1,1),"买",IF(L2796&lt;OFFSET(L2796,-ROW()+1,0,1,1),"卖",M2795)))</f>
        <v>买</v>
      </c>
      <c r="N2796" s="4" t="str">
        <f t="shared" ca="1" si="218"/>
        <v/>
      </c>
      <c r="O2796" s="3">
        <f ca="1">IF(M2795="买",E2796/E2795-1,0)-IF(N2796=1,计算结果!B$17,0)</f>
        <v>2.93697659772163E-3</v>
      </c>
      <c r="P2796" s="2">
        <f t="shared" ca="1" si="219"/>
        <v>15.248218877927076</v>
      </c>
      <c r="Q2796" s="3">
        <f ca="1">1-P2796/MAX(P$2:P2796)</f>
        <v>4.1929496088953355E-2</v>
      </c>
    </row>
    <row r="2797" spans="1:17" x14ac:dyDescent="0.15">
      <c r="A2797" s="1">
        <v>42558</v>
      </c>
      <c r="B2797">
        <v>3206.55</v>
      </c>
      <c r="C2797">
        <v>3220.54</v>
      </c>
      <c r="D2797" s="21">
        <v>3190.12</v>
      </c>
      <c r="E2797" s="21">
        <v>3209.95</v>
      </c>
      <c r="F2797" s="42">
        <v>1404.8883507200001</v>
      </c>
      <c r="G2797" s="3">
        <f t="shared" si="215"/>
        <v>-2.1294454115892147E-3</v>
      </c>
      <c r="H2797" s="3">
        <f>1-E2797/MAX(E$2:E2797)</f>
        <v>0.45383005512829244</v>
      </c>
      <c r="I2797" s="21">
        <f t="shared" si="216"/>
        <v>6.8500000000003638</v>
      </c>
      <c r="J2797" s="21">
        <f ca="1">IF(ROW()&gt;计算结果!B$18+1,ABS(E2797-OFFSET(E2797,-计算结果!B$18,0,1,1))/SUM(OFFSET(I2797,0,0,-计算结果!B$18,1)),ABS(E2797-OFFSET(E2797,-ROW()+2,0,1,1))/SUM(OFFSET(I2797,0,0,-ROW()+2,1)))</f>
        <v>0.49627645325475039</v>
      </c>
      <c r="K2797" s="21">
        <f ca="1">(计算结果!B$19+计算结果!B$20*'000300'!J2797)^计算结果!B$21</f>
        <v>1.8466488079292753</v>
      </c>
      <c r="L2797" s="21">
        <f t="shared" ca="1" si="217"/>
        <v>3180.4307922737503</v>
      </c>
      <c r="M2797" s="31" t="str">
        <f ca="1">IF(ROW()&gt;计算结果!B$22+1,IF(L2797&gt;OFFSET(L2797,-计算结果!B$22,0,1,1),"买",IF(L2797&lt;OFFSET(L2797,-计算结果!B$22,0,1,1),"卖",M2796)),IF(L2797&gt;OFFSET(L2797,-ROW()+1,0,1,1),"买",IF(L2797&lt;OFFSET(L2797,-ROW()+1,0,1,1),"卖",M2796)))</f>
        <v>买</v>
      </c>
      <c r="N2797" s="4" t="str">
        <f t="shared" ca="1" si="218"/>
        <v/>
      </c>
      <c r="O2797" s="3">
        <f ca="1">IF(M2796="买",E2797/E2796-1,0)-IF(N2797=1,计算结果!B$17,0)</f>
        <v>-2.1294454115892147E-3</v>
      </c>
      <c r="P2797" s="2">
        <f t="shared" ca="1" si="219"/>
        <v>15.215748628202567</v>
      </c>
      <c r="Q2797" s="3">
        <f ca="1">1-P2797/MAX(P$2:P2797)</f>
        <v>4.3969654927485613E-2</v>
      </c>
    </row>
    <row r="2798" spans="1:17" x14ac:dyDescent="0.15">
      <c r="A2798" s="1">
        <v>42559</v>
      </c>
      <c r="B2798">
        <v>3199.75</v>
      </c>
      <c r="C2798">
        <v>3204.93</v>
      </c>
      <c r="D2798" s="21">
        <v>3183.96</v>
      </c>
      <c r="E2798" s="21">
        <v>3192.28</v>
      </c>
      <c r="F2798" s="42">
        <v>1110.63465984</v>
      </c>
      <c r="G2798" s="3">
        <f t="shared" si="215"/>
        <v>-5.5047586411002269E-3</v>
      </c>
      <c r="H2798" s="3">
        <f>1-E2798/MAX(E$2:E2798)</f>
        <v>0.4568365888518342</v>
      </c>
      <c r="I2798" s="21">
        <f t="shared" si="216"/>
        <v>17.669999999999618</v>
      </c>
      <c r="J2798" s="21">
        <f ca="1">IF(ROW()&gt;计算结果!B$18+1,ABS(E2798-OFFSET(E2798,-计算结果!B$18,0,1,1))/SUM(OFFSET(I2798,0,0,-计算结果!B$18,1)),ABS(E2798-OFFSET(E2798,-ROW()+2,0,1,1))/SUM(OFFSET(I2798,0,0,-ROW()+2,1)))</f>
        <v>0.70126705653021526</v>
      </c>
      <c r="K2798" s="21">
        <f ca="1">(计算结果!B$19+计算结果!B$20*'000300'!J2798)^计算结果!B$21</f>
        <v>2.0311403508771937</v>
      </c>
      <c r="L2798" s="21">
        <f t="shared" ca="1" si="217"/>
        <v>3204.4981962124625</v>
      </c>
      <c r="M2798" s="31" t="str">
        <f ca="1">IF(ROW()&gt;计算结果!B$22+1,IF(L2798&gt;OFFSET(L2798,-计算结果!B$22,0,1,1),"买",IF(L2798&lt;OFFSET(L2798,-计算结果!B$22,0,1,1),"卖",M2797)),IF(L2798&gt;OFFSET(L2798,-ROW()+1,0,1,1),"买",IF(L2798&lt;OFFSET(L2798,-ROW()+1,0,1,1),"卖",M2797)))</f>
        <v>买</v>
      </c>
      <c r="N2798" s="4" t="str">
        <f t="shared" ca="1" si="218"/>
        <v/>
      </c>
      <c r="O2798" s="3">
        <f ca="1">IF(M2797="买",E2798/E2797-1,0)-IF(N2798=1,计算结果!B$17,0)</f>
        <v>-5.5047586411002269E-3</v>
      </c>
      <c r="P2798" s="2">
        <f t="shared" ca="1" si="219"/>
        <v>15.13198960446066</v>
      </c>
      <c r="Q2798" s="3">
        <f ca="1">1-P2798/MAX(P$2:P2798)</f>
        <v>4.9232371230677585E-2</v>
      </c>
    </row>
    <row r="2799" spans="1:17" x14ac:dyDescent="0.15">
      <c r="A2799" s="1">
        <v>42562</v>
      </c>
      <c r="B2799">
        <v>3199.04</v>
      </c>
      <c r="C2799">
        <v>3235.96</v>
      </c>
      <c r="D2799" s="21">
        <v>3197.63</v>
      </c>
      <c r="E2799" s="21">
        <v>3203.33</v>
      </c>
      <c r="F2799" s="42">
        <v>1552.88158208</v>
      </c>
      <c r="G2799" s="3">
        <f t="shared" si="215"/>
        <v>3.461475810392578E-3</v>
      </c>
      <c r="H2799" s="3">
        <f>1-E2799/MAX(E$2:E2799)</f>
        <v>0.4549564418430545</v>
      </c>
      <c r="I2799" s="21">
        <f t="shared" si="216"/>
        <v>11.049999999999727</v>
      </c>
      <c r="J2799" s="21">
        <f ca="1">IF(ROW()&gt;计算结果!B$18+1,ABS(E2799-OFFSET(E2799,-计算结果!B$18,0,1,1))/SUM(OFFSET(I2799,0,0,-计算结果!B$18,1)),ABS(E2799-OFFSET(E2799,-ROW()+2,0,1,1))/SUM(OFFSET(I2799,0,0,-ROW()+2,1)))</f>
        <v>0.6280057650003793</v>
      </c>
      <c r="K2799" s="21">
        <f ca="1">(计算结果!B$19+计算结果!B$20*'000300'!J2799)^计算结果!B$21</f>
        <v>1.9652051885003412</v>
      </c>
      <c r="L2799" s="21">
        <f t="shared" ca="1" si="217"/>
        <v>3202.2024509545445</v>
      </c>
      <c r="M2799" s="31" t="str">
        <f ca="1">IF(ROW()&gt;计算结果!B$22+1,IF(L2799&gt;OFFSET(L2799,-计算结果!B$22,0,1,1),"买",IF(L2799&lt;OFFSET(L2799,-计算结果!B$22,0,1,1),"卖",M2798)),IF(L2799&gt;OFFSET(L2799,-ROW()+1,0,1,1),"买",IF(L2799&lt;OFFSET(L2799,-ROW()+1,0,1,1),"卖",M2798)))</f>
        <v>买</v>
      </c>
      <c r="N2799" s="4" t="str">
        <f t="shared" ca="1" si="218"/>
        <v/>
      </c>
      <c r="O2799" s="3">
        <f ca="1">IF(M2798="买",E2799/E2798-1,0)-IF(N2799=1,计算结果!B$17,0)</f>
        <v>3.461475810392578E-3</v>
      </c>
      <c r="P2799" s="2">
        <f t="shared" ca="1" si="219"/>
        <v>15.184368620439612</v>
      </c>
      <c r="Q2799" s="3">
        <f ca="1">1-P2799/MAX(P$2:P2799)</f>
        <v>4.5941312082388275E-2</v>
      </c>
    </row>
    <row r="2800" spans="1:17" x14ac:dyDescent="0.15">
      <c r="A2800" s="1">
        <v>42563</v>
      </c>
      <c r="B2800">
        <v>3201.91</v>
      </c>
      <c r="C2800">
        <v>3273.47</v>
      </c>
      <c r="D2800" s="21">
        <v>3200.3</v>
      </c>
      <c r="E2800" s="21">
        <v>3273.18</v>
      </c>
      <c r="F2800" s="42">
        <v>1908.53742592</v>
      </c>
      <c r="G2800" s="3">
        <f t="shared" si="215"/>
        <v>2.1805433720534451E-2</v>
      </c>
      <c r="H2800" s="3">
        <f>1-E2800/MAX(E$2:E2800)</f>
        <v>0.44307153066085891</v>
      </c>
      <c r="I2800" s="21">
        <f t="shared" si="216"/>
        <v>69.849999999999909</v>
      </c>
      <c r="J2800" s="21">
        <f ca="1">IF(ROW()&gt;计算结果!B$18+1,ABS(E2800-OFFSET(E2800,-计算结果!B$18,0,1,1))/SUM(OFFSET(I2800,0,0,-计算结果!B$18,1)),ABS(E2800-OFFSET(E2800,-ROW()+2,0,1,1))/SUM(OFFSET(I2800,0,0,-ROW()+2,1)))</f>
        <v>0.73608868797761251</v>
      </c>
      <c r="K2800" s="21">
        <f ca="1">(计算结果!B$19+计算结果!B$20*'000300'!J2800)^计算结果!B$21</f>
        <v>2.0624798191798512</v>
      </c>
      <c r="L2800" s="21">
        <f t="shared" ca="1" si="217"/>
        <v>3348.5922134756443</v>
      </c>
      <c r="M2800" s="31" t="str">
        <f ca="1">IF(ROW()&gt;计算结果!B$22+1,IF(L2800&gt;OFFSET(L2800,-计算结果!B$22,0,1,1),"买",IF(L2800&lt;OFFSET(L2800,-计算结果!B$22,0,1,1),"卖",M2799)),IF(L2800&gt;OFFSET(L2800,-ROW()+1,0,1,1),"买",IF(L2800&lt;OFFSET(L2800,-ROW()+1,0,1,1),"卖",M2799)))</f>
        <v>买</v>
      </c>
      <c r="N2800" s="4" t="str">
        <f t="shared" ca="1" si="218"/>
        <v/>
      </c>
      <c r="O2800" s="3">
        <f ca="1">IF(M2799="买",E2800/E2799-1,0)-IF(N2800=1,计算结果!B$17,0)</f>
        <v>2.1805433720534451E-2</v>
      </c>
      <c r="P2800" s="2">
        <f t="shared" ca="1" si="219"/>
        <v>15.515470363980771</v>
      </c>
      <c r="Q2800" s="3">
        <f ca="1">1-P2800/MAX(P$2:P2800)</f>
        <v>2.5137648597500672E-2</v>
      </c>
    </row>
    <row r="2801" spans="1:17" x14ac:dyDescent="0.15">
      <c r="A2801" s="1">
        <v>42564</v>
      </c>
      <c r="B2801">
        <v>3274.02</v>
      </c>
      <c r="C2801">
        <v>3300.99</v>
      </c>
      <c r="D2801" s="21">
        <v>3271.78</v>
      </c>
      <c r="E2801" s="21">
        <v>3282.87</v>
      </c>
      <c r="F2801" s="42">
        <v>1965.92304128</v>
      </c>
      <c r="G2801" s="3">
        <f t="shared" si="215"/>
        <v>2.9604238080398471E-3</v>
      </c>
      <c r="H2801" s="3">
        <f>1-E2801/MAX(E$2:E2801)</f>
        <v>0.44142278636085208</v>
      </c>
      <c r="I2801" s="21">
        <f t="shared" si="216"/>
        <v>9.6900000000000546</v>
      </c>
      <c r="J2801" s="21">
        <f ca="1">IF(ROW()&gt;计算结果!B$18+1,ABS(E2801-OFFSET(E2801,-计算结果!B$18,0,1,1))/SUM(OFFSET(I2801,0,0,-计算结果!B$18,1)),ABS(E2801-OFFSET(E2801,-ROW()+2,0,1,1))/SUM(OFFSET(I2801,0,0,-ROW()+2,1)))</f>
        <v>0.7283403500997121</v>
      </c>
      <c r="K2801" s="21">
        <f ca="1">(计算结果!B$19+计算结果!B$20*'000300'!J2801)^计算结果!B$21</f>
        <v>2.0555063150897408</v>
      </c>
      <c r="L2801" s="21">
        <f t="shared" ca="1" si="217"/>
        <v>3213.4997886347815</v>
      </c>
      <c r="M2801" s="31" t="str">
        <f ca="1">IF(ROW()&gt;计算结果!B$22+1,IF(L2801&gt;OFFSET(L2801,-计算结果!B$22,0,1,1),"买",IF(L2801&lt;OFFSET(L2801,-计算结果!B$22,0,1,1),"卖",M2800)),IF(L2801&gt;OFFSET(L2801,-ROW()+1,0,1,1),"买",IF(L2801&lt;OFFSET(L2801,-ROW()+1,0,1,1),"卖",M2800)))</f>
        <v>买</v>
      </c>
      <c r="N2801" s="4" t="str">
        <f t="shared" ca="1" si="218"/>
        <v/>
      </c>
      <c r="O2801" s="3">
        <f ca="1">IF(M2800="买",E2801/E2800-1,0)-IF(N2801=1,计算结果!B$17,0)</f>
        <v>2.9604238080398471E-3</v>
      </c>
      <c r="P2801" s="2">
        <f t="shared" ca="1" si="219"/>
        <v>15.561402731839237</v>
      </c>
      <c r="Q2801" s="3">
        <f ca="1">1-P2801/MAX(P$2:P2801)</f>
        <v>2.2251642882846978E-2</v>
      </c>
    </row>
    <row r="2802" spans="1:17" x14ac:dyDescent="0.15">
      <c r="A2802" s="1">
        <v>42565</v>
      </c>
      <c r="B2802">
        <v>3277.48</v>
      </c>
      <c r="C2802">
        <v>3281.95</v>
      </c>
      <c r="D2802" s="21">
        <v>3259.07</v>
      </c>
      <c r="E2802" s="21">
        <v>3276.76</v>
      </c>
      <c r="F2802" s="42">
        <v>1280.9042329599999</v>
      </c>
      <c r="G2802" s="3">
        <f t="shared" si="215"/>
        <v>-1.8611763487434985E-3</v>
      </c>
      <c r="H2802" s="3">
        <f>1-E2802/MAX(E$2:E2802)</f>
        <v>0.44246239705982437</v>
      </c>
      <c r="I2802" s="21">
        <f t="shared" si="216"/>
        <v>6.1099999999996726</v>
      </c>
      <c r="J2802" s="21">
        <f ca="1">IF(ROW()&gt;计算结果!B$18+1,ABS(E2802-OFFSET(E2802,-计算结果!B$18,0,1,1))/SUM(OFFSET(I2802,0,0,-计算结果!B$18,1)),ABS(E2802-OFFSET(E2802,-ROW()+2,0,1,1))/SUM(OFFSET(I2802,0,0,-ROW()+2,1)))</f>
        <v>0.66724606192287073</v>
      </c>
      <c r="K2802" s="21">
        <f ca="1">(计算结果!B$19+计算结果!B$20*'000300'!J2802)^计算结果!B$21</f>
        <v>2.0005214557305835</v>
      </c>
      <c r="L2802" s="21">
        <f t="shared" ca="1" si="217"/>
        <v>3340.0531987649529</v>
      </c>
      <c r="M2802" s="31" t="str">
        <f ca="1">IF(ROW()&gt;计算结果!B$22+1,IF(L2802&gt;OFFSET(L2802,-计算结果!B$22,0,1,1),"买",IF(L2802&lt;OFFSET(L2802,-计算结果!B$22,0,1,1),"卖",M2801)),IF(L2802&gt;OFFSET(L2802,-ROW()+1,0,1,1),"买",IF(L2802&lt;OFFSET(L2802,-ROW()+1,0,1,1),"卖",M2801)))</f>
        <v>买</v>
      </c>
      <c r="N2802" s="4" t="str">
        <f t="shared" ca="1" si="218"/>
        <v/>
      </c>
      <c r="O2802" s="3">
        <f ca="1">IF(M2801="买",E2802/E2801-1,0)-IF(N2802=1,计算结果!B$17,0)</f>
        <v>-1.8611763487434985E-3</v>
      </c>
      <c r="P2802" s="2">
        <f t="shared" ca="1" si="219"/>
        <v>15.532440217121465</v>
      </c>
      <c r="Q2802" s="3">
        <f ca="1">1-P2802/MAX(P$2:P2802)</f>
        <v>2.407140500013627E-2</v>
      </c>
    </row>
    <row r="2803" spans="1:17" x14ac:dyDescent="0.15">
      <c r="A2803" s="1">
        <v>42566</v>
      </c>
      <c r="B2803">
        <v>3278.84</v>
      </c>
      <c r="C2803">
        <v>3285.03</v>
      </c>
      <c r="D2803" s="21">
        <v>3265.29</v>
      </c>
      <c r="E2803" s="21">
        <v>3276.28</v>
      </c>
      <c r="F2803" s="42">
        <v>1251.7981388799999</v>
      </c>
      <c r="G2803" s="3">
        <f t="shared" si="215"/>
        <v>-1.4648616316115248E-4</v>
      </c>
      <c r="H2803" s="3">
        <f>1-E2803/MAX(E$2:E2803)</f>
        <v>0.44254406860409712</v>
      </c>
      <c r="I2803" s="21">
        <f t="shared" si="216"/>
        <v>0.48000000000001819</v>
      </c>
      <c r="J2803" s="21">
        <f ca="1">IF(ROW()&gt;计算结果!B$18+1,ABS(E2803-OFFSET(E2803,-计算结果!B$18,0,1,1))/SUM(OFFSET(I2803,0,0,-计算结果!B$18,1)),ABS(E2803-OFFSET(E2803,-ROW()+2,0,1,1))/SUM(OFFSET(I2803,0,0,-ROW()+2,1)))</f>
        <v>0.66239826370049137</v>
      </c>
      <c r="K2803" s="21">
        <f ca="1">(计算结果!B$19+计算结果!B$20*'000300'!J2803)^计算结果!B$21</f>
        <v>1.9961584373304422</v>
      </c>
      <c r="L2803" s="21">
        <f t="shared" ca="1" si="217"/>
        <v>3212.7517899747418</v>
      </c>
      <c r="M2803" s="31" t="str">
        <f ca="1">IF(ROW()&gt;计算结果!B$22+1,IF(L2803&gt;OFFSET(L2803,-计算结果!B$22,0,1,1),"买",IF(L2803&lt;OFFSET(L2803,-计算结果!B$22,0,1,1),"卖",M2802)),IF(L2803&gt;OFFSET(L2803,-ROW()+1,0,1,1),"买",IF(L2803&lt;OFFSET(L2803,-ROW()+1,0,1,1),"卖",M2802)))</f>
        <v>买</v>
      </c>
      <c r="N2803" s="4" t="str">
        <f t="shared" ca="1" si="218"/>
        <v/>
      </c>
      <c r="O2803" s="3">
        <f ca="1">IF(M2802="买",E2803/E2802-1,0)-IF(N2803=1,计算结果!B$17,0)</f>
        <v>-1.4648616316115248E-4</v>
      </c>
      <c r="P2803" s="2">
        <f t="shared" ca="1" si="219"/>
        <v>15.530164929549528</v>
      </c>
      <c r="Q2803" s="3">
        <f ca="1">1-P2803/MAX(P$2:P2803)</f>
        <v>2.42143650355372E-2</v>
      </c>
    </row>
    <row r="2804" spans="1:17" x14ac:dyDescent="0.15">
      <c r="A2804" s="1">
        <v>42569</v>
      </c>
      <c r="B2804">
        <v>3269.71</v>
      </c>
      <c r="C2804">
        <v>3281.64</v>
      </c>
      <c r="D2804" s="21">
        <v>3251.77</v>
      </c>
      <c r="E2804" s="21">
        <v>3262.02</v>
      </c>
      <c r="F2804" s="42">
        <v>1297.85708544</v>
      </c>
      <c r="G2804" s="3">
        <f t="shared" si="215"/>
        <v>-4.3524973445493442E-3</v>
      </c>
      <c r="H2804" s="3">
        <f>1-E2804/MAX(E$2:E2804)</f>
        <v>0.44497039406520111</v>
      </c>
      <c r="I2804" s="21">
        <f t="shared" si="216"/>
        <v>14.260000000000218</v>
      </c>
      <c r="J2804" s="21">
        <f ca="1">IF(ROW()&gt;计算结果!B$18+1,ABS(E2804-OFFSET(E2804,-计算结果!B$18,0,1,1))/SUM(OFFSET(I2804,0,0,-计算结果!B$18,1)),ABS(E2804-OFFSET(E2804,-ROW()+2,0,1,1))/SUM(OFFSET(I2804,0,0,-ROW()+2,1)))</f>
        <v>0.38714034850736312</v>
      </c>
      <c r="K2804" s="21">
        <f ca="1">(计算结果!B$19+计算结果!B$20*'000300'!J2804)^计算结果!B$21</f>
        <v>1.7484263136566267</v>
      </c>
      <c r="L2804" s="21">
        <f t="shared" ca="1" si="217"/>
        <v>3298.8936248096647</v>
      </c>
      <c r="M2804" s="31" t="str">
        <f ca="1">IF(ROW()&gt;计算结果!B$22+1,IF(L2804&gt;OFFSET(L2804,-计算结果!B$22,0,1,1),"买",IF(L2804&lt;OFFSET(L2804,-计算结果!B$22,0,1,1),"卖",M2803)),IF(L2804&gt;OFFSET(L2804,-ROW()+1,0,1,1),"买",IF(L2804&lt;OFFSET(L2804,-ROW()+1,0,1,1),"卖",M2803)))</f>
        <v>买</v>
      </c>
      <c r="N2804" s="4" t="str">
        <f t="shared" ca="1" si="218"/>
        <v/>
      </c>
      <c r="O2804" s="3">
        <f ca="1">IF(M2803="买",E2804/E2803-1,0)-IF(N2804=1,计算结果!B$17,0)</f>
        <v>-4.3524973445493442E-3</v>
      </c>
      <c r="P2804" s="2">
        <f t="shared" ca="1" si="219"/>
        <v>15.46256992793325</v>
      </c>
      <c r="Q2804" s="3">
        <f ca="1">1-P2804/MAX(P$2:P2804)</f>
        <v>2.8461469420569374E-2</v>
      </c>
    </row>
    <row r="2805" spans="1:17" x14ac:dyDescent="0.15">
      <c r="A2805" s="1">
        <v>42570</v>
      </c>
      <c r="B2805">
        <v>3260.43</v>
      </c>
      <c r="C2805">
        <v>3264.73</v>
      </c>
      <c r="D2805" s="21">
        <v>3226.2</v>
      </c>
      <c r="E2805" s="21">
        <v>3248.23</v>
      </c>
      <c r="F2805" s="42">
        <v>1071.0890905599999</v>
      </c>
      <c r="G2805" s="3">
        <f t="shared" si="215"/>
        <v>-4.227441891833883E-3</v>
      </c>
      <c r="H2805" s="3">
        <f>1-E2805/MAX(E$2:E2805)</f>
        <v>0.44731674947253797</v>
      </c>
      <c r="I2805" s="21">
        <f t="shared" si="216"/>
        <v>13.789999999999964</v>
      </c>
      <c r="J2805" s="21">
        <f ca="1">IF(ROW()&gt;计算结果!B$18+1,ABS(E2805-OFFSET(E2805,-计算结果!B$18,0,1,1))/SUM(OFFSET(I2805,0,0,-计算结果!B$18,1)),ABS(E2805-OFFSET(E2805,-ROW()+2,0,1,1))/SUM(OFFSET(I2805,0,0,-ROW()+2,1)))</f>
        <v>0.25664383991958289</v>
      </c>
      <c r="K2805" s="21">
        <f ca="1">(计算结果!B$19+计算结果!B$20*'000300'!J2805)^计算结果!B$21</f>
        <v>1.6309794559276245</v>
      </c>
      <c r="L2805" s="21">
        <f t="shared" ca="1" si="217"/>
        <v>3216.2622935822769</v>
      </c>
      <c r="M2805" s="31" t="str">
        <f ca="1">IF(ROW()&gt;计算结果!B$22+1,IF(L2805&gt;OFFSET(L2805,-计算结果!B$22,0,1,1),"买",IF(L2805&lt;OFFSET(L2805,-计算结果!B$22,0,1,1),"卖",M2804)),IF(L2805&gt;OFFSET(L2805,-ROW()+1,0,1,1),"买",IF(L2805&lt;OFFSET(L2805,-ROW()+1,0,1,1),"卖",M2804)))</f>
        <v>买</v>
      </c>
      <c r="N2805" s="4" t="str">
        <f t="shared" ca="1" si="218"/>
        <v/>
      </c>
      <c r="O2805" s="3">
        <f ca="1">IF(M2804="买",E2805/E2804-1,0)-IF(N2805=1,计算结果!B$17,0)</f>
        <v>-4.227441891833883E-3</v>
      </c>
      <c r="P2805" s="2">
        <f t="shared" ca="1" si="219"/>
        <v>15.397202812064494</v>
      </c>
      <c r="Q2805" s="3">
        <f ca="1">1-P2805/MAX(P$2:P2805)</f>
        <v>3.2568592104271654E-2</v>
      </c>
    </row>
    <row r="2806" spans="1:17" x14ac:dyDescent="0.15">
      <c r="A2806" s="1">
        <v>42571</v>
      </c>
      <c r="B2806">
        <v>3246.86</v>
      </c>
      <c r="C2806">
        <v>3254.51</v>
      </c>
      <c r="D2806" s="21">
        <v>3232.26</v>
      </c>
      <c r="E2806" s="21">
        <v>3237.61</v>
      </c>
      <c r="F2806" s="42">
        <v>913.67448576000004</v>
      </c>
      <c r="G2806" s="3">
        <f t="shared" si="215"/>
        <v>-3.2694729129402189E-3</v>
      </c>
      <c r="H2806" s="3">
        <f>1-E2806/MAX(E$2:E2806)</f>
        <v>0.44912373238957326</v>
      </c>
      <c r="I2806" s="21">
        <f t="shared" si="216"/>
        <v>10.619999999999891</v>
      </c>
      <c r="J2806" s="21">
        <f ca="1">IF(ROW()&gt;计算结果!B$18+1,ABS(E2806-OFFSET(E2806,-计算结果!B$18,0,1,1))/SUM(OFFSET(I2806,0,0,-计算结果!B$18,1)),ABS(E2806-OFFSET(E2806,-ROW()+2,0,1,1))/SUM(OFFSET(I2806,0,0,-ROW()+2,1)))</f>
        <v>0.12976242439358993</v>
      </c>
      <c r="K2806" s="21">
        <f ca="1">(计算结果!B$19+计算结果!B$20*'000300'!J2806)^计算结果!B$21</f>
        <v>1.5167861819542308</v>
      </c>
      <c r="L2806" s="21">
        <f t="shared" ca="1" si="217"/>
        <v>3248.6421996930949</v>
      </c>
      <c r="M2806" s="31" t="str">
        <f ca="1">IF(ROW()&gt;计算结果!B$22+1,IF(L2806&gt;OFFSET(L2806,-计算结果!B$22,0,1,1),"买",IF(L2806&lt;OFFSET(L2806,-计算结果!B$22,0,1,1),"卖",M2805)),IF(L2806&gt;OFFSET(L2806,-ROW()+1,0,1,1),"买",IF(L2806&lt;OFFSET(L2806,-ROW()+1,0,1,1),"卖",M2805)))</f>
        <v>买</v>
      </c>
      <c r="N2806" s="4" t="str">
        <f t="shared" ca="1" si="218"/>
        <v/>
      </c>
      <c r="O2806" s="3">
        <f ca="1">IF(M2805="买",E2806/E2805-1,0)-IF(N2806=1,计算结果!B$17,0)</f>
        <v>-3.2694729129402189E-3</v>
      </c>
      <c r="P2806" s="2">
        <f t="shared" ca="1" si="219"/>
        <v>15.346862074535402</v>
      </c>
      <c r="Q2806" s="3">
        <f ca="1">1-P2806/MAX(P$2:P2806)</f>
        <v>3.5731582887514324E-2</v>
      </c>
    </row>
    <row r="2807" spans="1:17" x14ac:dyDescent="0.15">
      <c r="A2807" s="1">
        <v>42572</v>
      </c>
      <c r="B2807">
        <v>3238.34</v>
      </c>
      <c r="C2807">
        <v>3271.37</v>
      </c>
      <c r="D2807" s="21">
        <v>3238.3</v>
      </c>
      <c r="E2807" s="21">
        <v>3252.52</v>
      </c>
      <c r="F2807" s="42">
        <v>1074.64073216</v>
      </c>
      <c r="G2807" s="3">
        <f t="shared" si="215"/>
        <v>4.6052489336270153E-3</v>
      </c>
      <c r="H2807" s="3">
        <f>1-E2807/MAX(E$2:E2807)</f>
        <v>0.44658681004559997</v>
      </c>
      <c r="I2807" s="21">
        <f t="shared" si="216"/>
        <v>14.909999999999854</v>
      </c>
      <c r="J2807" s="21">
        <f ca="1">IF(ROW()&gt;计算结果!B$18+1,ABS(E2807-OFFSET(E2807,-计算结果!B$18,0,1,1))/SUM(OFFSET(I2807,0,0,-计算结果!B$18,1)),ABS(E2807-OFFSET(E2807,-ROW()+2,0,1,1))/SUM(OFFSET(I2807,0,0,-ROW()+2,1)))</f>
        <v>0.25274594787152188</v>
      </c>
      <c r="K2807" s="21">
        <f ca="1">(计算结果!B$19+计算结果!B$20*'000300'!J2807)^计算结果!B$21</f>
        <v>1.6274713530843696</v>
      </c>
      <c r="L2807" s="21">
        <f t="shared" ca="1" si="217"/>
        <v>3254.9532086055651</v>
      </c>
      <c r="M2807" s="31" t="str">
        <f ca="1">IF(ROW()&gt;计算结果!B$22+1,IF(L2807&gt;OFFSET(L2807,-计算结果!B$22,0,1,1),"买",IF(L2807&lt;OFFSET(L2807,-计算结果!B$22,0,1,1),"卖",M2806)),IF(L2807&gt;OFFSET(L2807,-ROW()+1,0,1,1),"买",IF(L2807&lt;OFFSET(L2807,-ROW()+1,0,1,1),"卖",M2806)))</f>
        <v>买</v>
      </c>
      <c r="N2807" s="4" t="str">
        <f t="shared" ca="1" si="218"/>
        <v/>
      </c>
      <c r="O2807" s="3">
        <f ca="1">IF(M2806="买",E2807/E2806-1,0)-IF(N2807=1,计算结果!B$17,0)</f>
        <v>4.6052489336270153E-3</v>
      </c>
      <c r="P2807" s="2">
        <f t="shared" ca="1" si="219"/>
        <v>15.417538194738677</v>
      </c>
      <c r="Q2807" s="3">
        <f ca="1">1-P2807/MAX(P$2:P2807)</f>
        <v>3.1290886787876837E-2</v>
      </c>
    </row>
    <row r="2808" spans="1:17" x14ac:dyDescent="0.15">
      <c r="A2808" s="1">
        <v>42573</v>
      </c>
      <c r="B2808">
        <v>3251.24</v>
      </c>
      <c r="C2808">
        <v>3253.77</v>
      </c>
      <c r="D2808" s="21">
        <v>3220.89</v>
      </c>
      <c r="E2808" s="21">
        <v>3225.16</v>
      </c>
      <c r="F2808" s="42">
        <v>1074.16887296</v>
      </c>
      <c r="G2808" s="3">
        <f t="shared" si="215"/>
        <v>-8.4119390503364366E-3</v>
      </c>
      <c r="H2808" s="3">
        <f>1-E2808/MAX(E$2:E2808)</f>
        <v>0.45124208806914856</v>
      </c>
      <c r="I2808" s="21">
        <f t="shared" si="216"/>
        <v>27.360000000000127</v>
      </c>
      <c r="J2808" s="21">
        <f ca="1">IF(ROW()&gt;计算结果!B$18+1,ABS(E2808-OFFSET(E2808,-计算结果!B$18,0,1,1))/SUM(OFFSET(I2808,0,0,-计算结果!B$18,1)),ABS(E2808-OFFSET(E2808,-ROW()+2,0,1,1))/SUM(OFFSET(I2808,0,0,-ROW()+2,1)))</f>
        <v>0.18459465528856814</v>
      </c>
      <c r="K2808" s="21">
        <f ca="1">(计算结果!B$19+计算结果!B$20*'000300'!J2808)^计算结果!B$21</f>
        <v>1.5661351897597113</v>
      </c>
      <c r="L2808" s="21">
        <f t="shared" ca="1" si="217"/>
        <v>3208.2930161925374</v>
      </c>
      <c r="M2808" s="31" t="str">
        <f ca="1">IF(ROW()&gt;计算结果!B$22+1,IF(L2808&gt;OFFSET(L2808,-计算结果!B$22,0,1,1),"买",IF(L2808&lt;OFFSET(L2808,-计算结果!B$22,0,1,1),"卖",M2807)),IF(L2808&gt;OFFSET(L2808,-ROW()+1,0,1,1),"买",IF(L2808&lt;OFFSET(L2808,-ROW()+1,0,1,1),"卖",M2807)))</f>
        <v>买</v>
      </c>
      <c r="N2808" s="4" t="str">
        <f t="shared" ca="1" si="218"/>
        <v/>
      </c>
      <c r="O2808" s="3">
        <f ca="1">IF(M2807="买",E2808/E2807-1,0)-IF(N2808=1,计算结果!B$17,0)</f>
        <v>-8.4119390503364366E-3</v>
      </c>
      <c r="P2808" s="2">
        <f t="shared" ca="1" si="219"/>
        <v>15.287846803138301</v>
      </c>
      <c r="Q2808" s="3">
        <f ca="1">1-P2808/MAX(P$2:P2808)</f>
        <v>3.9439608805722726E-2</v>
      </c>
    </row>
    <row r="2809" spans="1:17" x14ac:dyDescent="0.15">
      <c r="A2809" s="1">
        <v>42576</v>
      </c>
      <c r="B2809">
        <v>3220.17</v>
      </c>
      <c r="C2809">
        <v>3243.79</v>
      </c>
      <c r="D2809" s="21">
        <v>3218.14</v>
      </c>
      <c r="E2809" s="21">
        <v>3230.89</v>
      </c>
      <c r="F2809" s="42">
        <v>920.15845376000004</v>
      </c>
      <c r="G2809" s="3">
        <f t="shared" si="215"/>
        <v>1.7766560418708277E-3</v>
      </c>
      <c r="H2809" s="3">
        <f>1-E2809/MAX(E$2:E2809)</f>
        <v>0.45026713400939222</v>
      </c>
      <c r="I2809" s="21">
        <f t="shared" si="216"/>
        <v>5.7300000000000182</v>
      </c>
      <c r="J2809" s="21">
        <f ca="1">IF(ROW()&gt;计算结果!B$18+1,ABS(E2809-OFFSET(E2809,-计算结果!B$18,0,1,1))/SUM(OFFSET(I2809,0,0,-计算结果!B$18,1)),ABS(E2809-OFFSET(E2809,-ROW()+2,0,1,1))/SUM(OFFSET(I2809,0,0,-ROW()+2,1)))</f>
        <v>0.15949074074074068</v>
      </c>
      <c r="K2809" s="21">
        <f ca="1">(计算结果!B$19+计算结果!B$20*'000300'!J2809)^计算结果!B$21</f>
        <v>1.5435416666666666</v>
      </c>
      <c r="L2809" s="21">
        <f t="shared" ca="1" si="217"/>
        <v>3243.1724022403478</v>
      </c>
      <c r="M2809" s="31" t="str">
        <f ca="1">IF(ROW()&gt;计算结果!B$22+1,IF(L2809&gt;OFFSET(L2809,-计算结果!B$22,0,1,1),"买",IF(L2809&lt;OFFSET(L2809,-计算结果!B$22,0,1,1),"卖",M2808)),IF(L2809&gt;OFFSET(L2809,-ROW()+1,0,1,1),"买",IF(L2809&lt;OFFSET(L2809,-ROW()+1,0,1,1),"卖",M2808)))</f>
        <v>买</v>
      </c>
      <c r="N2809" s="4" t="str">
        <f t="shared" ca="1" si="218"/>
        <v/>
      </c>
      <c r="O2809" s="3">
        <f ca="1">IF(M2808="买",E2809/E2808-1,0)-IF(N2809=1,计算结果!B$17,0)</f>
        <v>1.7766560418708277E-3</v>
      </c>
      <c r="P2809" s="2">
        <f t="shared" ca="1" si="219"/>
        <v>15.315008048528291</v>
      </c>
      <c r="Q2809" s="3">
        <f ca="1">1-P2809/MAX(P$2:P2809)</f>
        <v>3.7733023383125674E-2</v>
      </c>
    </row>
    <row r="2810" spans="1:17" x14ac:dyDescent="0.15">
      <c r="A2810" s="1">
        <v>42577</v>
      </c>
      <c r="B2810">
        <v>3228.23</v>
      </c>
      <c r="C2810">
        <v>3269.75</v>
      </c>
      <c r="D2810" s="21">
        <v>3228.01</v>
      </c>
      <c r="E2810" s="21">
        <v>3269.59</v>
      </c>
      <c r="F2810" s="42">
        <v>1037.4576537600001</v>
      </c>
      <c r="G2810" s="3">
        <f t="shared" si="215"/>
        <v>1.1978123674900809E-2</v>
      </c>
      <c r="H2810" s="3">
        <f>1-E2810/MAX(E$2:E2810)</f>
        <v>0.44368236575239905</v>
      </c>
      <c r="I2810" s="21">
        <f t="shared" si="216"/>
        <v>38.700000000000273</v>
      </c>
      <c r="J2810" s="21">
        <f ca="1">IF(ROW()&gt;计算结果!B$18+1,ABS(E2810-OFFSET(E2810,-计算结果!B$18,0,1,1))/SUM(OFFSET(I2810,0,0,-计算结果!B$18,1)),ABS(E2810-OFFSET(E2810,-ROW()+2,0,1,1))/SUM(OFFSET(I2810,0,0,-ROW()+2,1)))</f>
        <v>2.5344158136249125E-2</v>
      </c>
      <c r="K2810" s="21">
        <f ca="1">(计算结果!B$19+计算结果!B$20*'000300'!J2810)^计算结果!B$21</f>
        <v>1.422809742322624</v>
      </c>
      <c r="L2810" s="21">
        <f t="shared" ca="1" si="217"/>
        <v>3280.7596177015416</v>
      </c>
      <c r="M2810" s="31" t="str">
        <f ca="1">IF(ROW()&gt;计算结果!B$22+1,IF(L2810&gt;OFFSET(L2810,-计算结果!B$22,0,1,1),"买",IF(L2810&lt;OFFSET(L2810,-计算结果!B$22,0,1,1),"卖",M2809)),IF(L2810&gt;OFFSET(L2810,-ROW()+1,0,1,1),"买",IF(L2810&lt;OFFSET(L2810,-ROW()+1,0,1,1),"卖",M2809)))</f>
        <v>买</v>
      </c>
      <c r="N2810" s="4" t="str">
        <f t="shared" ca="1" si="218"/>
        <v/>
      </c>
      <c r="O2810" s="3">
        <f ca="1">IF(M2809="买",E2810/E2809-1,0)-IF(N2810=1,计算结果!B$17,0)</f>
        <v>1.1978123674900809E-2</v>
      </c>
      <c r="P2810" s="2">
        <f t="shared" ca="1" si="219"/>
        <v>15.498453109015664</v>
      </c>
      <c r="Q2810" s="3">
        <f ca="1">1-P2810/MAX(P$2:P2810)</f>
        <v>2.6206870528935888E-2</v>
      </c>
    </row>
    <row r="2811" spans="1:17" x14ac:dyDescent="0.15">
      <c r="A2811" s="1">
        <v>42578</v>
      </c>
      <c r="B2811">
        <v>3270.08</v>
      </c>
      <c r="C2811">
        <v>3276.51</v>
      </c>
      <c r="D2811" s="21">
        <v>3157.41</v>
      </c>
      <c r="E2811" s="21">
        <v>3218.24</v>
      </c>
      <c r="F2811" s="42">
        <v>1869.28365568</v>
      </c>
      <c r="G2811" s="3">
        <f t="shared" si="215"/>
        <v>-1.5705333084576445E-2</v>
      </c>
      <c r="H2811" s="3">
        <f>1-E2811/MAX(E$2:E2811)</f>
        <v>0.45241951949908121</v>
      </c>
      <c r="I2811" s="21">
        <f t="shared" si="216"/>
        <v>51.350000000000364</v>
      </c>
      <c r="J2811" s="21">
        <f ca="1">IF(ROW()&gt;计算结果!B$18+1,ABS(E2811-OFFSET(E2811,-计算结果!B$18,0,1,1))/SUM(OFFSET(I2811,0,0,-计算结果!B$18,1)),ABS(E2811-OFFSET(E2811,-ROW()+2,0,1,1))/SUM(OFFSET(I2811,0,0,-ROW()+2,1)))</f>
        <v>0.35257214554579658</v>
      </c>
      <c r="K2811" s="21">
        <f ca="1">(计算结果!B$19+计算结果!B$20*'000300'!J2811)^计算结果!B$21</f>
        <v>1.7173149309912168</v>
      </c>
      <c r="L2811" s="21">
        <f t="shared" ca="1" si="217"/>
        <v>3173.3937447428211</v>
      </c>
      <c r="M2811" s="31" t="str">
        <f ca="1">IF(ROW()&gt;计算结果!B$22+1,IF(L2811&gt;OFFSET(L2811,-计算结果!B$22,0,1,1),"买",IF(L2811&lt;OFFSET(L2811,-计算结果!B$22,0,1,1),"卖",M2810)),IF(L2811&gt;OFFSET(L2811,-ROW()+1,0,1,1),"买",IF(L2811&lt;OFFSET(L2811,-ROW()+1,0,1,1),"卖",M2810)))</f>
        <v>买</v>
      </c>
      <c r="N2811" s="4" t="str">
        <f t="shared" ca="1" si="218"/>
        <v/>
      </c>
      <c r="O2811" s="3">
        <f ca="1">IF(M2810="买",E2811/E2810-1,0)-IF(N2811=1,计算结果!B$17,0)</f>
        <v>-1.5705333084576445E-2</v>
      </c>
      <c r="P2811" s="2">
        <f t="shared" ca="1" si="219"/>
        <v>15.255044740642884</v>
      </c>
      <c r="Q2811" s="3">
        <f ca="1">1-P2811/MAX(P$2:P2811)</f>
        <v>4.150061598275101E-2</v>
      </c>
    </row>
    <row r="2812" spans="1:17" x14ac:dyDescent="0.15">
      <c r="A2812" s="1">
        <v>42579</v>
      </c>
      <c r="B2812">
        <v>3204.46</v>
      </c>
      <c r="C2812">
        <v>3235.78</v>
      </c>
      <c r="D2812" s="21">
        <v>3195.27</v>
      </c>
      <c r="E2812" s="21">
        <v>3221.14</v>
      </c>
      <c r="F2812" s="42">
        <v>1372.95896576</v>
      </c>
      <c r="G2812" s="3">
        <f t="shared" si="215"/>
        <v>9.0111365218259465E-4</v>
      </c>
      <c r="H2812" s="3">
        <f>1-E2812/MAX(E$2:E2812)</f>
        <v>0.45192608725243311</v>
      </c>
      <c r="I2812" s="21">
        <f t="shared" si="216"/>
        <v>2.9000000000000909</v>
      </c>
      <c r="J2812" s="21">
        <f ca="1">IF(ROW()&gt;计算结果!B$18+1,ABS(E2812-OFFSET(E2812,-计算结果!B$18,0,1,1))/SUM(OFFSET(I2812,0,0,-计算结果!B$18,1)),ABS(E2812-OFFSET(E2812,-ROW()+2,0,1,1))/SUM(OFFSET(I2812,0,0,-ROW()+2,1)))</f>
        <v>0.30882842865075011</v>
      </c>
      <c r="K2812" s="21">
        <f ca="1">(计算结果!B$19+计算结果!B$20*'000300'!J2812)^计算结果!B$21</f>
        <v>1.6779455857856751</v>
      </c>
      <c r="L2812" s="21">
        <f t="shared" ca="1" si="217"/>
        <v>3253.5093629894004</v>
      </c>
      <c r="M2812" s="31" t="str">
        <f ca="1">IF(ROW()&gt;计算结果!B$22+1,IF(L2812&gt;OFFSET(L2812,-计算结果!B$22,0,1,1),"买",IF(L2812&lt;OFFSET(L2812,-计算结果!B$22,0,1,1),"卖",M2811)),IF(L2812&gt;OFFSET(L2812,-ROW()+1,0,1,1),"买",IF(L2812&lt;OFFSET(L2812,-ROW()+1,0,1,1),"卖",M2811)))</f>
        <v>买</v>
      </c>
      <c r="N2812" s="4" t="str">
        <f t="shared" ca="1" si="218"/>
        <v/>
      </c>
      <c r="O2812" s="3">
        <f ca="1">IF(M2811="买",E2812/E2811-1,0)-IF(N2812=1,计算结果!B$17,0)</f>
        <v>9.0111365218259465E-4</v>
      </c>
      <c r="P2812" s="2">
        <f t="shared" ca="1" si="219"/>
        <v>15.268791269723334</v>
      </c>
      <c r="Q2812" s="3">
        <f ca="1">1-P2812/MAX(P$2:P2812)</f>
        <v>4.0636899102204471E-2</v>
      </c>
    </row>
    <row r="2813" spans="1:17" x14ac:dyDescent="0.15">
      <c r="A2813" s="1">
        <v>42580</v>
      </c>
      <c r="B2813">
        <v>3217.19</v>
      </c>
      <c r="C2813">
        <v>3225.42</v>
      </c>
      <c r="D2813" s="21">
        <v>3198.68</v>
      </c>
      <c r="E2813" s="21">
        <v>3203.93</v>
      </c>
      <c r="F2813" s="42">
        <v>1037.8702848</v>
      </c>
      <c r="G2813" s="3">
        <f t="shared" si="215"/>
        <v>-5.3428289363393056E-3</v>
      </c>
      <c r="H2813" s="3">
        <f>1-E2813/MAX(E$2:E2813)</f>
        <v>0.45485435241271355</v>
      </c>
      <c r="I2813" s="21">
        <f t="shared" si="216"/>
        <v>17.210000000000036</v>
      </c>
      <c r="J2813" s="21">
        <f ca="1">IF(ROW()&gt;计算结果!B$18+1,ABS(E2813-OFFSET(E2813,-计算结果!B$18,0,1,1))/SUM(OFFSET(I2813,0,0,-计算结果!B$18,1)),ABS(E2813-OFFSET(E2813,-ROW()+2,0,1,1))/SUM(OFFSET(I2813,0,0,-ROW()+2,1)))</f>
        <v>0.36757608088197968</v>
      </c>
      <c r="K2813" s="21">
        <f ca="1">(计算结果!B$19+计算结果!B$20*'000300'!J2813)^计算结果!B$21</f>
        <v>1.7308184727937816</v>
      </c>
      <c r="L2813" s="21">
        <f t="shared" ca="1" si="217"/>
        <v>3167.6964856579975</v>
      </c>
      <c r="M2813" s="31" t="str">
        <f ca="1">IF(ROW()&gt;计算结果!B$22+1,IF(L2813&gt;OFFSET(L2813,-计算结果!B$22,0,1,1),"买",IF(L2813&lt;OFFSET(L2813,-计算结果!B$22,0,1,1),"卖",M2812)),IF(L2813&gt;OFFSET(L2813,-ROW()+1,0,1,1),"买",IF(L2813&lt;OFFSET(L2813,-ROW()+1,0,1,1),"卖",M2812)))</f>
        <v>买</v>
      </c>
      <c r="N2813" s="4" t="str">
        <f t="shared" ca="1" si="218"/>
        <v/>
      </c>
      <c r="O2813" s="3">
        <f ca="1">IF(M2812="买",E2813/E2812-1,0)-IF(N2813=1,计算结果!B$17,0)</f>
        <v>-5.3428289363393056E-3</v>
      </c>
      <c r="P2813" s="2">
        <f t="shared" ca="1" si="219"/>
        <v>15.18721272990453</v>
      </c>
      <c r="Q2813" s="3">
        <f ca="1">1-P2813/MAX(P$2:P2813)</f>
        <v>4.5762612038137473E-2</v>
      </c>
    </row>
    <row r="2814" spans="1:17" x14ac:dyDescent="0.15">
      <c r="A2814" s="1">
        <v>42583</v>
      </c>
      <c r="B2814">
        <v>3196.43</v>
      </c>
      <c r="C2814">
        <v>3199.98</v>
      </c>
      <c r="D2814" s="21">
        <v>3156.75</v>
      </c>
      <c r="E2814" s="21">
        <v>3176.81</v>
      </c>
      <c r="F2814" s="42">
        <v>988.18637823999995</v>
      </c>
      <c r="G2814" s="3">
        <f t="shared" si="215"/>
        <v>-8.4646044077117955E-3</v>
      </c>
      <c r="H2814" s="3">
        <f>1-E2814/MAX(E$2:E2814)</f>
        <v>0.45946879466412571</v>
      </c>
      <c r="I2814" s="21">
        <f t="shared" si="216"/>
        <v>27.119999999999891</v>
      </c>
      <c r="J2814" s="21">
        <f ca="1">IF(ROW()&gt;计算结果!B$18+1,ABS(E2814-OFFSET(E2814,-计算结果!B$18,0,1,1))/SUM(OFFSET(I2814,0,0,-计算结果!B$18,1)),ABS(E2814-OFFSET(E2814,-ROW()+2,0,1,1))/SUM(OFFSET(I2814,0,0,-ROW()+2,1)))</f>
        <v>0.40636177213982466</v>
      </c>
      <c r="K2814" s="21">
        <f ca="1">(计算结果!B$19+计算结果!B$20*'000300'!J2814)^计算结果!B$21</f>
        <v>1.7657255949258421</v>
      </c>
      <c r="L2814" s="21">
        <f t="shared" ca="1" si="217"/>
        <v>3183.7884511913949</v>
      </c>
      <c r="M2814" s="31" t="str">
        <f ca="1">IF(ROW()&gt;计算结果!B$22+1,IF(L2814&gt;OFFSET(L2814,-计算结果!B$22,0,1,1),"买",IF(L2814&lt;OFFSET(L2814,-计算结果!B$22,0,1,1),"卖",M2813)),IF(L2814&gt;OFFSET(L2814,-ROW()+1,0,1,1),"买",IF(L2814&lt;OFFSET(L2814,-ROW()+1,0,1,1),"卖",M2813)))</f>
        <v>卖</v>
      </c>
      <c r="N2814" s="4">
        <f t="shared" ca="1" si="218"/>
        <v>1</v>
      </c>
      <c r="O2814" s="3">
        <f ca="1">IF(M2813="买",E2814/E2813-1,0)-IF(N2814=1,计算结果!B$17,0)</f>
        <v>-8.4646044077117955E-3</v>
      </c>
      <c r="P2814" s="2">
        <f t="shared" ca="1" si="219"/>
        <v>15.058658982090124</v>
      </c>
      <c r="Q2814" s="3">
        <f ca="1">1-P2814/MAX(P$2:P2814)</f>
        <v>5.3839854038282731E-2</v>
      </c>
    </row>
    <row r="2815" spans="1:17" x14ac:dyDescent="0.15">
      <c r="A2815" s="1">
        <v>42584</v>
      </c>
      <c r="B2815">
        <v>3173.76</v>
      </c>
      <c r="C2815">
        <v>3189.05</v>
      </c>
      <c r="D2815" s="21">
        <v>3165.54</v>
      </c>
      <c r="E2815" s="21">
        <v>3189.05</v>
      </c>
      <c r="F2815" s="42">
        <v>706.4076288</v>
      </c>
      <c r="G2815" s="3">
        <f t="shared" si="215"/>
        <v>3.8529216415210676E-3</v>
      </c>
      <c r="H2815" s="3">
        <f>1-E2815/MAX(E$2:E2815)</f>
        <v>0.45738617028516981</v>
      </c>
      <c r="I2815" s="21">
        <f t="shared" si="216"/>
        <v>12.240000000000236</v>
      </c>
      <c r="J2815" s="21">
        <f ca="1">IF(ROW()&gt;计算结果!B$18+1,ABS(E2815-OFFSET(E2815,-计算结果!B$18,0,1,1))/SUM(OFFSET(I2815,0,0,-计算结果!B$18,1)),ABS(E2815-OFFSET(E2815,-ROW()+2,0,1,1))/SUM(OFFSET(I2815,0,0,-ROW()+2,1)))</f>
        <v>0.2843278562505987</v>
      </c>
      <c r="K2815" s="21">
        <f ca="1">(计算结果!B$19+计算结果!B$20*'000300'!J2815)^计算结果!B$21</f>
        <v>1.6558950706255389</v>
      </c>
      <c r="L2815" s="21">
        <f t="shared" ca="1" si="217"/>
        <v>3192.5010239274202</v>
      </c>
      <c r="M2815" s="31" t="str">
        <f ca="1">IF(ROW()&gt;计算结果!B$22+1,IF(L2815&gt;OFFSET(L2815,-计算结果!B$22,0,1,1),"买",IF(L2815&lt;OFFSET(L2815,-计算结果!B$22,0,1,1),"卖",M2814)),IF(L2815&gt;OFFSET(L2815,-ROW()+1,0,1,1),"买",IF(L2815&lt;OFFSET(L2815,-ROW()+1,0,1,1),"卖",M2814)))</f>
        <v>买</v>
      </c>
      <c r="N2815" s="4">
        <f t="shared" ca="1" si="218"/>
        <v>1</v>
      </c>
      <c r="O2815" s="3">
        <f ca="1">IF(M2814="买",E2815/E2814-1,0)-IF(N2815=1,计算结果!B$17,0)</f>
        <v>0</v>
      </c>
      <c r="P2815" s="2">
        <f t="shared" ca="1" si="219"/>
        <v>15.058658982090124</v>
      </c>
      <c r="Q2815" s="3">
        <f ca="1">1-P2815/MAX(P$2:P2815)</f>
        <v>5.3839854038282731E-2</v>
      </c>
    </row>
    <row r="2816" spans="1:17" x14ac:dyDescent="0.15">
      <c r="A2816" s="1">
        <v>42585</v>
      </c>
      <c r="B2816">
        <v>3179.68</v>
      </c>
      <c r="C2816">
        <v>3197.16</v>
      </c>
      <c r="D2816" s="21">
        <v>3173.54</v>
      </c>
      <c r="E2816" s="21">
        <v>3193.51</v>
      </c>
      <c r="F2816" s="42">
        <v>797.54321919999995</v>
      </c>
      <c r="G2816" s="3">
        <f t="shared" si="215"/>
        <v>1.3985356140544525E-3</v>
      </c>
      <c r="H2816" s="3">
        <f>1-E2816/MAX(E$2:E2816)</f>
        <v>0.45662730551963515</v>
      </c>
      <c r="I2816" s="21">
        <f t="shared" si="216"/>
        <v>4.4600000000000364</v>
      </c>
      <c r="J2816" s="21">
        <f ca="1">IF(ROW()&gt;计算结果!B$18+1,ABS(E2816-OFFSET(E2816,-计算结果!B$18,0,1,1))/SUM(OFFSET(I2816,0,0,-计算结果!B$18,1)),ABS(E2816-OFFSET(E2816,-ROW()+2,0,1,1))/SUM(OFFSET(I2816,0,0,-ROW()+2,1)))</f>
        <v>0.21833844935141947</v>
      </c>
      <c r="K2816" s="21">
        <f ca="1">(计算结果!B$19+计算结果!B$20*'000300'!J2816)^计算结果!B$21</f>
        <v>1.5965046044162774</v>
      </c>
      <c r="L2816" s="21">
        <f t="shared" ca="1" si="217"/>
        <v>3194.1118588730405</v>
      </c>
      <c r="M2816" s="31" t="str">
        <f ca="1">IF(ROW()&gt;计算结果!B$22+1,IF(L2816&gt;OFFSET(L2816,-计算结果!B$22,0,1,1),"买",IF(L2816&lt;OFFSET(L2816,-计算结果!B$22,0,1,1),"卖",M2815)),IF(L2816&gt;OFFSET(L2816,-ROW()+1,0,1,1),"买",IF(L2816&lt;OFFSET(L2816,-ROW()+1,0,1,1),"卖",M2815)))</f>
        <v>卖</v>
      </c>
      <c r="N2816" s="4">
        <f t="shared" ca="1" si="218"/>
        <v>1</v>
      </c>
      <c r="O2816" s="3">
        <f ca="1">IF(M2815="买",E2816/E2815-1,0)-IF(N2816=1,计算结果!B$17,0)</f>
        <v>1.3985356140544525E-3</v>
      </c>
      <c r="P2816" s="2">
        <f t="shared" ca="1" si="219"/>
        <v>15.079719052976479</v>
      </c>
      <c r="Q2816" s="3">
        <f ca="1">1-P2816/MAX(P$2:P2816)</f>
        <v>5.2516615377556253E-2</v>
      </c>
    </row>
    <row r="2817" spans="1:17" x14ac:dyDescent="0.15">
      <c r="A2817" s="1">
        <v>42586</v>
      </c>
      <c r="B2817">
        <v>3190.55</v>
      </c>
      <c r="C2817">
        <v>3201.55</v>
      </c>
      <c r="D2817" s="21">
        <v>3170.42</v>
      </c>
      <c r="E2817" s="21">
        <v>3201.29</v>
      </c>
      <c r="F2817" s="42">
        <v>869.19593984000005</v>
      </c>
      <c r="G2817" s="3">
        <f t="shared" si="215"/>
        <v>2.4361908996684001E-3</v>
      </c>
      <c r="H2817" s="3">
        <f>1-E2817/MAX(E$2:E2817)</f>
        <v>0.4553035459062138</v>
      </c>
      <c r="I2817" s="21">
        <f t="shared" si="216"/>
        <v>7.7799999999997453</v>
      </c>
      <c r="J2817" s="21">
        <f ca="1">IF(ROW()&gt;计算结果!B$18+1,ABS(E2817-OFFSET(E2817,-计算结果!B$18,0,1,1))/SUM(OFFSET(I2817,0,0,-计算结果!B$18,1)),ABS(E2817-OFFSET(E2817,-ROW()+2,0,1,1))/SUM(OFFSET(I2817,0,0,-ROW()+2,1)))</f>
        <v>0.26292019502181063</v>
      </c>
      <c r="K2817" s="21">
        <f ca="1">(计算结果!B$19+计算结果!B$20*'000300'!J2817)^计算结果!B$21</f>
        <v>1.6366281755196295</v>
      </c>
      <c r="L2817" s="21">
        <f t="shared" ca="1" si="217"/>
        <v>3205.8598068892784</v>
      </c>
      <c r="M2817" s="31" t="str">
        <f ca="1">IF(ROW()&gt;计算结果!B$22+1,IF(L2817&gt;OFFSET(L2817,-计算结果!B$22,0,1,1),"买",IF(L2817&lt;OFFSET(L2817,-计算结果!B$22,0,1,1),"卖",M2816)),IF(L2817&gt;OFFSET(L2817,-ROW()+1,0,1,1),"买",IF(L2817&lt;OFFSET(L2817,-ROW()+1,0,1,1),"卖",M2816)))</f>
        <v>买</v>
      </c>
      <c r="N2817" s="4">
        <f t="shared" ca="1" si="218"/>
        <v>1</v>
      </c>
      <c r="O2817" s="3">
        <f ca="1">IF(M2816="买",E2817/E2816-1,0)-IF(N2817=1,计算结果!B$17,0)</f>
        <v>0</v>
      </c>
      <c r="P2817" s="2">
        <f t="shared" ca="1" si="219"/>
        <v>15.079719052976479</v>
      </c>
      <c r="Q2817" s="3">
        <f ca="1">1-P2817/MAX(P$2:P2817)</f>
        <v>5.2516615377556253E-2</v>
      </c>
    </row>
    <row r="2818" spans="1:17" x14ac:dyDescent="0.15">
      <c r="A2818" s="1">
        <v>42587</v>
      </c>
      <c r="B2818">
        <v>3201.35</v>
      </c>
      <c r="C2818">
        <v>3224.87</v>
      </c>
      <c r="D2818" s="21">
        <v>3192.86</v>
      </c>
      <c r="E2818" s="21">
        <v>3205.11</v>
      </c>
      <c r="F2818" s="42">
        <v>944.29544448000001</v>
      </c>
      <c r="G2818" s="3">
        <f t="shared" si="215"/>
        <v>1.1932689634490679E-3</v>
      </c>
      <c r="H2818" s="3">
        <f>1-E2818/MAX(E$2:E2818)</f>
        <v>0.45465357653304295</v>
      </c>
      <c r="I2818" s="21">
        <f t="shared" si="216"/>
        <v>3.8200000000001637</v>
      </c>
      <c r="J2818" s="21">
        <f ca="1">IF(ROW()&gt;计算结果!B$18+1,ABS(E2818-OFFSET(E2818,-计算结果!B$18,0,1,1))/SUM(OFFSET(I2818,0,0,-计算结果!B$18,1)),ABS(E2818-OFFSET(E2818,-ROW()+2,0,1,1))/SUM(OFFSET(I2818,0,0,-ROW()+2,1)))</f>
        <v>0.117039285505806</v>
      </c>
      <c r="K2818" s="21">
        <f ca="1">(计算结果!B$19+计算结果!B$20*'000300'!J2818)^计算结果!B$21</f>
        <v>1.5053353569552252</v>
      </c>
      <c r="L2818" s="21">
        <f t="shared" ca="1" si="217"/>
        <v>3204.7310960679597</v>
      </c>
      <c r="M2818" s="31" t="str">
        <f ca="1">IF(ROW()&gt;计算结果!B$22+1,IF(L2818&gt;OFFSET(L2818,-计算结果!B$22,0,1,1),"买",IF(L2818&lt;OFFSET(L2818,-计算结果!B$22,0,1,1),"卖",M2817)),IF(L2818&gt;OFFSET(L2818,-ROW()+1,0,1,1),"买",IF(L2818&lt;OFFSET(L2818,-ROW()+1,0,1,1),"卖",M2817)))</f>
        <v>买</v>
      </c>
      <c r="N2818" s="4" t="str">
        <f t="shared" ca="1" si="218"/>
        <v/>
      </c>
      <c r="O2818" s="3">
        <f ca="1">IF(M2817="买",E2818/E2817-1,0)-IF(N2818=1,计算结果!B$17,0)</f>
        <v>1.1932689634490679E-3</v>
      </c>
      <c r="P2818" s="2">
        <f t="shared" ca="1" si="219"/>
        <v>15.097713213699928</v>
      </c>
      <c r="Q2818" s="3">
        <f ca="1">1-P2818/MAX(P$2:P2818)</f>
        <v>5.1386012861302621E-2</v>
      </c>
    </row>
    <row r="2819" spans="1:17" x14ac:dyDescent="0.15">
      <c r="A2819" s="1">
        <v>42590</v>
      </c>
      <c r="B2819">
        <v>3199.57</v>
      </c>
      <c r="C2819">
        <v>3234.48</v>
      </c>
      <c r="D2819" s="21">
        <v>3187.25</v>
      </c>
      <c r="E2819" s="21">
        <v>3234.18</v>
      </c>
      <c r="F2819" s="42">
        <v>1026.3811686399999</v>
      </c>
      <c r="G2819" s="3">
        <f t="shared" ref="G2819:G2882" si="220">E2819/E2818-1</f>
        <v>9.0698915169837857E-3</v>
      </c>
      <c r="H2819" s="3">
        <f>1-E2819/MAX(E$2:E2819)</f>
        <v>0.44970734363302256</v>
      </c>
      <c r="I2819" s="21">
        <f t="shared" si="216"/>
        <v>29.069999999999709</v>
      </c>
      <c r="J2819" s="21">
        <f ca="1">IF(ROW()&gt;计算结果!B$18+1,ABS(E2819-OFFSET(E2819,-计算结果!B$18,0,1,1))/SUM(OFFSET(I2819,0,0,-计算结果!B$18,1)),ABS(E2819-OFFSET(E2819,-ROW()+2,0,1,1))/SUM(OFFSET(I2819,0,0,-ROW()+2,1)))</f>
        <v>1.6902132031851806E-2</v>
      </c>
      <c r="K2819" s="21">
        <f ca="1">(计算结果!B$19+计算结果!B$20*'000300'!J2819)^计算结果!B$21</f>
        <v>1.4152119188286665</v>
      </c>
      <c r="L2819" s="21">
        <f t="shared" ca="1" si="217"/>
        <v>3246.4075359090239</v>
      </c>
      <c r="M2819" s="31" t="str">
        <f ca="1">IF(ROW()&gt;计算结果!B$22+1,IF(L2819&gt;OFFSET(L2819,-计算结果!B$22,0,1,1),"买",IF(L2819&lt;OFFSET(L2819,-计算结果!B$22,0,1,1),"卖",M2818)),IF(L2819&gt;OFFSET(L2819,-ROW()+1,0,1,1),"买",IF(L2819&lt;OFFSET(L2819,-ROW()+1,0,1,1),"卖",M2818)))</f>
        <v>买</v>
      </c>
      <c r="N2819" s="4" t="str">
        <f t="shared" ca="1" si="218"/>
        <v/>
      </c>
      <c r="O2819" s="3">
        <f ca="1">IF(M2818="买",E2819/E2818-1,0)-IF(N2819=1,计算结果!B$17,0)</f>
        <v>9.0698915169837857E-3</v>
      </c>
      <c r="P2819" s="2">
        <f t="shared" ca="1" si="219"/>
        <v>15.234647834702718</v>
      </c>
      <c r="Q2819" s="3">
        <f ca="1">1-P2819/MAX(P$2:P2819)</f>
        <v>4.2782186906461184E-2</v>
      </c>
    </row>
    <row r="2820" spans="1:17" x14ac:dyDescent="0.15">
      <c r="A2820" s="1">
        <v>42591</v>
      </c>
      <c r="B2820">
        <v>3232.6</v>
      </c>
      <c r="C2820">
        <v>3257.33</v>
      </c>
      <c r="D2820" s="21">
        <v>3229.17</v>
      </c>
      <c r="E2820" s="21">
        <v>3256.98</v>
      </c>
      <c r="F2820" s="42">
        <v>1059.2405094400001</v>
      </c>
      <c r="G2820" s="3">
        <f t="shared" si="220"/>
        <v>7.0497003877336706E-3</v>
      </c>
      <c r="H2820" s="3">
        <f>1-E2820/MAX(E$2:E2820)</f>
        <v>0.44582794528006531</v>
      </c>
      <c r="I2820" s="21">
        <f t="shared" ref="I2820:I2883" si="221">ABS(E2820-E2819)</f>
        <v>22.800000000000182</v>
      </c>
      <c r="J2820" s="21">
        <f ca="1">IF(ROW()&gt;计算结果!B$18+1,ABS(E2820-OFFSET(E2820,-计算结果!B$18,0,1,1))/SUM(OFFSET(I2820,0,0,-计算结果!B$18,1)),ABS(E2820-OFFSET(E2820,-ROW()+2,0,1,1))/SUM(OFFSET(I2820,0,0,-ROW()+2,1)))</f>
        <v>7.0545454545455077E-2</v>
      </c>
      <c r="K2820" s="21">
        <f ca="1">(计算结果!B$19+计算结果!B$20*'000300'!J2820)^计算结果!B$21</f>
        <v>1.4634909090909094</v>
      </c>
      <c r="L2820" s="21">
        <f t="shared" ref="L2820:L2883" ca="1" si="222">K2820*E2820+(1-K2820)*L2819</f>
        <v>3261.8802409928576</v>
      </c>
      <c r="M2820" s="31" t="str">
        <f ca="1">IF(ROW()&gt;计算结果!B$22+1,IF(L2820&gt;OFFSET(L2820,-计算结果!B$22,0,1,1),"买",IF(L2820&lt;OFFSET(L2820,-计算结果!B$22,0,1,1),"卖",M2819)),IF(L2820&gt;OFFSET(L2820,-ROW()+1,0,1,1),"买",IF(L2820&lt;OFFSET(L2820,-ROW()+1,0,1,1),"卖",M2819)))</f>
        <v>卖</v>
      </c>
      <c r="N2820" s="4">
        <f t="shared" ref="N2820:N2883" ca="1" si="223">IF(M2819&lt;&gt;M2820,1,"")</f>
        <v>1</v>
      </c>
      <c r="O2820" s="3">
        <f ca="1">IF(M2819="买",E2820/E2819-1,0)-IF(N2820=1,计算结果!B$17,0)</f>
        <v>7.0497003877336706E-3</v>
      </c>
      <c r="P2820" s="2">
        <f t="shared" ref="P2820:P2883" ca="1" si="224">IFERROR(P2819*(1+O2820),P2819)</f>
        <v>15.342047537450007</v>
      </c>
      <c r="Q2820" s="3">
        <f ca="1">1-P2820/MAX(P$2:P2820)</f>
        <v>3.6034088118350183E-2</v>
      </c>
    </row>
    <row r="2821" spans="1:17" x14ac:dyDescent="0.15">
      <c r="A2821" s="1">
        <v>42592</v>
      </c>
      <c r="B2821">
        <v>3255.18</v>
      </c>
      <c r="C2821">
        <v>3261.86</v>
      </c>
      <c r="D2821" s="21">
        <v>3242.75</v>
      </c>
      <c r="E2821" s="21">
        <v>3243.34</v>
      </c>
      <c r="F2821" s="42">
        <v>1061.5744921600001</v>
      </c>
      <c r="G2821" s="3">
        <f t="shared" si="220"/>
        <v>-4.1879286946803207E-3</v>
      </c>
      <c r="H2821" s="3">
        <f>1-E2821/MAX(E$2:E2821)</f>
        <v>0.44814877832981692</v>
      </c>
      <c r="I2821" s="21">
        <f t="shared" si="221"/>
        <v>13.639999999999873</v>
      </c>
      <c r="J2821" s="21">
        <f ca="1">IF(ROW()&gt;计算结果!B$18+1,ABS(E2821-OFFSET(E2821,-计算结果!B$18,0,1,1))/SUM(OFFSET(I2821,0,0,-计算结果!B$18,1)),ABS(E2821-OFFSET(E2821,-ROW()+2,0,1,1))/SUM(OFFSET(I2821,0,0,-ROW()+2,1)))</f>
        <v>0.17796369824163621</v>
      </c>
      <c r="K2821" s="21">
        <f ca="1">(计算结果!B$19+计算结果!B$20*'000300'!J2821)^计算结果!B$21</f>
        <v>1.5601673284174726</v>
      </c>
      <c r="L2821" s="21">
        <f t="shared" ca="1" si="222"/>
        <v>3232.9543627348157</v>
      </c>
      <c r="M2821" s="31" t="str">
        <f ca="1">IF(ROW()&gt;计算结果!B$22+1,IF(L2821&gt;OFFSET(L2821,-计算结果!B$22,0,1,1),"买",IF(L2821&lt;OFFSET(L2821,-计算结果!B$22,0,1,1),"卖",M2820)),IF(L2821&gt;OFFSET(L2821,-ROW()+1,0,1,1),"买",IF(L2821&lt;OFFSET(L2821,-ROW()+1,0,1,1),"卖",M2820)))</f>
        <v>买</v>
      </c>
      <c r="N2821" s="4">
        <f t="shared" ca="1" si="223"/>
        <v>1</v>
      </c>
      <c r="O2821" s="3">
        <f ca="1">IF(M2820="买",E2821/E2820-1,0)-IF(N2821=1,计算结果!B$17,0)</f>
        <v>0</v>
      </c>
      <c r="P2821" s="2">
        <f t="shared" ca="1" si="224"/>
        <v>15.342047537450007</v>
      </c>
      <c r="Q2821" s="3">
        <f ca="1">1-P2821/MAX(P$2:P2821)</f>
        <v>3.6034088118350183E-2</v>
      </c>
    </row>
    <row r="2822" spans="1:17" x14ac:dyDescent="0.15">
      <c r="A2822" s="1">
        <v>42593</v>
      </c>
      <c r="B2822">
        <v>3239.56</v>
      </c>
      <c r="C2822">
        <v>3274.03</v>
      </c>
      <c r="D2822" s="21">
        <v>3232.61</v>
      </c>
      <c r="E2822" s="21">
        <v>3233.36</v>
      </c>
      <c r="F2822" s="42">
        <v>1169.96161536</v>
      </c>
      <c r="G2822" s="3">
        <f t="shared" si="220"/>
        <v>-3.0770748672664938E-3</v>
      </c>
      <c r="H2822" s="3">
        <f>1-E2822/MAX(E$2:E2822)</f>
        <v>0.44984686585448852</v>
      </c>
      <c r="I2822" s="21">
        <f t="shared" si="221"/>
        <v>9.9800000000000182</v>
      </c>
      <c r="J2822" s="21">
        <f ca="1">IF(ROW()&gt;计算结果!B$18+1,ABS(E2822-OFFSET(E2822,-计算结果!B$18,0,1,1))/SUM(OFFSET(I2822,0,0,-计算结果!B$18,1)),ABS(E2822-OFFSET(E2822,-ROW()+2,0,1,1))/SUM(OFFSET(I2822,0,0,-ROW()+2,1)))</f>
        <v>8.2500675128276149E-2</v>
      </c>
      <c r="K2822" s="21">
        <f ca="1">(计算结果!B$19+计算结果!B$20*'000300'!J2822)^计算结果!B$21</f>
        <v>1.4742506076154485</v>
      </c>
      <c r="L2822" s="21">
        <f t="shared" ca="1" si="222"/>
        <v>3233.5523737194849</v>
      </c>
      <c r="M2822" s="31" t="str">
        <f ca="1">IF(ROW()&gt;计算结果!B$22+1,IF(L2822&gt;OFFSET(L2822,-计算结果!B$22,0,1,1),"买",IF(L2822&lt;OFFSET(L2822,-计算结果!B$22,0,1,1),"卖",M2821)),IF(L2822&gt;OFFSET(L2822,-ROW()+1,0,1,1),"买",IF(L2822&lt;OFFSET(L2822,-ROW()+1,0,1,1),"卖",M2821)))</f>
        <v>卖</v>
      </c>
      <c r="N2822" s="4">
        <f t="shared" ca="1" si="223"/>
        <v>1</v>
      </c>
      <c r="O2822" s="3">
        <f ca="1">IF(M2821="买",E2822/E2821-1,0)-IF(N2822=1,计算结果!B$17,0)</f>
        <v>-3.0770748672664938E-3</v>
      </c>
      <c r="P2822" s="2">
        <f t="shared" ca="1" si="224"/>
        <v>15.294838908560111</v>
      </c>
      <c r="Q2822" s="3">
        <f ca="1">1-P2822/MAX(P$2:P2822)</f>
        <v>3.9000283398702873E-2</v>
      </c>
    </row>
    <row r="2823" spans="1:17" x14ac:dyDescent="0.15">
      <c r="A2823" s="1">
        <v>42594</v>
      </c>
      <c r="B2823">
        <v>3231.81</v>
      </c>
      <c r="C2823">
        <v>3294.23</v>
      </c>
      <c r="D2823" s="21">
        <v>3231.14</v>
      </c>
      <c r="E2823" s="21">
        <v>3294.23</v>
      </c>
      <c r="F2823" s="42">
        <v>1293.54686464</v>
      </c>
      <c r="G2823" s="3">
        <f t="shared" si="220"/>
        <v>1.8825617933047933E-2</v>
      </c>
      <c r="H2823" s="3">
        <f>1-E2823/MAX(E$2:E2823)</f>
        <v>0.43948989314639619</v>
      </c>
      <c r="I2823" s="21">
        <f t="shared" si="221"/>
        <v>60.869999999999891</v>
      </c>
      <c r="J2823" s="21">
        <f ca="1">IF(ROW()&gt;计算结果!B$18+1,ABS(E2823-OFFSET(E2823,-计算结果!B$18,0,1,1))/SUM(OFFSET(I2823,0,0,-计算结果!B$18,1)),ABS(E2823-OFFSET(E2823,-ROW()+2,0,1,1))/SUM(OFFSET(I2823,0,0,-ROW()+2,1)))</f>
        <v>0.47085201793722131</v>
      </c>
      <c r="K2823" s="21">
        <f ca="1">(计算结果!B$19+计算结果!B$20*'000300'!J2823)^计算结果!B$21</f>
        <v>1.823766816143499</v>
      </c>
      <c r="L2823" s="21">
        <f t="shared" ca="1" si="222"/>
        <v>3344.2142150122454</v>
      </c>
      <c r="M2823" s="31" t="str">
        <f ca="1">IF(ROW()&gt;计算结果!B$22+1,IF(L2823&gt;OFFSET(L2823,-计算结果!B$22,0,1,1),"买",IF(L2823&lt;OFFSET(L2823,-计算结果!B$22,0,1,1),"卖",M2822)),IF(L2823&gt;OFFSET(L2823,-ROW()+1,0,1,1),"买",IF(L2823&lt;OFFSET(L2823,-ROW()+1,0,1,1),"卖",M2822)))</f>
        <v>买</v>
      </c>
      <c r="N2823" s="4">
        <f t="shared" ca="1" si="223"/>
        <v>1</v>
      </c>
      <c r="O2823" s="3">
        <f ca="1">IF(M2822="买",E2823/E2822-1,0)-IF(N2823=1,计算结果!B$17,0)</f>
        <v>0</v>
      </c>
      <c r="P2823" s="2">
        <f t="shared" ca="1" si="224"/>
        <v>15.294838908560111</v>
      </c>
      <c r="Q2823" s="3">
        <f ca="1">1-P2823/MAX(P$2:P2823)</f>
        <v>3.9000283398702873E-2</v>
      </c>
    </row>
    <row r="2824" spans="1:17" x14ac:dyDescent="0.15">
      <c r="A2824" s="1">
        <v>42597</v>
      </c>
      <c r="B2824">
        <v>3303.47</v>
      </c>
      <c r="C2824">
        <v>3417.91</v>
      </c>
      <c r="D2824" s="21">
        <v>3302.38</v>
      </c>
      <c r="E2824" s="21">
        <v>3393.42</v>
      </c>
      <c r="F2824" s="42">
        <v>2588.9746124799999</v>
      </c>
      <c r="G2824" s="3">
        <f t="shared" si="220"/>
        <v>3.0110223026321714E-2</v>
      </c>
      <c r="H2824" s="3">
        <f>1-E2824/MAX(E$2:E2824)</f>
        <v>0.42261280882052676</v>
      </c>
      <c r="I2824" s="21">
        <f t="shared" si="221"/>
        <v>99.190000000000055</v>
      </c>
      <c r="J2824" s="21">
        <f ca="1">IF(ROW()&gt;计算结果!B$18+1,ABS(E2824-OFFSET(E2824,-计算结果!B$18,0,1,1))/SUM(OFFSET(I2824,0,0,-计算结果!B$18,1)),ABS(E2824-OFFSET(E2824,-ROW()+2,0,1,1))/SUM(OFFSET(I2824,0,0,-ROW()+2,1)))</f>
        <v>0.82095887815046509</v>
      </c>
      <c r="K2824" s="21">
        <f ca="1">(计算结果!B$19+计算结果!B$20*'000300'!J2824)^计算结果!B$21</f>
        <v>2.1388629903354186</v>
      </c>
      <c r="L2824" s="21">
        <f t="shared" ca="1" si="222"/>
        <v>3449.4586474329553</v>
      </c>
      <c r="M2824" s="31" t="str">
        <f ca="1">IF(ROW()&gt;计算结果!B$22+1,IF(L2824&gt;OFFSET(L2824,-计算结果!B$22,0,1,1),"买",IF(L2824&lt;OFFSET(L2824,-计算结果!B$22,0,1,1),"卖",M2823)),IF(L2824&gt;OFFSET(L2824,-ROW()+1,0,1,1),"买",IF(L2824&lt;OFFSET(L2824,-ROW()+1,0,1,1),"卖",M2823)))</f>
        <v>买</v>
      </c>
      <c r="N2824" s="4" t="str">
        <f t="shared" ca="1" si="223"/>
        <v/>
      </c>
      <c r="O2824" s="3">
        <f ca="1">IF(M2823="买",E2824/E2823-1,0)-IF(N2824=1,计算结果!B$17,0)</f>
        <v>3.0110223026321714E-2</v>
      </c>
      <c r="P2824" s="2">
        <f t="shared" ca="1" si="224"/>
        <v>15.755369919248519</v>
      </c>
      <c r="Q2824" s="3">
        <f ca="1">1-P2824/MAX(P$2:P2824)</f>
        <v>1.006436760360585E-2</v>
      </c>
    </row>
    <row r="2825" spans="1:17" x14ac:dyDescent="0.15">
      <c r="A2825" s="1">
        <v>42598</v>
      </c>
      <c r="B2825">
        <v>3403.38</v>
      </c>
      <c r="C2825">
        <v>3418.69</v>
      </c>
      <c r="D2825" s="21">
        <v>3372.02</v>
      </c>
      <c r="E2825" s="21">
        <v>3378.25</v>
      </c>
      <c r="F2825" s="42">
        <v>2267.8523084799999</v>
      </c>
      <c r="G2825" s="3">
        <f t="shared" si="220"/>
        <v>-4.4704162762051469E-3</v>
      </c>
      <c r="H2825" s="3">
        <f>1-E2825/MAX(E$2:E2825)</f>
        <v>0.4251939699176478</v>
      </c>
      <c r="I2825" s="21">
        <f t="shared" si="221"/>
        <v>15.170000000000073</v>
      </c>
      <c r="J2825" s="21">
        <f ca="1">IF(ROW()&gt;计算结果!B$18+1,ABS(E2825-OFFSET(E2825,-计算结果!B$18,0,1,1))/SUM(OFFSET(I2825,0,0,-计算结果!B$18,1)),ABS(E2825-OFFSET(E2825,-ROW()+2,0,1,1))/SUM(OFFSET(I2825,0,0,-ROW()+2,1)))</f>
        <v>0.70919859059899537</v>
      </c>
      <c r="K2825" s="21">
        <f ca="1">(计算结果!B$19+计算结果!B$20*'000300'!J2825)^计算结果!B$21</f>
        <v>2.038278731539096</v>
      </c>
      <c r="L2825" s="21">
        <f t="shared" ca="1" si="222"/>
        <v>3304.3155758686962</v>
      </c>
      <c r="M2825" s="31" t="str">
        <f ca="1">IF(ROW()&gt;计算结果!B$22+1,IF(L2825&gt;OFFSET(L2825,-计算结果!B$22,0,1,1),"买",IF(L2825&lt;OFFSET(L2825,-计算结果!B$22,0,1,1),"卖",M2824)),IF(L2825&gt;OFFSET(L2825,-ROW()+1,0,1,1),"买",IF(L2825&lt;OFFSET(L2825,-ROW()+1,0,1,1),"卖",M2824)))</f>
        <v>买</v>
      </c>
      <c r="N2825" s="4" t="str">
        <f t="shared" ca="1" si="223"/>
        <v/>
      </c>
      <c r="O2825" s="3">
        <f ca="1">IF(M2824="买",E2825/E2824-1,0)-IF(N2825=1,计算结果!B$17,0)</f>
        <v>-4.4704162762051469E-3</v>
      </c>
      <c r="P2825" s="2">
        <f t="shared" ca="1" si="224"/>
        <v>15.684936857123878</v>
      </c>
      <c r="Q2825" s="3">
        <f ca="1">1-P2825/MAX(P$2:P2825)</f>
        <v>1.4489791967066123E-2</v>
      </c>
    </row>
    <row r="2826" spans="1:17" x14ac:dyDescent="0.15">
      <c r="A2826" s="1">
        <v>42599</v>
      </c>
      <c r="B2826">
        <v>3377.77</v>
      </c>
      <c r="C2826">
        <v>3394.39</v>
      </c>
      <c r="D2826" s="21">
        <v>3356.92</v>
      </c>
      <c r="E2826" s="21">
        <v>3373.05</v>
      </c>
      <c r="F2826" s="42">
        <v>1679.17535232</v>
      </c>
      <c r="G2826" s="3">
        <f t="shared" si="220"/>
        <v>-1.5392584918226815E-3</v>
      </c>
      <c r="H2826" s="3">
        <f>1-E2826/MAX(E$2:E2826)</f>
        <v>0.42607874498060294</v>
      </c>
      <c r="I2826" s="21">
        <f t="shared" si="221"/>
        <v>5.1999999999998181</v>
      </c>
      <c r="J2826" s="21">
        <f ca="1">IF(ROW()&gt;计算结果!B$18+1,ABS(E2826-OFFSET(E2826,-计算结果!B$18,0,1,1))/SUM(OFFSET(I2826,0,0,-计算结果!B$18,1)),ABS(E2826-OFFSET(E2826,-ROW()+2,0,1,1))/SUM(OFFSET(I2826,0,0,-ROW()+2,1)))</f>
        <v>0.6711273923444987</v>
      </c>
      <c r="K2826" s="21">
        <f ca="1">(计算结果!B$19+计算结果!B$20*'000300'!J2826)^计算结果!B$21</f>
        <v>2.0040146531100489</v>
      </c>
      <c r="L2826" s="21">
        <f t="shared" ca="1" si="222"/>
        <v>3442.0603690009102</v>
      </c>
      <c r="M2826" s="31" t="str">
        <f ca="1">IF(ROW()&gt;计算结果!B$22+1,IF(L2826&gt;OFFSET(L2826,-计算结果!B$22,0,1,1),"买",IF(L2826&lt;OFFSET(L2826,-计算结果!B$22,0,1,1),"卖",M2825)),IF(L2826&gt;OFFSET(L2826,-ROW()+1,0,1,1),"买",IF(L2826&lt;OFFSET(L2826,-ROW()+1,0,1,1),"卖",M2825)))</f>
        <v>买</v>
      </c>
      <c r="N2826" s="4" t="str">
        <f t="shared" ca="1" si="223"/>
        <v/>
      </c>
      <c r="O2826" s="3">
        <f ca="1">IF(M2825="买",E2826/E2825-1,0)-IF(N2826=1,计算结果!B$17,0)</f>
        <v>-1.5392584918226815E-3</v>
      </c>
      <c r="P2826" s="2">
        <f t="shared" ca="1" si="224"/>
        <v>15.660793684872848</v>
      </c>
      <c r="Q2826" s="3">
        <f ca="1">1-P2826/MAX(P$2:P2826)</f>
        <v>1.6006746923558746E-2</v>
      </c>
    </row>
    <row r="2827" spans="1:17" x14ac:dyDescent="0.15">
      <c r="A2827" s="1">
        <v>42600</v>
      </c>
      <c r="B2827">
        <v>3369.95</v>
      </c>
      <c r="C2827">
        <v>3394.79</v>
      </c>
      <c r="D2827" s="21">
        <v>3349.69</v>
      </c>
      <c r="E2827" s="21">
        <v>3364.49</v>
      </c>
      <c r="F2827" s="42">
        <v>1722.56526336</v>
      </c>
      <c r="G2827" s="3">
        <f t="shared" si="220"/>
        <v>-2.5377625591083142E-3</v>
      </c>
      <c r="H2827" s="3">
        <f>1-E2827/MAX(E$2:E2827)</f>
        <v>0.42753522085346762</v>
      </c>
      <c r="I2827" s="21">
        <f t="shared" si="221"/>
        <v>8.5600000000004002</v>
      </c>
      <c r="J2827" s="21">
        <f ca="1">IF(ROW()&gt;计算结果!B$18+1,ABS(E2827-OFFSET(E2827,-计算结果!B$18,0,1,1))/SUM(OFFSET(I2827,0,0,-计算结果!B$18,1)),ABS(E2827-OFFSET(E2827,-ROW()+2,0,1,1))/SUM(OFFSET(I2827,0,0,-ROW()+2,1)))</f>
        <v>0.60827431979127733</v>
      </c>
      <c r="K2827" s="21">
        <f ca="1">(计算结果!B$19+计算结果!B$20*'000300'!J2827)^计算结果!B$21</f>
        <v>1.9474468878121494</v>
      </c>
      <c r="L2827" s="21">
        <f t="shared" ca="1" si="222"/>
        <v>3290.9961953036468</v>
      </c>
      <c r="M2827" s="31" t="str">
        <f ca="1">IF(ROW()&gt;计算结果!B$22+1,IF(L2827&gt;OFFSET(L2827,-计算结果!B$22,0,1,1),"买",IF(L2827&lt;OFFSET(L2827,-计算结果!B$22,0,1,1),"卖",M2826)),IF(L2827&gt;OFFSET(L2827,-ROW()+1,0,1,1),"买",IF(L2827&lt;OFFSET(L2827,-ROW()+1,0,1,1),"卖",M2826)))</f>
        <v>买</v>
      </c>
      <c r="N2827" s="4" t="str">
        <f t="shared" ca="1" si="223"/>
        <v/>
      </c>
      <c r="O2827" s="3">
        <f ca="1">IF(M2826="买",E2827/E2826-1,0)-IF(N2827=1,计算结果!B$17,0)</f>
        <v>-2.5377625591083142E-3</v>
      </c>
      <c r="P2827" s="2">
        <f t="shared" ca="1" si="224"/>
        <v>15.621050309013459</v>
      </c>
      <c r="Q2827" s="3">
        <f ca="1">1-P2827/MAX(P$2:P2827)</f>
        <v>1.8503888159631221E-2</v>
      </c>
    </row>
    <row r="2828" spans="1:17" x14ac:dyDescent="0.15">
      <c r="A2828" s="1">
        <v>42601</v>
      </c>
      <c r="B2828">
        <v>3358.55</v>
      </c>
      <c r="C2828">
        <v>3374.04</v>
      </c>
      <c r="D2828" s="21">
        <v>3341.19</v>
      </c>
      <c r="E2828" s="21">
        <v>3365.02</v>
      </c>
      <c r="F2828" s="42">
        <v>1353.82704128</v>
      </c>
      <c r="G2828" s="3">
        <f t="shared" si="220"/>
        <v>1.5752758961995461E-4</v>
      </c>
      <c r="H2828" s="3">
        <f>1-E2828/MAX(E$2:E2828)</f>
        <v>0.42744504185666643</v>
      </c>
      <c r="I2828" s="21">
        <f t="shared" si="221"/>
        <v>0.53000000000020009</v>
      </c>
      <c r="J2828" s="21">
        <f ca="1">IF(ROW()&gt;计算结果!B$18+1,ABS(E2828-OFFSET(E2828,-计算结果!B$18,0,1,1))/SUM(OFFSET(I2828,0,0,-计算结果!B$18,1)),ABS(E2828-OFFSET(E2828,-ROW()+2,0,1,1))/SUM(OFFSET(I2828,0,0,-ROW()+2,1)))</f>
        <v>0.60341119203048832</v>
      </c>
      <c r="K2828" s="21">
        <f ca="1">(计算结果!B$19+计算结果!B$20*'000300'!J2828)^计算结果!B$21</f>
        <v>1.9430700728274393</v>
      </c>
      <c r="L2828" s="21">
        <f t="shared" ca="1" si="222"/>
        <v>3434.829634885954</v>
      </c>
      <c r="M2828" s="31" t="str">
        <f ca="1">IF(ROW()&gt;计算结果!B$22+1,IF(L2828&gt;OFFSET(L2828,-计算结果!B$22,0,1,1),"买",IF(L2828&lt;OFFSET(L2828,-计算结果!B$22,0,1,1),"卖",M2827)),IF(L2828&gt;OFFSET(L2828,-ROW()+1,0,1,1),"买",IF(L2828&lt;OFFSET(L2828,-ROW()+1,0,1,1),"卖",M2827)))</f>
        <v>买</v>
      </c>
      <c r="N2828" s="4" t="str">
        <f t="shared" ca="1" si="223"/>
        <v/>
      </c>
      <c r="O2828" s="3">
        <f ca="1">IF(M2827="买",E2828/E2827-1,0)-IF(N2828=1,计算结果!B$17,0)</f>
        <v>1.5752758961995461E-4</v>
      </c>
      <c r="P2828" s="2">
        <f t="shared" ca="1" si="224"/>
        <v>15.623511055415969</v>
      </c>
      <c r="Q2828" s="3">
        <f ca="1">1-P2828/MAX(P$2:P2828)</f>
        <v>1.834927544291165E-2</v>
      </c>
    </row>
    <row r="2829" spans="1:17" x14ac:dyDescent="0.15">
      <c r="A2829" s="1">
        <v>42604</v>
      </c>
      <c r="B2829">
        <v>3364.68</v>
      </c>
      <c r="C2829">
        <v>3372.83</v>
      </c>
      <c r="D2829" s="21">
        <v>3335.47</v>
      </c>
      <c r="E2829" s="21">
        <v>3336.79</v>
      </c>
      <c r="F2829" s="42">
        <v>1282.01785344</v>
      </c>
      <c r="G2829" s="3">
        <f t="shared" si="220"/>
        <v>-8.3892517726491533E-3</v>
      </c>
      <c r="H2829" s="3">
        <f>1-E2829/MAX(E$2:E2829)</f>
        <v>0.43224834955420943</v>
      </c>
      <c r="I2829" s="21">
        <f t="shared" si="221"/>
        <v>28.230000000000018</v>
      </c>
      <c r="J2829" s="21">
        <f ca="1">IF(ROW()&gt;计算结果!B$18+1,ABS(E2829-OFFSET(E2829,-计算结果!B$18,0,1,1))/SUM(OFFSET(I2829,0,0,-计算结果!B$18,1)),ABS(E2829-OFFSET(E2829,-ROW()+2,0,1,1))/SUM(OFFSET(I2829,0,0,-ROW()+2,1)))</f>
        <v>0.38842412083128258</v>
      </c>
      <c r="K2829" s="21">
        <f ca="1">(计算结果!B$19+计算结果!B$20*'000300'!J2829)^计算结果!B$21</f>
        <v>1.7495817087481542</v>
      </c>
      <c r="L2829" s="21">
        <f t="shared" ca="1" si="222"/>
        <v>3263.3012829571412</v>
      </c>
      <c r="M2829" s="31" t="str">
        <f ca="1">IF(ROW()&gt;计算结果!B$22+1,IF(L2829&gt;OFFSET(L2829,-计算结果!B$22,0,1,1),"买",IF(L2829&lt;OFFSET(L2829,-计算结果!B$22,0,1,1),"卖",M2828)),IF(L2829&gt;OFFSET(L2829,-ROW()+1,0,1,1),"买",IF(L2829&lt;OFFSET(L2829,-ROW()+1,0,1,1),"卖",M2828)))</f>
        <v>买</v>
      </c>
      <c r="N2829" s="4" t="str">
        <f t="shared" ca="1" si="223"/>
        <v/>
      </c>
      <c r="O2829" s="3">
        <f ca="1">IF(M2828="买",E2829/E2828-1,0)-IF(N2829=1,计算结果!B$17,0)</f>
        <v>-8.3892517726491533E-3</v>
      </c>
      <c r="P2829" s="2">
        <f t="shared" ca="1" si="224"/>
        <v>15.492441487599317</v>
      </c>
      <c r="Q2829" s="3">
        <f ca="1">1-P2829/MAX(P$2:P2829)</f>
        <v>2.6584590524024621E-2</v>
      </c>
    </row>
    <row r="2830" spans="1:17" x14ac:dyDescent="0.15">
      <c r="A2830" s="1">
        <v>42605</v>
      </c>
      <c r="B2830">
        <v>3332.62</v>
      </c>
      <c r="C2830">
        <v>3359.65</v>
      </c>
      <c r="D2830" s="21">
        <v>3324.96</v>
      </c>
      <c r="E2830" s="21">
        <v>3341.83</v>
      </c>
      <c r="F2830" s="42">
        <v>1085.0369536000001</v>
      </c>
      <c r="G2830" s="3">
        <f t="shared" si="220"/>
        <v>1.5104336802735929E-3</v>
      </c>
      <c r="H2830" s="3">
        <f>1-E2830/MAX(E$2:E2830)</f>
        <v>0.43139079833934524</v>
      </c>
      <c r="I2830" s="21">
        <f t="shared" si="221"/>
        <v>5.0399999999999636</v>
      </c>
      <c r="J2830" s="21">
        <f ca="1">IF(ROW()&gt;计算结果!B$18+1,ABS(E2830-OFFSET(E2830,-计算结果!B$18,0,1,1))/SUM(OFFSET(I2830,0,0,-计算结果!B$18,1)),ABS(E2830-OFFSET(E2830,-ROW()+2,0,1,1))/SUM(OFFSET(I2830,0,0,-ROW()+2,1)))</f>
        <v>0.34434479120165495</v>
      </c>
      <c r="K2830" s="21">
        <f ca="1">(计算结果!B$19+计算结果!B$20*'000300'!J2830)^计算结果!B$21</f>
        <v>1.7099103120814894</v>
      </c>
      <c r="L2830" s="21">
        <f t="shared" ca="1" si="222"/>
        <v>3397.5783460232547</v>
      </c>
      <c r="M2830" s="31" t="str">
        <f ca="1">IF(ROW()&gt;计算结果!B$22+1,IF(L2830&gt;OFFSET(L2830,-计算结果!B$22,0,1,1),"买",IF(L2830&lt;OFFSET(L2830,-计算结果!B$22,0,1,1),"卖",M2829)),IF(L2830&gt;OFFSET(L2830,-ROW()+1,0,1,1),"买",IF(L2830&lt;OFFSET(L2830,-ROW()+1,0,1,1),"卖",M2829)))</f>
        <v>买</v>
      </c>
      <c r="N2830" s="4" t="str">
        <f t="shared" ca="1" si="223"/>
        <v/>
      </c>
      <c r="O2830" s="3">
        <f ca="1">IF(M2829="买",E2830/E2829-1,0)-IF(N2830=1,计算结果!B$17,0)</f>
        <v>1.5104336802735929E-3</v>
      </c>
      <c r="P2830" s="2">
        <f t="shared" ca="1" si="224"/>
        <v>15.515841793011855</v>
      </c>
      <c r="Q2830" s="3">
        <f ca="1">1-P2830/MAX(P$2:P2830)</f>
        <v>2.5114311104654785E-2</v>
      </c>
    </row>
    <row r="2831" spans="1:17" x14ac:dyDescent="0.15">
      <c r="A2831" s="1">
        <v>42606</v>
      </c>
      <c r="B2831">
        <v>3341.93</v>
      </c>
      <c r="C2831">
        <v>3348.13</v>
      </c>
      <c r="D2831" s="21">
        <v>3323.73</v>
      </c>
      <c r="E2831" s="21">
        <v>3329.86</v>
      </c>
      <c r="F2831" s="42">
        <v>940.12833792000004</v>
      </c>
      <c r="G2831" s="3">
        <f t="shared" si="220"/>
        <v>-3.5818698138444516E-3</v>
      </c>
      <c r="H2831" s="3">
        <f>1-E2831/MAX(E$2:E2831)</f>
        <v>0.4334274824746478</v>
      </c>
      <c r="I2831" s="21">
        <f t="shared" si="221"/>
        <v>11.9699999999998</v>
      </c>
      <c r="J2831" s="21">
        <f ca="1">IF(ROW()&gt;计算结果!B$18+1,ABS(E2831-OFFSET(E2831,-计算结果!B$18,0,1,1))/SUM(OFFSET(I2831,0,0,-计算结果!B$18,1)),ABS(E2831-OFFSET(E2831,-ROW()+2,0,1,1))/SUM(OFFSET(I2831,0,0,-ROW()+2,1)))</f>
        <v>0.35351801912233349</v>
      </c>
      <c r="K2831" s="21">
        <f ca="1">(计算结果!B$19+计算结果!B$20*'000300'!J2831)^计算结果!B$21</f>
        <v>1.7181662172101</v>
      </c>
      <c r="L2831" s="21">
        <f t="shared" ca="1" si="222"/>
        <v>3281.2269716007545</v>
      </c>
      <c r="M2831" s="31" t="str">
        <f ca="1">IF(ROW()&gt;计算结果!B$22+1,IF(L2831&gt;OFFSET(L2831,-计算结果!B$22,0,1,1),"买",IF(L2831&lt;OFFSET(L2831,-计算结果!B$22,0,1,1),"卖",M2830)),IF(L2831&gt;OFFSET(L2831,-ROW()+1,0,1,1),"买",IF(L2831&lt;OFFSET(L2831,-ROW()+1,0,1,1),"卖",M2830)))</f>
        <v>买</v>
      </c>
      <c r="N2831" s="4" t="str">
        <f t="shared" ca="1" si="223"/>
        <v/>
      </c>
      <c r="O2831" s="3">
        <f ca="1">IF(M2830="买",E2831/E2830-1,0)-IF(N2831=1,计算结果!B$17,0)</f>
        <v>-3.5818698138444516E-3</v>
      </c>
      <c r="P2831" s="2">
        <f t="shared" ca="1" si="224"/>
        <v>15.460266067657081</v>
      </c>
      <c r="Q2831" s="3">
        <f ca="1">1-P2831/MAX(P$2:P2831)</f>
        <v>2.8606224725657881E-2</v>
      </c>
    </row>
    <row r="2832" spans="1:17" x14ac:dyDescent="0.15">
      <c r="A2832" s="1">
        <v>42607</v>
      </c>
      <c r="B2832">
        <v>3314.08</v>
      </c>
      <c r="C2832">
        <v>3315.08</v>
      </c>
      <c r="D2832" s="21">
        <v>3279.81</v>
      </c>
      <c r="E2832" s="21">
        <v>3308.97</v>
      </c>
      <c r="F2832" s="42">
        <v>1125.7814220800001</v>
      </c>
      <c r="G2832" s="3">
        <f t="shared" si="220"/>
        <v>-6.2735370255807554E-3</v>
      </c>
      <c r="H2832" s="3">
        <f>1-E2832/MAX(E$2:E2832)</f>
        <v>0.43698189614101957</v>
      </c>
      <c r="I2832" s="21">
        <f t="shared" si="221"/>
        <v>20.890000000000327</v>
      </c>
      <c r="J2832" s="21">
        <f ca="1">IF(ROW()&gt;计算结果!B$18+1,ABS(E2832-OFFSET(E2832,-计算结果!B$18,0,1,1))/SUM(OFFSET(I2832,0,0,-计算结果!B$18,1)),ABS(E2832-OFFSET(E2832,-ROW()+2,0,1,1))/SUM(OFFSET(I2832,0,0,-ROW()+2,1)))</f>
        <v>0.29575591629180331</v>
      </c>
      <c r="K2832" s="21">
        <f ca="1">(计算结果!B$19+计算结果!B$20*'000300'!J2832)^计算结果!B$21</f>
        <v>1.6661803246626228</v>
      </c>
      <c r="L2832" s="21">
        <f t="shared" ca="1" si="222"/>
        <v>3327.4518596661337</v>
      </c>
      <c r="M2832" s="31" t="str">
        <f ca="1">IF(ROW()&gt;计算结果!B$22+1,IF(L2832&gt;OFFSET(L2832,-计算结果!B$22,0,1,1),"买",IF(L2832&lt;OFFSET(L2832,-计算结果!B$22,0,1,1),"卖",M2831)),IF(L2832&gt;OFFSET(L2832,-ROW()+1,0,1,1),"买",IF(L2832&lt;OFFSET(L2832,-ROW()+1,0,1,1),"卖",M2831)))</f>
        <v>买</v>
      </c>
      <c r="N2832" s="4" t="str">
        <f t="shared" ca="1" si="223"/>
        <v/>
      </c>
      <c r="O2832" s="3">
        <f ca="1">IF(M2831="买",E2832/E2831-1,0)-IF(N2832=1,计算结果!B$17,0)</f>
        <v>-6.2735370255807554E-3</v>
      </c>
      <c r="P2832" s="2">
        <f t="shared" ca="1" si="224"/>
        <v>15.363275516056305</v>
      </c>
      <c r="Q2832" s="3">
        <f ca="1">1-P2832/MAX(P$2:P2832)</f>
        <v>3.4700299541260082E-2</v>
      </c>
    </row>
    <row r="2833" spans="1:17" x14ac:dyDescent="0.15">
      <c r="A2833" s="1">
        <v>42608</v>
      </c>
      <c r="B2833">
        <v>3312.5</v>
      </c>
      <c r="C2833">
        <v>3328.95</v>
      </c>
      <c r="D2833" s="21">
        <v>3301.74</v>
      </c>
      <c r="E2833" s="21">
        <v>3307.09</v>
      </c>
      <c r="F2833" s="42">
        <v>932.13204480000002</v>
      </c>
      <c r="G2833" s="3">
        <f t="shared" si="220"/>
        <v>-5.6815262755471885E-4</v>
      </c>
      <c r="H2833" s="3">
        <f>1-E2833/MAX(E$2:E2833)</f>
        <v>0.43730177635608791</v>
      </c>
      <c r="I2833" s="21">
        <f t="shared" si="221"/>
        <v>1.8799999999996544</v>
      </c>
      <c r="J2833" s="21">
        <f ca="1">IF(ROW()&gt;计算结果!B$18+1,ABS(E2833-OFFSET(E2833,-计算结果!B$18,0,1,1))/SUM(OFFSET(I2833,0,0,-计算结果!B$18,1)),ABS(E2833-OFFSET(E2833,-ROW()+2,0,1,1))/SUM(OFFSET(I2833,0,0,-ROW()+2,1)))</f>
        <v>6.5392047188040814E-2</v>
      </c>
      <c r="K2833" s="21">
        <f ca="1">(计算结果!B$19+计算结果!B$20*'000300'!J2833)^计算结果!B$21</f>
        <v>1.4588528424692366</v>
      </c>
      <c r="L2833" s="21">
        <f t="shared" ca="1" si="222"/>
        <v>3297.746902814235</v>
      </c>
      <c r="M2833" s="31" t="str">
        <f ca="1">IF(ROW()&gt;计算结果!B$22+1,IF(L2833&gt;OFFSET(L2833,-计算结果!B$22,0,1,1),"买",IF(L2833&lt;OFFSET(L2833,-计算结果!B$22,0,1,1),"卖",M2832)),IF(L2833&gt;OFFSET(L2833,-ROW()+1,0,1,1),"买",IF(L2833&lt;OFFSET(L2833,-ROW()+1,0,1,1),"卖",M2832)))</f>
        <v>买</v>
      </c>
      <c r="N2833" s="4" t="str">
        <f t="shared" ca="1" si="223"/>
        <v/>
      </c>
      <c r="O2833" s="3">
        <f ca="1">IF(M2832="买",E2833/E2832-1,0)-IF(N2833=1,计算结果!B$17,0)</f>
        <v>-5.6815262755471885E-4</v>
      </c>
      <c r="P2833" s="2">
        <f t="shared" ca="1" si="224"/>
        <v>15.354546830704011</v>
      </c>
      <c r="Q2833" s="3">
        <f ca="1">1-P2833/MAX(P$2:P2833)</f>
        <v>3.5248737102453465E-2</v>
      </c>
    </row>
    <row r="2834" spans="1:17" x14ac:dyDescent="0.15">
      <c r="A2834" s="1">
        <v>42611</v>
      </c>
      <c r="B2834">
        <v>3306.57</v>
      </c>
      <c r="C2834">
        <v>3315.08</v>
      </c>
      <c r="D2834" s="21">
        <v>3297.07</v>
      </c>
      <c r="E2834" s="21">
        <v>3307.78</v>
      </c>
      <c r="F2834" s="42">
        <v>880.11644927999998</v>
      </c>
      <c r="G2834" s="3">
        <f t="shared" si="220"/>
        <v>2.0864264353259721E-4</v>
      </c>
      <c r="H2834" s="3">
        <f>1-E2834/MAX(E$2:E2834)</f>
        <v>0.43718437351119577</v>
      </c>
      <c r="I2834" s="21">
        <f t="shared" si="221"/>
        <v>0.69000000000005457</v>
      </c>
      <c r="J2834" s="21">
        <f ca="1">IF(ROW()&gt;计算结果!B$18+1,ABS(E2834-OFFSET(E2834,-计算结果!B$18,0,1,1))/SUM(OFFSET(I2834,0,0,-计算结果!B$18,1)),ABS(E2834-OFFSET(E2834,-ROW()+2,0,1,1))/SUM(OFFSET(I2834,0,0,-ROW()+2,1)))</f>
        <v>0.87245313773430733</v>
      </c>
      <c r="K2834" s="21">
        <f ca="1">(计算结果!B$19+计算结果!B$20*'000300'!J2834)^计算结果!B$21</f>
        <v>2.1852078239608765</v>
      </c>
      <c r="L2834" s="21">
        <f t="shared" ca="1" si="222"/>
        <v>3319.6713052831292</v>
      </c>
      <c r="M2834" s="31" t="str">
        <f ca="1">IF(ROW()&gt;计算结果!B$22+1,IF(L2834&gt;OFFSET(L2834,-计算结果!B$22,0,1,1),"买",IF(L2834&lt;OFFSET(L2834,-计算结果!B$22,0,1,1),"卖",M2833)),IF(L2834&gt;OFFSET(L2834,-ROW()+1,0,1,1),"买",IF(L2834&lt;OFFSET(L2834,-ROW()+1,0,1,1),"卖",M2833)))</f>
        <v>买</v>
      </c>
      <c r="N2834" s="4" t="str">
        <f t="shared" ca="1" si="223"/>
        <v/>
      </c>
      <c r="O2834" s="3">
        <f ca="1">IF(M2833="买",E2834/E2833-1,0)-IF(N2834=1,计算结果!B$17,0)</f>
        <v>2.0864264353259721E-4</v>
      </c>
      <c r="P2834" s="2">
        <f t="shared" ca="1" si="224"/>
        <v>15.357750443945015</v>
      </c>
      <c r="Q2834" s="3">
        <f ca="1">1-P2834/MAX(P$2:P2834)</f>
        <v>3.5047448848610996E-2</v>
      </c>
    </row>
    <row r="2835" spans="1:17" x14ac:dyDescent="0.15">
      <c r="A2835" s="1">
        <v>42612</v>
      </c>
      <c r="B2835">
        <v>3310.32</v>
      </c>
      <c r="C2835">
        <v>3325.12</v>
      </c>
      <c r="D2835" s="21">
        <v>3304.6</v>
      </c>
      <c r="E2835" s="21">
        <v>3311.99</v>
      </c>
      <c r="F2835" s="42">
        <v>895.13017344000002</v>
      </c>
      <c r="G2835" s="3">
        <f t="shared" si="220"/>
        <v>1.2727569548154349E-3</v>
      </c>
      <c r="H2835" s="3">
        <f>1-E2835/MAX(E$2:E2835)</f>
        <v>0.43646804600830325</v>
      </c>
      <c r="I2835" s="21">
        <f t="shared" si="221"/>
        <v>4.2099999999995816</v>
      </c>
      <c r="J2835" s="21">
        <f ca="1">IF(ROW()&gt;计算结果!B$18+1,ABS(E2835-OFFSET(E2835,-计算结果!B$18,0,1,1))/SUM(OFFSET(I2835,0,0,-计算结果!B$18,1)),ABS(E2835-OFFSET(E2835,-ROW()+2,0,1,1))/SUM(OFFSET(I2835,0,0,-ROW()+2,1)))</f>
        <v>0.75986238532110506</v>
      </c>
      <c r="K2835" s="21">
        <f ca="1">(计算结果!B$19+计算结果!B$20*'000300'!J2835)^计算结果!B$21</f>
        <v>2.0838761467889944</v>
      </c>
      <c r="L2835" s="21">
        <f t="shared" ca="1" si="222"/>
        <v>3303.6644164274117</v>
      </c>
      <c r="M2835" s="31" t="str">
        <f ca="1">IF(ROW()&gt;计算结果!B$22+1,IF(L2835&gt;OFFSET(L2835,-计算结果!B$22,0,1,1),"买",IF(L2835&lt;OFFSET(L2835,-计算结果!B$22,0,1,1),"卖",M2834)),IF(L2835&gt;OFFSET(L2835,-ROW()+1,0,1,1),"买",IF(L2835&lt;OFFSET(L2835,-ROW()+1,0,1,1),"卖",M2834)))</f>
        <v>买</v>
      </c>
      <c r="N2835" s="4" t="str">
        <f t="shared" ca="1" si="223"/>
        <v/>
      </c>
      <c r="O2835" s="3">
        <f ca="1">IF(M2834="买",E2835/E2834-1,0)-IF(N2835=1,计算结果!B$17,0)</f>
        <v>1.2727569548154349E-3</v>
      </c>
      <c r="P2835" s="2">
        <f t="shared" ca="1" si="224"/>
        <v>15.377297127632866</v>
      </c>
      <c r="Q2835" s="3">
        <f ca="1">1-P2835/MAX(P$2:P2835)</f>
        <v>3.381929877806622E-2</v>
      </c>
    </row>
    <row r="2836" spans="1:17" x14ac:dyDescent="0.15">
      <c r="A2836" s="1">
        <v>42613</v>
      </c>
      <c r="B2836">
        <v>3310.57</v>
      </c>
      <c r="C2836">
        <v>3333.97</v>
      </c>
      <c r="D2836" s="21">
        <v>3304.66</v>
      </c>
      <c r="E2836" s="21">
        <v>3327.79</v>
      </c>
      <c r="F2836" s="42">
        <v>992.15040511999996</v>
      </c>
      <c r="G2836" s="3">
        <f t="shared" si="220"/>
        <v>4.7705458047881955E-3</v>
      </c>
      <c r="H2836" s="3">
        <f>1-E2836/MAX(E$2:E2836)</f>
        <v>0.43377969100932412</v>
      </c>
      <c r="I2836" s="21">
        <f t="shared" si="221"/>
        <v>15.800000000000182</v>
      </c>
      <c r="J2836" s="21">
        <f ca="1">IF(ROW()&gt;计算结果!B$18+1,ABS(E2836-OFFSET(E2836,-计算结果!B$18,0,1,1))/SUM(OFFSET(I2836,0,0,-计算结果!B$18,1)),ABS(E2836-OFFSET(E2836,-ROW()+2,0,1,1))/SUM(OFFSET(I2836,0,0,-ROW()+2,1)))</f>
        <v>0.46278118609407087</v>
      </c>
      <c r="K2836" s="21">
        <f ca="1">(计算结果!B$19+计算结果!B$20*'000300'!J2836)^计算结果!B$21</f>
        <v>1.8165030674846636</v>
      </c>
      <c r="L2836" s="21">
        <f t="shared" ca="1" si="222"/>
        <v>3347.4886129918755</v>
      </c>
      <c r="M2836" s="31" t="str">
        <f ca="1">IF(ROW()&gt;计算结果!B$22+1,IF(L2836&gt;OFFSET(L2836,-计算结果!B$22,0,1,1),"买",IF(L2836&lt;OFFSET(L2836,-计算结果!B$22,0,1,1),"卖",M2835)),IF(L2836&gt;OFFSET(L2836,-ROW()+1,0,1,1),"买",IF(L2836&lt;OFFSET(L2836,-ROW()+1,0,1,1),"卖",M2835)))</f>
        <v>买</v>
      </c>
      <c r="N2836" s="4" t="str">
        <f t="shared" ca="1" si="223"/>
        <v/>
      </c>
      <c r="O2836" s="3">
        <f ca="1">IF(M2835="买",E2836/E2835-1,0)-IF(N2836=1,计算结果!B$17,0)</f>
        <v>4.7705458047881955E-3</v>
      </c>
      <c r="P2836" s="2">
        <f t="shared" ca="1" si="224"/>
        <v>15.450655227934076</v>
      </c>
      <c r="Q2836" s="3">
        <f ca="1">1-P2836/MAX(P$2:P2836)</f>
        <v>2.9210089487184621E-2</v>
      </c>
    </row>
    <row r="2837" spans="1:17" x14ac:dyDescent="0.15">
      <c r="A2837" s="1">
        <v>42614</v>
      </c>
      <c r="B2837">
        <v>3326.74</v>
      </c>
      <c r="C2837">
        <v>3329.35</v>
      </c>
      <c r="D2837" s="21">
        <v>3301.21</v>
      </c>
      <c r="E2837" s="21">
        <v>3301.58</v>
      </c>
      <c r="F2837" s="42">
        <v>1009.11464448</v>
      </c>
      <c r="G2837" s="3">
        <f t="shared" si="220"/>
        <v>-7.8760979508923912E-3</v>
      </c>
      <c r="H2837" s="3">
        <f>1-E2837/MAX(E$2:E2837)</f>
        <v>0.43823929762471925</v>
      </c>
      <c r="I2837" s="21">
        <f t="shared" si="221"/>
        <v>26.210000000000036</v>
      </c>
      <c r="J2837" s="21">
        <f ca="1">IF(ROW()&gt;计算结果!B$18+1,ABS(E2837-OFFSET(E2837,-计算结果!B$18,0,1,1))/SUM(OFFSET(I2837,0,0,-计算结果!B$18,1)),ABS(E2837-OFFSET(E2837,-ROW()+2,0,1,1))/SUM(OFFSET(I2837,0,0,-ROW()+2,1)))</f>
        <v>0.54491121697704592</v>
      </c>
      <c r="K2837" s="21">
        <f ca="1">(计算结果!B$19+计算结果!B$20*'000300'!J2837)^计算结果!B$21</f>
        <v>1.8904200952793413</v>
      </c>
      <c r="L2837" s="21">
        <f t="shared" ca="1" si="222"/>
        <v>3260.7020484456316</v>
      </c>
      <c r="M2837" s="31" t="str">
        <f ca="1">IF(ROW()&gt;计算结果!B$22+1,IF(L2837&gt;OFFSET(L2837,-计算结果!B$22,0,1,1),"买",IF(L2837&lt;OFFSET(L2837,-计算结果!B$22,0,1,1),"卖",M2836)),IF(L2837&gt;OFFSET(L2837,-ROW()+1,0,1,1),"买",IF(L2837&lt;OFFSET(L2837,-ROW()+1,0,1,1),"卖",M2836)))</f>
        <v>买</v>
      </c>
      <c r="N2837" s="4" t="str">
        <f t="shared" ca="1" si="223"/>
        <v/>
      </c>
      <c r="O2837" s="3">
        <f ca="1">IF(M2836="买",E2837/E2836-1,0)-IF(N2837=1,计算结果!B$17,0)</f>
        <v>-7.8760979508923912E-3</v>
      </c>
      <c r="P2837" s="2">
        <f t="shared" ca="1" si="224"/>
        <v>15.328964353953399</v>
      </c>
      <c r="Q2837" s="3">
        <f ca="1">1-P2837/MAX(P$2:P2837)</f>
        <v>3.6856125912121618E-2</v>
      </c>
    </row>
    <row r="2838" spans="1:17" x14ac:dyDescent="0.15">
      <c r="A2838" s="1">
        <v>42615</v>
      </c>
      <c r="B2838">
        <v>3298.72</v>
      </c>
      <c r="C2838">
        <v>3320.43</v>
      </c>
      <c r="D2838" s="21">
        <v>3295.76</v>
      </c>
      <c r="E2838" s="21">
        <v>3314.11</v>
      </c>
      <c r="F2838" s="42">
        <v>993.96378623999999</v>
      </c>
      <c r="G2838" s="3">
        <f t="shared" si="220"/>
        <v>3.7951526238952926E-3</v>
      </c>
      <c r="H2838" s="3">
        <f>1-E2838/MAX(E$2:E2838)</f>
        <v>0.43610733002109847</v>
      </c>
      <c r="I2838" s="21">
        <f t="shared" si="221"/>
        <v>12.5300000000002</v>
      </c>
      <c r="J2838" s="21">
        <f ca="1">IF(ROW()&gt;计算结果!B$18+1,ABS(E2838-OFFSET(E2838,-计算结果!B$18,0,1,1))/SUM(OFFSET(I2838,0,0,-计算结果!B$18,1)),ABS(E2838-OFFSET(E2838,-ROW()+2,0,1,1))/SUM(OFFSET(I2838,0,0,-ROW()+2,1)))</f>
        <v>0.39945076500588411</v>
      </c>
      <c r="K2838" s="21">
        <f ca="1">(计算结果!B$19+计算结果!B$20*'000300'!J2838)^计算结果!B$21</f>
        <v>1.7595056885052955</v>
      </c>
      <c r="L2838" s="21">
        <f t="shared" ca="1" si="222"/>
        <v>3354.6736430169581</v>
      </c>
      <c r="M2838" s="31" t="str">
        <f ca="1">IF(ROW()&gt;计算结果!B$22+1,IF(L2838&gt;OFFSET(L2838,-计算结果!B$22,0,1,1),"买",IF(L2838&lt;OFFSET(L2838,-计算结果!B$22,0,1,1),"卖",M2837)),IF(L2838&gt;OFFSET(L2838,-ROW()+1,0,1,1),"买",IF(L2838&lt;OFFSET(L2838,-ROW()+1,0,1,1),"卖",M2837)))</f>
        <v>买</v>
      </c>
      <c r="N2838" s="4" t="str">
        <f t="shared" ca="1" si="223"/>
        <v/>
      </c>
      <c r="O2838" s="3">
        <f ca="1">IF(M2837="买",E2838/E2837-1,0)-IF(N2838=1,计算结果!B$17,0)</f>
        <v>3.7951526238952926E-3</v>
      </c>
      <c r="P2838" s="2">
        <f t="shared" ca="1" si="224"/>
        <v>15.387140113242904</v>
      </c>
      <c r="Q2838" s="3">
        <f ca="1">1-P2838/MAX(P$2:P2838)</f>
        <v>3.320084791118838E-2</v>
      </c>
    </row>
    <row r="2839" spans="1:17" x14ac:dyDescent="0.15">
      <c r="A2839" s="1">
        <v>42618</v>
      </c>
      <c r="B2839">
        <v>3321.01</v>
      </c>
      <c r="C2839">
        <v>3338.42</v>
      </c>
      <c r="D2839" s="21">
        <v>3314.63</v>
      </c>
      <c r="E2839" s="21">
        <v>3319.68</v>
      </c>
      <c r="F2839" s="42">
        <v>875.31085824000002</v>
      </c>
      <c r="G2839" s="3">
        <f t="shared" si="220"/>
        <v>1.6806925539585293E-3</v>
      </c>
      <c r="H2839" s="3">
        <f>1-E2839/MAX(E$2:E2839)</f>
        <v>0.43515959980943308</v>
      </c>
      <c r="I2839" s="21">
        <f t="shared" si="221"/>
        <v>5.569999999999709</v>
      </c>
      <c r="J2839" s="21">
        <f ca="1">IF(ROW()&gt;计算结果!B$18+1,ABS(E2839-OFFSET(E2839,-计算结果!B$18,0,1,1))/SUM(OFFSET(I2839,0,0,-计算结果!B$18,1)),ABS(E2839-OFFSET(E2839,-ROW()+2,0,1,1))/SUM(OFFSET(I2839,0,0,-ROW()+2,1)))</f>
        <v>0.16327893883004302</v>
      </c>
      <c r="K2839" s="21">
        <f ca="1">(计算结果!B$19+计算结果!B$20*'000300'!J2839)^计算结果!B$21</f>
        <v>1.5469510449470387</v>
      </c>
      <c r="L2839" s="21">
        <f t="shared" ca="1" si="222"/>
        <v>3300.5401903853708</v>
      </c>
      <c r="M2839" s="31" t="str">
        <f ca="1">IF(ROW()&gt;计算结果!B$22+1,IF(L2839&gt;OFFSET(L2839,-计算结果!B$22,0,1,1),"买",IF(L2839&lt;OFFSET(L2839,-计算结果!B$22,0,1,1),"卖",M2838)),IF(L2839&gt;OFFSET(L2839,-ROW()+1,0,1,1),"买",IF(L2839&lt;OFFSET(L2839,-ROW()+1,0,1,1),"卖",M2838)))</f>
        <v>买</v>
      </c>
      <c r="N2839" s="4" t="str">
        <f t="shared" ca="1" si="223"/>
        <v/>
      </c>
      <c r="O2839" s="3">
        <f ca="1">IF(M2838="买",E2839/E2838-1,0)-IF(N2839=1,计算结果!B$17,0)</f>
        <v>1.6806925539585293E-3</v>
      </c>
      <c r="P2839" s="2">
        <f t="shared" ca="1" si="224"/>
        <v>15.413001165057947</v>
      </c>
      <c r="Q2839" s="3">
        <f ca="1">1-P2839/MAX(P$2:P2839)</f>
        <v>3.1575955775099307E-2</v>
      </c>
    </row>
    <row r="2840" spans="1:17" x14ac:dyDescent="0.15">
      <c r="A2840" s="1">
        <v>42619</v>
      </c>
      <c r="B2840">
        <v>3322.02</v>
      </c>
      <c r="C2840">
        <v>3347.95</v>
      </c>
      <c r="D2840" s="21">
        <v>3300.13</v>
      </c>
      <c r="E2840" s="21">
        <v>3342.63</v>
      </c>
      <c r="F2840" s="42">
        <v>1183.6653567999999</v>
      </c>
      <c r="G2840" s="3">
        <f t="shared" si="220"/>
        <v>6.9133169462116673E-3</v>
      </c>
      <c r="H2840" s="3">
        <f>1-E2840/MAX(E$2:E2840)</f>
        <v>0.43125467909889059</v>
      </c>
      <c r="I2840" s="21">
        <f t="shared" si="221"/>
        <v>22.950000000000273</v>
      </c>
      <c r="J2840" s="21">
        <f ca="1">IF(ROW()&gt;计算结果!B$18+1,ABS(E2840-OFFSET(E2840,-计算结果!B$18,0,1,1))/SUM(OFFSET(I2840,0,0,-计算结果!B$18,1)),ABS(E2840-OFFSET(E2840,-ROW()+2,0,1,1))/SUM(OFFSET(I2840,0,0,-ROW()+2,1)))</f>
        <v>6.5199674001644916E-3</v>
      </c>
      <c r="K2840" s="21">
        <f ca="1">(计算结果!B$19+计算结果!B$20*'000300'!J2840)^计算结果!B$21</f>
        <v>1.405867970660148</v>
      </c>
      <c r="L2840" s="21">
        <f t="shared" ca="1" si="222"/>
        <v>3359.7129056137619</v>
      </c>
      <c r="M2840" s="31" t="str">
        <f ca="1">IF(ROW()&gt;计算结果!B$22+1,IF(L2840&gt;OFFSET(L2840,-计算结果!B$22,0,1,1),"买",IF(L2840&lt;OFFSET(L2840,-计算结果!B$22,0,1,1),"卖",M2839)),IF(L2840&gt;OFFSET(L2840,-ROW()+1,0,1,1),"买",IF(L2840&lt;OFFSET(L2840,-ROW()+1,0,1,1),"卖",M2839)))</f>
        <v>买</v>
      </c>
      <c r="N2840" s="4" t="str">
        <f t="shared" ca="1" si="223"/>
        <v/>
      </c>
      <c r="O2840" s="3">
        <f ca="1">IF(M2839="买",E2840/E2839-1,0)-IF(N2840=1,计算结果!B$17,0)</f>
        <v>6.9133169462116673E-3</v>
      </c>
      <c r="P2840" s="2">
        <f t="shared" ca="1" si="224"/>
        <v>15.519556127204323</v>
      </c>
      <c r="Q2840" s="3">
        <f ca="1">1-P2840/MAX(P$2:P2840)</f>
        <v>2.4880933419040407E-2</v>
      </c>
    </row>
    <row r="2841" spans="1:17" x14ac:dyDescent="0.15">
      <c r="A2841" s="1">
        <v>42620</v>
      </c>
      <c r="B2841">
        <v>3344.07</v>
      </c>
      <c r="C2841">
        <v>3357.36</v>
      </c>
      <c r="D2841" s="21">
        <v>3337.75</v>
      </c>
      <c r="E2841" s="21">
        <v>3340.82</v>
      </c>
      <c r="F2841" s="42">
        <v>1151.19906816</v>
      </c>
      <c r="G2841" s="3">
        <f t="shared" si="220"/>
        <v>-5.4148978498969047E-4</v>
      </c>
      <c r="H2841" s="3">
        <f>1-E2841/MAX(E$2:E2841)</f>
        <v>0.43156264888041918</v>
      </c>
      <c r="I2841" s="21">
        <f t="shared" si="221"/>
        <v>1.8099999999999454</v>
      </c>
      <c r="J2841" s="21">
        <f ca="1">IF(ROW()&gt;计算结果!B$18+1,ABS(E2841-OFFSET(E2841,-计算结果!B$18,0,1,1))/SUM(OFFSET(I2841,0,0,-计算结果!B$18,1)),ABS(E2841-OFFSET(E2841,-ROW()+2,0,1,1))/SUM(OFFSET(I2841,0,0,-ROW()+2,1)))</f>
        <v>9.7387595521592679E-2</v>
      </c>
      <c r="K2841" s="21">
        <f ca="1">(计算结果!B$19+计算结果!B$20*'000300'!J2841)^计算结果!B$21</f>
        <v>1.4876488359694333</v>
      </c>
      <c r="L2841" s="21">
        <f t="shared" ca="1" si="222"/>
        <v>3331.6068965693685</v>
      </c>
      <c r="M2841" s="31" t="str">
        <f ca="1">IF(ROW()&gt;计算结果!B$22+1,IF(L2841&gt;OFFSET(L2841,-计算结果!B$22,0,1,1),"买",IF(L2841&lt;OFFSET(L2841,-计算结果!B$22,0,1,1),"卖",M2840)),IF(L2841&gt;OFFSET(L2841,-ROW()+1,0,1,1),"买",IF(L2841&lt;OFFSET(L2841,-ROW()+1,0,1,1),"卖",M2840)))</f>
        <v>买</v>
      </c>
      <c r="N2841" s="4" t="str">
        <f t="shared" ca="1" si="223"/>
        <v/>
      </c>
      <c r="O2841" s="3">
        <f ca="1">IF(M2840="买",E2841/E2840-1,0)-IF(N2841=1,计算结果!B$17,0)</f>
        <v>-5.4148978498969047E-4</v>
      </c>
      <c r="P2841" s="2">
        <f t="shared" ca="1" si="224"/>
        <v>15.511152446093869</v>
      </c>
      <c r="Q2841" s="3">
        <f ca="1">1-P2841/MAX(P$2:P2841)</f>
        <v>2.5408950432742605E-2</v>
      </c>
    </row>
    <row r="2842" spans="1:17" x14ac:dyDescent="0.15">
      <c r="A2842" s="1">
        <v>42621</v>
      </c>
      <c r="B2842">
        <v>3338.01</v>
      </c>
      <c r="C2842">
        <v>3343.4</v>
      </c>
      <c r="D2842" s="21">
        <v>3328.23</v>
      </c>
      <c r="E2842" s="21">
        <v>3339.56</v>
      </c>
      <c r="F2842" s="42">
        <v>837.42343168000002</v>
      </c>
      <c r="G2842" s="3">
        <f t="shared" si="220"/>
        <v>-3.7715291455397981E-4</v>
      </c>
      <c r="H2842" s="3">
        <f>1-E2842/MAX(E$2:E2842)</f>
        <v>0.43177703668413525</v>
      </c>
      <c r="I2842" s="21">
        <f t="shared" si="221"/>
        <v>1.2600000000002183</v>
      </c>
      <c r="J2842" s="21">
        <f ca="1">IF(ROW()&gt;计算结果!B$18+1,ABS(E2842-OFFSET(E2842,-计算结果!B$18,0,1,1))/SUM(OFFSET(I2842,0,0,-计算结果!B$18,1)),ABS(E2842-OFFSET(E2842,-ROW()+2,0,1,1))/SUM(OFFSET(I2842,0,0,-ROW()+2,1)))</f>
        <v>0.32924335378323316</v>
      </c>
      <c r="K2842" s="21">
        <f ca="1">(计算结果!B$19+计算结果!B$20*'000300'!J2842)^计算结果!B$21</f>
        <v>1.6963190184049097</v>
      </c>
      <c r="L2842" s="21">
        <f t="shared" ca="1" si="222"/>
        <v>3345.0978971740901</v>
      </c>
      <c r="M2842" s="31" t="str">
        <f ca="1">IF(ROW()&gt;计算结果!B$22+1,IF(L2842&gt;OFFSET(L2842,-计算结果!B$22,0,1,1),"买",IF(L2842&lt;OFFSET(L2842,-计算结果!B$22,0,1,1),"卖",M2841)),IF(L2842&gt;OFFSET(L2842,-ROW()+1,0,1,1),"买",IF(L2842&lt;OFFSET(L2842,-ROW()+1,0,1,1),"卖",M2841)))</f>
        <v>买</v>
      </c>
      <c r="N2842" s="4" t="str">
        <f t="shared" ca="1" si="223"/>
        <v/>
      </c>
      <c r="O2842" s="3">
        <f ca="1">IF(M2841="买",E2842/E2841-1,0)-IF(N2842=1,计算结果!B$17,0)</f>
        <v>-3.7715291455397981E-4</v>
      </c>
      <c r="P2842" s="2">
        <f t="shared" ca="1" si="224"/>
        <v>15.505302369740733</v>
      </c>
      <c r="Q2842" s="3">
        <f ca="1">1-P2842/MAX(P$2:P2842)</f>
        <v>2.5776520287585147E-2</v>
      </c>
    </row>
    <row r="2843" spans="1:17" x14ac:dyDescent="0.15">
      <c r="A2843" s="1">
        <v>42622</v>
      </c>
      <c r="B2843">
        <v>3339.37</v>
      </c>
      <c r="C2843">
        <v>3344.95</v>
      </c>
      <c r="D2843" s="21">
        <v>3318.04</v>
      </c>
      <c r="E2843" s="21">
        <v>3318.04</v>
      </c>
      <c r="F2843" s="42">
        <v>954.71190016000003</v>
      </c>
      <c r="G2843" s="3">
        <f t="shared" si="220"/>
        <v>-6.4439626777179626E-3</v>
      </c>
      <c r="H2843" s="3">
        <f>1-E2843/MAX(E$2:E2843)</f>
        <v>0.43543864425236511</v>
      </c>
      <c r="I2843" s="21">
        <f t="shared" si="221"/>
        <v>21.519999999999982</v>
      </c>
      <c r="J2843" s="21">
        <f ca="1">IF(ROW()&gt;计算结果!B$18+1,ABS(E2843-OFFSET(E2843,-计算结果!B$18,0,1,1))/SUM(OFFSET(I2843,0,0,-计算结果!B$18,1)),ABS(E2843-OFFSET(E2843,-ROW()+2,0,1,1))/SUM(OFFSET(I2843,0,0,-ROW()+2,1)))</f>
        <v>9.729009329186851E-2</v>
      </c>
      <c r="K2843" s="21">
        <f ca="1">(计算结果!B$19+计算结果!B$20*'000300'!J2843)^计算结果!B$21</f>
        <v>1.4875610839626816</v>
      </c>
      <c r="L2843" s="21">
        <f t="shared" ca="1" si="222"/>
        <v>3304.8476223240496</v>
      </c>
      <c r="M2843" s="31" t="str">
        <f ca="1">IF(ROW()&gt;计算结果!B$22+1,IF(L2843&gt;OFFSET(L2843,-计算结果!B$22,0,1,1),"买",IF(L2843&lt;OFFSET(L2843,-计算结果!B$22,0,1,1),"卖",M2842)),IF(L2843&gt;OFFSET(L2843,-ROW()+1,0,1,1),"买",IF(L2843&lt;OFFSET(L2843,-ROW()+1,0,1,1),"卖",M2842)))</f>
        <v>卖</v>
      </c>
      <c r="N2843" s="4">
        <f t="shared" ca="1" si="223"/>
        <v>1</v>
      </c>
      <c r="O2843" s="3">
        <f ca="1">IF(M2842="买",E2843/E2842-1,0)-IF(N2843=1,计算结果!B$17,0)</f>
        <v>-6.4439626777179626E-3</v>
      </c>
      <c r="P2843" s="2">
        <f t="shared" ca="1" si="224"/>
        <v>15.405386779963392</v>
      </c>
      <c r="Q2843" s="3">
        <f ca="1">1-P2843/MAX(P$2:P2843)</f>
        <v>3.2054380030608454E-2</v>
      </c>
    </row>
    <row r="2844" spans="1:17" x14ac:dyDescent="0.15">
      <c r="A2844" s="1">
        <v>42625</v>
      </c>
      <c r="B2844">
        <v>3271.87</v>
      </c>
      <c r="C2844">
        <v>3276.72</v>
      </c>
      <c r="D2844" s="21">
        <v>3234.57</v>
      </c>
      <c r="E2844" s="21">
        <v>3262.6</v>
      </c>
      <c r="F2844" s="42">
        <v>1344.56631296</v>
      </c>
      <c r="G2844" s="3">
        <f t="shared" si="220"/>
        <v>-1.6708659329001452E-2</v>
      </c>
      <c r="H2844" s="3">
        <f>1-E2844/MAX(E$2:E2844)</f>
        <v>0.44487170761587147</v>
      </c>
      <c r="I2844" s="21">
        <f t="shared" si="221"/>
        <v>55.440000000000055</v>
      </c>
      <c r="J2844" s="21">
        <f ca="1">IF(ROW()&gt;计算结果!B$18+1,ABS(E2844-OFFSET(E2844,-计算结果!B$18,0,1,1))/SUM(OFFSET(I2844,0,0,-计算结果!B$18,1)),ABS(E2844-OFFSET(E2844,-ROW()+2,0,1,1))/SUM(OFFSET(I2844,0,0,-ROW()+2,1)))</f>
        <v>0.27005379557680959</v>
      </c>
      <c r="K2844" s="21">
        <f ca="1">(计算结果!B$19+计算结果!B$20*'000300'!J2844)^计算结果!B$21</f>
        <v>1.6430484160191285</v>
      </c>
      <c r="L2844" s="21">
        <f t="shared" ca="1" si="222"/>
        <v>3235.4327333839456</v>
      </c>
      <c r="M2844" s="31" t="str">
        <f ca="1">IF(ROW()&gt;计算结果!B$22+1,IF(L2844&gt;OFFSET(L2844,-计算结果!B$22,0,1,1),"买",IF(L2844&lt;OFFSET(L2844,-计算结果!B$22,0,1,1),"卖",M2843)),IF(L2844&gt;OFFSET(L2844,-ROW()+1,0,1,1),"买",IF(L2844&lt;OFFSET(L2844,-ROW()+1,0,1,1),"卖",M2843)))</f>
        <v>卖</v>
      </c>
      <c r="N2844" s="4" t="str">
        <f t="shared" ca="1" si="223"/>
        <v/>
      </c>
      <c r="O2844" s="3">
        <f ca="1">IF(M2843="买",E2844/E2843-1,0)-IF(N2844=1,计算结果!B$17,0)</f>
        <v>0</v>
      </c>
      <c r="P2844" s="2">
        <f t="shared" ca="1" si="224"/>
        <v>15.405386779963392</v>
      </c>
      <c r="Q2844" s="3">
        <f ca="1">1-P2844/MAX(P$2:P2844)</f>
        <v>3.2054380030608454E-2</v>
      </c>
    </row>
    <row r="2845" spans="1:17" x14ac:dyDescent="0.15">
      <c r="A2845" s="1">
        <v>42626</v>
      </c>
      <c r="B2845">
        <v>3265.34</v>
      </c>
      <c r="C2845">
        <v>3269.22</v>
      </c>
      <c r="D2845" s="21">
        <v>3246.39</v>
      </c>
      <c r="E2845" s="21">
        <v>3260.33</v>
      </c>
      <c r="F2845" s="42">
        <v>768.62644223999996</v>
      </c>
      <c r="G2845" s="3">
        <f t="shared" si="220"/>
        <v>-6.9576411450988918E-4</v>
      </c>
      <c r="H2845" s="3">
        <f>1-E2845/MAX(E$2:E2845)</f>
        <v>0.44525794596066148</v>
      </c>
      <c r="I2845" s="21">
        <f t="shared" si="221"/>
        <v>2.2699999999999818</v>
      </c>
      <c r="J2845" s="21">
        <f ca="1">IF(ROW()&gt;计算结果!B$18+1,ABS(E2845-OFFSET(E2845,-计算结果!B$18,0,1,1))/SUM(OFFSET(I2845,0,0,-计算结果!B$18,1)),ABS(E2845-OFFSET(E2845,-ROW()+2,0,1,1))/SUM(OFFSET(I2845,0,0,-ROW()+2,1)))</f>
        <v>0.31240928882438118</v>
      </c>
      <c r="K2845" s="21">
        <f ca="1">(计算结果!B$19+计算结果!B$20*'000300'!J2845)^计算结果!B$21</f>
        <v>1.6811683599419429</v>
      </c>
      <c r="L2845" s="21">
        <f t="shared" ca="1" si="222"/>
        <v>3277.2892302678952</v>
      </c>
      <c r="M2845" s="31" t="str">
        <f ca="1">IF(ROW()&gt;计算结果!B$22+1,IF(L2845&gt;OFFSET(L2845,-计算结果!B$22,0,1,1),"买",IF(L2845&lt;OFFSET(L2845,-计算结果!B$22,0,1,1),"卖",M2844)),IF(L2845&gt;OFFSET(L2845,-ROW()+1,0,1,1),"买",IF(L2845&lt;OFFSET(L2845,-ROW()+1,0,1,1),"卖",M2844)))</f>
        <v>卖</v>
      </c>
      <c r="N2845" s="4" t="str">
        <f t="shared" ca="1" si="223"/>
        <v/>
      </c>
      <c r="O2845" s="3">
        <f ca="1">IF(M2844="买",E2845/E2844-1,0)-IF(N2845=1,计算结果!B$17,0)</f>
        <v>0</v>
      </c>
      <c r="P2845" s="2">
        <f t="shared" ca="1" si="224"/>
        <v>15.405386779963392</v>
      </c>
      <c r="Q2845" s="3">
        <f ca="1">1-P2845/MAX(P$2:P2845)</f>
        <v>3.2054380030608454E-2</v>
      </c>
    </row>
    <row r="2846" spans="1:17" x14ac:dyDescent="0.15">
      <c r="A2846" s="1">
        <v>42627</v>
      </c>
      <c r="B2846">
        <v>3245.74</v>
      </c>
      <c r="C2846">
        <v>3255</v>
      </c>
      <c r="D2846" s="21">
        <v>3231.34</v>
      </c>
      <c r="E2846" s="21">
        <v>3238.73</v>
      </c>
      <c r="F2846" s="42">
        <v>797.80749312</v>
      </c>
      <c r="G2846" s="3">
        <f t="shared" si="220"/>
        <v>-6.6250962325898888E-3</v>
      </c>
      <c r="H2846" s="3">
        <f>1-E2846/MAX(E$2:E2846)</f>
        <v>0.44893316545293671</v>
      </c>
      <c r="I2846" s="21">
        <f t="shared" si="221"/>
        <v>21.599999999999909</v>
      </c>
      <c r="J2846" s="21">
        <f ca="1">IF(ROW()&gt;计算结果!B$18+1,ABS(E2846-OFFSET(E2846,-计算结果!B$18,0,1,1))/SUM(OFFSET(I2846,0,0,-计算结果!B$18,1)),ABS(E2846-OFFSET(E2846,-ROW()+2,0,1,1))/SUM(OFFSET(I2846,0,0,-ROW()+2,1)))</f>
        <v>0.52033185323673625</v>
      </c>
      <c r="K2846" s="21">
        <f ca="1">(计算结果!B$19+计算结果!B$20*'000300'!J2846)^计算结果!B$21</f>
        <v>1.8682986679130624</v>
      </c>
      <c r="L2846" s="21">
        <f t="shared" ca="1" si="222"/>
        <v>3205.2490717226333</v>
      </c>
      <c r="M2846" s="31" t="str">
        <f ca="1">IF(ROW()&gt;计算结果!B$22+1,IF(L2846&gt;OFFSET(L2846,-计算结果!B$22,0,1,1),"买",IF(L2846&lt;OFFSET(L2846,-计算结果!B$22,0,1,1),"卖",M2845)),IF(L2846&gt;OFFSET(L2846,-ROW()+1,0,1,1),"买",IF(L2846&lt;OFFSET(L2846,-ROW()+1,0,1,1),"卖",M2845)))</f>
        <v>卖</v>
      </c>
      <c r="N2846" s="4" t="str">
        <f t="shared" ca="1" si="223"/>
        <v/>
      </c>
      <c r="O2846" s="3">
        <f ca="1">IF(M2845="买",E2846/E2845-1,0)-IF(N2846=1,计算结果!B$17,0)</f>
        <v>0</v>
      </c>
      <c r="P2846" s="2">
        <f t="shared" ca="1" si="224"/>
        <v>15.405386779963392</v>
      </c>
      <c r="Q2846" s="3">
        <f ca="1">1-P2846/MAX(P$2:P2846)</f>
        <v>3.2054380030608454E-2</v>
      </c>
    </row>
    <row r="2847" spans="1:17" x14ac:dyDescent="0.15">
      <c r="A2847" s="1">
        <v>42632</v>
      </c>
      <c r="B2847">
        <v>3242.74</v>
      </c>
      <c r="C2847">
        <v>3264.9</v>
      </c>
      <c r="D2847" s="21">
        <v>3242.74</v>
      </c>
      <c r="E2847" s="21">
        <v>3263.12</v>
      </c>
      <c r="F2847" s="42">
        <v>676.78031871999997</v>
      </c>
      <c r="G2847" s="3">
        <f t="shared" si="220"/>
        <v>7.5307296378517297E-3</v>
      </c>
      <c r="H2847" s="3">
        <f>1-E2847/MAX(E$2:E2847)</f>
        <v>0.44478323010957599</v>
      </c>
      <c r="I2847" s="21">
        <f t="shared" si="221"/>
        <v>24.389999999999873</v>
      </c>
      <c r="J2847" s="21">
        <f ca="1">IF(ROW()&gt;计算结果!B$18+1,ABS(E2847-OFFSET(E2847,-计算结果!B$18,0,1,1))/SUM(OFFSET(I2847,0,0,-计算结果!B$18,1)),ABS(E2847-OFFSET(E2847,-ROW()+2,0,1,1))/SUM(OFFSET(I2847,0,0,-ROW()+2,1)))</f>
        <v>0.22711704263611671</v>
      </c>
      <c r="K2847" s="21">
        <f ca="1">(计算结果!B$19+计算结果!B$20*'000300'!J2847)^计算结果!B$21</f>
        <v>1.604405338372505</v>
      </c>
      <c r="L2847" s="21">
        <f t="shared" ca="1" si="222"/>
        <v>3298.0974979874127</v>
      </c>
      <c r="M2847" s="31" t="str">
        <f ca="1">IF(ROW()&gt;计算结果!B$22+1,IF(L2847&gt;OFFSET(L2847,-计算结果!B$22,0,1,1),"买",IF(L2847&lt;OFFSET(L2847,-计算结果!B$22,0,1,1),"卖",M2846)),IF(L2847&gt;OFFSET(L2847,-ROW()+1,0,1,1),"买",IF(L2847&lt;OFFSET(L2847,-ROW()+1,0,1,1),"卖",M2846)))</f>
        <v>买</v>
      </c>
      <c r="N2847" s="4">
        <f t="shared" ca="1" si="223"/>
        <v>1</v>
      </c>
      <c r="O2847" s="3">
        <f ca="1">IF(M2846="买",E2847/E2846-1,0)-IF(N2847=1,计算结果!B$17,0)</f>
        <v>0</v>
      </c>
      <c r="P2847" s="2">
        <f t="shared" ca="1" si="224"/>
        <v>15.405386779963392</v>
      </c>
      <c r="Q2847" s="3">
        <f ca="1">1-P2847/MAX(P$2:P2847)</f>
        <v>3.2054380030608454E-2</v>
      </c>
    </row>
    <row r="2848" spans="1:17" x14ac:dyDescent="0.15">
      <c r="A2848" s="1">
        <v>42633</v>
      </c>
      <c r="B2848">
        <v>3264.66</v>
      </c>
      <c r="C2848">
        <v>3265.04</v>
      </c>
      <c r="D2848" s="21">
        <v>3252.39</v>
      </c>
      <c r="E2848" s="21">
        <v>3257.4</v>
      </c>
      <c r="F2848" s="42">
        <v>616.26150912000003</v>
      </c>
      <c r="G2848" s="3">
        <f t="shared" si="220"/>
        <v>-1.7529235823383615E-3</v>
      </c>
      <c r="H2848" s="3">
        <f>1-E2848/MAX(E$2:E2848)</f>
        <v>0.44575648267882662</v>
      </c>
      <c r="I2848" s="21">
        <f t="shared" si="221"/>
        <v>5.7199999999997999</v>
      </c>
      <c r="J2848" s="21">
        <f ca="1">IF(ROW()&gt;计算结果!B$18+1,ABS(E2848-OFFSET(E2848,-计算结果!B$18,0,1,1))/SUM(OFFSET(I2848,0,0,-计算结果!B$18,1)),ABS(E2848-OFFSET(E2848,-ROW()+2,0,1,1))/SUM(OFFSET(I2848,0,0,-ROW()+2,1)))</f>
        <v>0.34892019934781349</v>
      </c>
      <c r="K2848" s="21">
        <f ca="1">(计算结果!B$19+计算结果!B$20*'000300'!J2848)^计算结果!B$21</f>
        <v>1.7140281794130321</v>
      </c>
      <c r="L2848" s="21">
        <f t="shared" ca="1" si="222"/>
        <v>3228.3408396053824</v>
      </c>
      <c r="M2848" s="31" t="str">
        <f ca="1">IF(ROW()&gt;计算结果!B$22+1,IF(L2848&gt;OFFSET(L2848,-计算结果!B$22,0,1,1),"买",IF(L2848&lt;OFFSET(L2848,-计算结果!B$22,0,1,1),"卖",M2847)),IF(L2848&gt;OFFSET(L2848,-ROW()+1,0,1,1),"买",IF(L2848&lt;OFFSET(L2848,-ROW()+1,0,1,1),"卖",M2847)))</f>
        <v>卖</v>
      </c>
      <c r="N2848" s="4">
        <f t="shared" ca="1" si="223"/>
        <v>1</v>
      </c>
      <c r="O2848" s="3">
        <f ca="1">IF(M2847="买",E2848/E2847-1,0)-IF(N2848=1,计算结果!B$17,0)</f>
        <v>-1.7529235823383615E-3</v>
      </c>
      <c r="P2848" s="2">
        <f t="shared" ca="1" si="224"/>
        <v>15.378382314181751</v>
      </c>
      <c r="Q2848" s="3">
        <f ca="1">1-P2848/MAX(P$2:P2848)</f>
        <v>3.3751114734273835E-2</v>
      </c>
    </row>
    <row r="2849" spans="1:17" x14ac:dyDescent="0.15">
      <c r="A2849" s="1">
        <v>42634</v>
      </c>
      <c r="B2849">
        <v>3257.71</v>
      </c>
      <c r="C2849">
        <v>3270.9</v>
      </c>
      <c r="D2849" s="21">
        <v>3254.32</v>
      </c>
      <c r="E2849" s="21">
        <v>3266.64</v>
      </c>
      <c r="F2849" s="42">
        <v>689.57741055999998</v>
      </c>
      <c r="G2849" s="3">
        <f t="shared" si="220"/>
        <v>2.8366181617240915E-3</v>
      </c>
      <c r="H2849" s="3">
        <f>1-E2849/MAX(E$2:E2849)</f>
        <v>0.44418430545157561</v>
      </c>
      <c r="I2849" s="21">
        <f t="shared" si="221"/>
        <v>9.2399999999997817</v>
      </c>
      <c r="J2849" s="21">
        <f ca="1">IF(ROW()&gt;计算结果!B$18+1,ABS(E2849-OFFSET(E2849,-计算结果!B$18,0,1,1))/SUM(OFFSET(I2849,0,0,-计算结果!B$18,1)),ABS(E2849-OFFSET(E2849,-ROW()+2,0,1,1))/SUM(OFFSET(I2849,0,0,-ROW()+2,1)))</f>
        <v>0.31913357400722037</v>
      </c>
      <c r="K2849" s="21">
        <f ca="1">(计算结果!B$19+计算结果!B$20*'000300'!J2849)^计算结果!B$21</f>
        <v>1.6872202166064982</v>
      </c>
      <c r="L2849" s="21">
        <f t="shared" ca="1" si="222"/>
        <v>3292.959957302236</v>
      </c>
      <c r="M2849" s="31" t="str">
        <f ca="1">IF(ROW()&gt;计算结果!B$22+1,IF(L2849&gt;OFFSET(L2849,-计算结果!B$22,0,1,1),"买",IF(L2849&lt;OFFSET(L2849,-计算结果!B$22,0,1,1),"卖",M2848)),IF(L2849&gt;OFFSET(L2849,-ROW()+1,0,1,1),"买",IF(L2849&lt;OFFSET(L2849,-ROW()+1,0,1,1),"卖",M2848)))</f>
        <v>买</v>
      </c>
      <c r="N2849" s="4">
        <f t="shared" ca="1" si="223"/>
        <v>1</v>
      </c>
      <c r="O2849" s="3">
        <f ca="1">IF(M2848="买",E2849/E2848-1,0)-IF(N2849=1,计算结果!B$17,0)</f>
        <v>0</v>
      </c>
      <c r="P2849" s="2">
        <f t="shared" ca="1" si="224"/>
        <v>15.378382314181751</v>
      </c>
      <c r="Q2849" s="3">
        <f ca="1">1-P2849/MAX(P$2:P2849)</f>
        <v>3.3751114734273835E-2</v>
      </c>
    </row>
    <row r="2850" spans="1:17" x14ac:dyDescent="0.15">
      <c r="A2850" s="1">
        <v>42635</v>
      </c>
      <c r="B2850">
        <v>3281.47</v>
      </c>
      <c r="C2850">
        <v>3303.2</v>
      </c>
      <c r="D2850" s="21">
        <v>3277.98</v>
      </c>
      <c r="E2850" s="21">
        <v>3291.12</v>
      </c>
      <c r="F2850" s="42">
        <v>899.91757824000001</v>
      </c>
      <c r="G2850" s="3">
        <f t="shared" si="220"/>
        <v>7.4939387260304358E-3</v>
      </c>
      <c r="H2850" s="3">
        <f>1-E2850/MAX(E$2:E2850)</f>
        <v>0.4400190566936637</v>
      </c>
      <c r="I2850" s="21">
        <f t="shared" si="221"/>
        <v>24.480000000000018</v>
      </c>
      <c r="J2850" s="21">
        <f ca="1">IF(ROW()&gt;计算结果!B$18+1,ABS(E2850-OFFSET(E2850,-计算结果!B$18,0,1,1))/SUM(OFFSET(I2850,0,0,-计算结果!B$18,1)),ABS(E2850-OFFSET(E2850,-ROW()+2,0,1,1))/SUM(OFFSET(I2850,0,0,-ROW()+2,1)))</f>
        <v>0.30710069754963543</v>
      </c>
      <c r="K2850" s="21">
        <f ca="1">(计算结果!B$19+计算结果!B$20*'000300'!J2850)^计算结果!B$21</f>
        <v>1.6763906277946719</v>
      </c>
      <c r="L2850" s="21">
        <f t="shared" ca="1" si="222"/>
        <v>3289.8754701252246</v>
      </c>
      <c r="M2850" s="31" t="str">
        <f ca="1">IF(ROW()&gt;计算结果!B$22+1,IF(L2850&gt;OFFSET(L2850,-计算结果!B$22,0,1,1),"买",IF(L2850&lt;OFFSET(L2850,-计算结果!B$22,0,1,1),"卖",M2849)),IF(L2850&gt;OFFSET(L2850,-ROW()+1,0,1,1),"买",IF(L2850&lt;OFFSET(L2850,-ROW()+1,0,1,1),"卖",M2849)))</f>
        <v>卖</v>
      </c>
      <c r="N2850" s="4">
        <f t="shared" ca="1" si="223"/>
        <v>1</v>
      </c>
      <c r="O2850" s="3">
        <f ca="1">IF(M2849="买",E2850/E2849-1,0)-IF(N2850=1,计算结果!B$17,0)</f>
        <v>7.4939387260304358E-3</v>
      </c>
      <c r="P2850" s="2">
        <f t="shared" ca="1" si="224"/>
        <v>15.4936269689497</v>
      </c>
      <c r="Q2850" s="3">
        <f ca="1">1-P2850/MAX(P$2:P2850)</f>
        <v>2.6510104793997291E-2</v>
      </c>
    </row>
    <row r="2851" spans="1:17" x14ac:dyDescent="0.15">
      <c r="A2851" s="1">
        <v>42636</v>
      </c>
      <c r="B2851">
        <v>3292.28</v>
      </c>
      <c r="C2851">
        <v>3293.92</v>
      </c>
      <c r="D2851" s="21">
        <v>3275.02</v>
      </c>
      <c r="E2851" s="21">
        <v>3275.67</v>
      </c>
      <c r="F2851" s="42">
        <v>680.46258176000003</v>
      </c>
      <c r="G2851" s="3">
        <f t="shared" si="220"/>
        <v>-4.6944505214030485E-3</v>
      </c>
      <c r="H2851" s="3">
        <f>1-E2851/MAX(E$2:E2851)</f>
        <v>0.44264785952494379</v>
      </c>
      <c r="I2851" s="21">
        <f t="shared" si="221"/>
        <v>15.449999999999818</v>
      </c>
      <c r="J2851" s="21">
        <f ca="1">IF(ROW()&gt;计算结果!B$18+1,ABS(E2851-OFFSET(E2851,-计算结果!B$18,0,1,1))/SUM(OFFSET(I2851,0,0,-计算结果!B$18,1)),ABS(E2851-OFFSET(E2851,-ROW()+2,0,1,1))/SUM(OFFSET(I2851,0,0,-ROW()+2,1)))</f>
        <v>0.35921045376854105</v>
      </c>
      <c r="K2851" s="21">
        <f ca="1">(计算结果!B$19+计算结果!B$20*'000300'!J2851)^计算结果!B$21</f>
        <v>1.723289408391687</v>
      </c>
      <c r="L2851" s="21">
        <f t="shared" ca="1" si="222"/>
        <v>3265.3953339172008</v>
      </c>
      <c r="M2851" s="31" t="str">
        <f ca="1">IF(ROW()&gt;计算结果!B$22+1,IF(L2851&gt;OFFSET(L2851,-计算结果!B$22,0,1,1),"买",IF(L2851&lt;OFFSET(L2851,-计算结果!B$22,0,1,1),"卖",M2850)),IF(L2851&gt;OFFSET(L2851,-ROW()+1,0,1,1),"买",IF(L2851&lt;OFFSET(L2851,-ROW()+1,0,1,1),"卖",M2850)))</f>
        <v>卖</v>
      </c>
      <c r="N2851" s="4" t="str">
        <f t="shared" ca="1" si="223"/>
        <v/>
      </c>
      <c r="O2851" s="3">
        <f ca="1">IF(M2850="买",E2851/E2850-1,0)-IF(N2851=1,计算结果!B$17,0)</f>
        <v>0</v>
      </c>
      <c r="P2851" s="2">
        <f t="shared" ca="1" si="224"/>
        <v>15.4936269689497</v>
      </c>
      <c r="Q2851" s="3">
        <f ca="1">1-P2851/MAX(P$2:P2851)</f>
        <v>2.6510104793997291E-2</v>
      </c>
    </row>
    <row r="2852" spans="1:17" x14ac:dyDescent="0.15">
      <c r="A2852" s="1">
        <v>42639</v>
      </c>
      <c r="B2852">
        <v>3267.69</v>
      </c>
      <c r="C2852">
        <v>3267.69</v>
      </c>
      <c r="D2852" s="21">
        <v>3220.28</v>
      </c>
      <c r="E2852" s="21">
        <v>3220.28</v>
      </c>
      <c r="F2852" s="42">
        <v>787.00838911999995</v>
      </c>
      <c r="G2852" s="3">
        <f t="shared" si="220"/>
        <v>-1.6909517747514258E-2</v>
      </c>
      <c r="H2852" s="3">
        <f>1-E2852/MAX(E$2:E2852)</f>
        <v>0.4520724154359218</v>
      </c>
      <c r="I2852" s="21">
        <f t="shared" si="221"/>
        <v>55.389999999999873</v>
      </c>
      <c r="J2852" s="21">
        <f ca="1">IF(ROW()&gt;计算结果!B$18+1,ABS(E2852-OFFSET(E2852,-计算结果!B$18,0,1,1))/SUM(OFFSET(I2852,0,0,-计算结果!B$18,1)),ABS(E2852-OFFSET(E2852,-ROW()+2,0,1,1))/SUM(OFFSET(I2852,0,0,-ROW()+2,1)))</f>
        <v>0.50649681528662505</v>
      </c>
      <c r="K2852" s="21">
        <f ca="1">(计算结果!B$19+计算结果!B$20*'000300'!J2852)^计算结果!B$21</f>
        <v>1.8558471337579625</v>
      </c>
      <c r="L2852" s="21">
        <f t="shared" ca="1" si="222"/>
        <v>3181.6681707784305</v>
      </c>
      <c r="M2852" s="31" t="str">
        <f ca="1">IF(ROW()&gt;计算结果!B$22+1,IF(L2852&gt;OFFSET(L2852,-计算结果!B$22,0,1,1),"买",IF(L2852&lt;OFFSET(L2852,-计算结果!B$22,0,1,1),"卖",M2851)),IF(L2852&gt;OFFSET(L2852,-ROW()+1,0,1,1),"买",IF(L2852&lt;OFFSET(L2852,-ROW()+1,0,1,1),"卖",M2851)))</f>
        <v>卖</v>
      </c>
      <c r="N2852" s="4" t="str">
        <f t="shared" ca="1" si="223"/>
        <v/>
      </c>
      <c r="O2852" s="3">
        <f ca="1">IF(M2851="买",E2852/E2851-1,0)-IF(N2852=1,计算结果!B$17,0)</f>
        <v>0</v>
      </c>
      <c r="P2852" s="2">
        <f t="shared" ca="1" si="224"/>
        <v>15.4936269689497</v>
      </c>
      <c r="Q2852" s="3">
        <f ca="1">1-P2852/MAX(P$2:P2852)</f>
        <v>2.6510104793997291E-2</v>
      </c>
    </row>
    <row r="2853" spans="1:17" x14ac:dyDescent="0.15">
      <c r="A2853" s="1">
        <v>42640</v>
      </c>
      <c r="B2853">
        <v>3214.87</v>
      </c>
      <c r="C2853">
        <v>3240.78</v>
      </c>
      <c r="D2853" s="21">
        <v>3214.44</v>
      </c>
      <c r="E2853" s="21">
        <v>3240.75</v>
      </c>
      <c r="F2853" s="42">
        <v>666.51131903999999</v>
      </c>
      <c r="G2853" s="3">
        <f t="shared" si="220"/>
        <v>6.3565901101767519E-3</v>
      </c>
      <c r="H2853" s="3">
        <f>1-E2853/MAX(E$2:E2853)</f>
        <v>0.44858946437078884</v>
      </c>
      <c r="I2853" s="21">
        <f t="shared" si="221"/>
        <v>20.4699999999998</v>
      </c>
      <c r="J2853" s="21">
        <f ca="1">IF(ROW()&gt;计算结果!B$18+1,ABS(E2853-OFFSET(E2853,-计算结果!B$18,0,1,1))/SUM(OFFSET(I2853,0,0,-计算结果!B$18,1)),ABS(E2853-OFFSET(E2853,-ROW()+2,0,1,1))/SUM(OFFSET(I2853,0,0,-ROW()+2,1)))</f>
        <v>0.32966517381104848</v>
      </c>
      <c r="K2853" s="21">
        <f ca="1">(计算结果!B$19+计算结果!B$20*'000300'!J2853)^计算结果!B$21</f>
        <v>1.6966986564299436</v>
      </c>
      <c r="L2853" s="21">
        <f t="shared" ca="1" si="222"/>
        <v>3281.9122310380908</v>
      </c>
      <c r="M2853" s="31" t="str">
        <f ca="1">IF(ROW()&gt;计算结果!B$22+1,IF(L2853&gt;OFFSET(L2853,-计算结果!B$22,0,1,1),"买",IF(L2853&lt;OFFSET(L2853,-计算结果!B$22,0,1,1),"卖",M2852)),IF(L2853&gt;OFFSET(L2853,-ROW()+1,0,1,1),"买",IF(L2853&lt;OFFSET(L2853,-ROW()+1,0,1,1),"卖",M2852)))</f>
        <v>卖</v>
      </c>
      <c r="N2853" s="4" t="str">
        <f t="shared" ca="1" si="223"/>
        <v/>
      </c>
      <c r="O2853" s="3">
        <f ca="1">IF(M2852="买",E2853/E2852-1,0)-IF(N2853=1,计算结果!B$17,0)</f>
        <v>0</v>
      </c>
      <c r="P2853" s="2">
        <f t="shared" ca="1" si="224"/>
        <v>15.4936269689497</v>
      </c>
      <c r="Q2853" s="3">
        <f ca="1">1-P2853/MAX(P$2:P2853)</f>
        <v>2.6510104793997291E-2</v>
      </c>
    </row>
    <row r="2854" spans="1:17" x14ac:dyDescent="0.15">
      <c r="A2854" s="1">
        <v>42641</v>
      </c>
      <c r="B2854">
        <v>3243.65</v>
      </c>
      <c r="C2854">
        <v>3243.65</v>
      </c>
      <c r="D2854" s="21">
        <v>3228</v>
      </c>
      <c r="E2854" s="21">
        <v>3230.89</v>
      </c>
      <c r="F2854" s="42">
        <v>519.96405760000005</v>
      </c>
      <c r="G2854" s="3">
        <f t="shared" si="220"/>
        <v>-3.0425055928412492E-3</v>
      </c>
      <c r="H2854" s="3">
        <f>1-E2854/MAX(E$2:E2854)</f>
        <v>0.45026713400939222</v>
      </c>
      <c r="I2854" s="21">
        <f t="shared" si="221"/>
        <v>9.8600000000001273</v>
      </c>
      <c r="J2854" s="21">
        <f ca="1">IF(ROW()&gt;计算结果!B$18+1,ABS(E2854-OFFSET(E2854,-计算结果!B$18,0,1,1))/SUM(OFFSET(I2854,0,0,-计算结果!B$18,1)),ABS(E2854-OFFSET(E2854,-ROW()+2,0,1,1))/SUM(OFFSET(I2854,0,0,-ROW()+2,1)))</f>
        <v>0.16789325991422782</v>
      </c>
      <c r="K2854" s="21">
        <f ca="1">(计算结果!B$19+计算结果!B$20*'000300'!J2854)^计算结果!B$21</f>
        <v>1.551103933922805</v>
      </c>
      <c r="L2854" s="21">
        <f t="shared" ca="1" si="222"/>
        <v>3202.77144775739</v>
      </c>
      <c r="M2854" s="31" t="str">
        <f ca="1">IF(ROW()&gt;计算结果!B$22+1,IF(L2854&gt;OFFSET(L2854,-计算结果!B$22,0,1,1),"买",IF(L2854&lt;OFFSET(L2854,-计算结果!B$22,0,1,1),"卖",M2853)),IF(L2854&gt;OFFSET(L2854,-ROW()+1,0,1,1),"买",IF(L2854&lt;OFFSET(L2854,-ROW()+1,0,1,1),"卖",M2853)))</f>
        <v>卖</v>
      </c>
      <c r="N2854" s="4" t="str">
        <f t="shared" ca="1" si="223"/>
        <v/>
      </c>
      <c r="O2854" s="3">
        <f ca="1">IF(M2853="买",E2854/E2853-1,0)-IF(N2854=1,计算结果!B$17,0)</f>
        <v>0</v>
      </c>
      <c r="P2854" s="2">
        <f t="shared" ca="1" si="224"/>
        <v>15.4936269689497</v>
      </c>
      <c r="Q2854" s="3">
        <f ca="1">1-P2854/MAX(P$2:P2854)</f>
        <v>2.6510104793997291E-2</v>
      </c>
    </row>
    <row r="2855" spans="1:17" x14ac:dyDescent="0.15">
      <c r="A2855" s="1">
        <v>42642</v>
      </c>
      <c r="B2855">
        <v>3234.86</v>
      </c>
      <c r="C2855">
        <v>3257.77</v>
      </c>
      <c r="D2855" s="21">
        <v>3234.8</v>
      </c>
      <c r="E2855" s="21">
        <v>3244.39</v>
      </c>
      <c r="F2855" s="42">
        <v>622.20300287999999</v>
      </c>
      <c r="G2855" s="3">
        <f t="shared" si="220"/>
        <v>4.1784152354304993E-3</v>
      </c>
      <c r="H2855" s="3">
        <f>1-E2855/MAX(E$2:E2855)</f>
        <v>0.44797012182672025</v>
      </c>
      <c r="I2855" s="21">
        <f t="shared" si="221"/>
        <v>13.5</v>
      </c>
      <c r="J2855" s="21">
        <f ca="1">IF(ROW()&gt;计算结果!B$18+1,ABS(E2855-OFFSET(E2855,-计算结果!B$18,0,1,1))/SUM(OFFSET(I2855,0,0,-计算结果!B$18,1)),ABS(E2855-OFFSET(E2855,-ROW()+2,0,1,1))/SUM(OFFSET(I2855,0,0,-ROW()+2,1)))</f>
        <v>7.9660169915043155E-2</v>
      </c>
      <c r="K2855" s="21">
        <f ca="1">(计算结果!B$19+计算结果!B$20*'000300'!J2855)^计算结果!B$21</f>
        <v>1.4716941529235388</v>
      </c>
      <c r="L2855" s="21">
        <f t="shared" ca="1" si="222"/>
        <v>3264.0212277459823</v>
      </c>
      <c r="M2855" s="31" t="str">
        <f ca="1">IF(ROW()&gt;计算结果!B$22+1,IF(L2855&gt;OFFSET(L2855,-计算结果!B$22,0,1,1),"买",IF(L2855&lt;OFFSET(L2855,-计算结果!B$22,0,1,1),"卖",M2854)),IF(L2855&gt;OFFSET(L2855,-ROW()+1,0,1,1),"买",IF(L2855&lt;OFFSET(L2855,-ROW()+1,0,1,1),"卖",M2854)))</f>
        <v>卖</v>
      </c>
      <c r="N2855" s="4" t="str">
        <f t="shared" ca="1" si="223"/>
        <v/>
      </c>
      <c r="O2855" s="3">
        <f ca="1">IF(M2854="买",E2855/E2854-1,0)-IF(N2855=1,计算结果!B$17,0)</f>
        <v>0</v>
      </c>
      <c r="P2855" s="2">
        <f t="shared" ca="1" si="224"/>
        <v>15.4936269689497</v>
      </c>
      <c r="Q2855" s="3">
        <f ca="1">1-P2855/MAX(P$2:P2855)</f>
        <v>2.6510104793997291E-2</v>
      </c>
    </row>
    <row r="2856" spans="1:17" x14ac:dyDescent="0.15">
      <c r="A2856" s="1">
        <v>42643</v>
      </c>
      <c r="B2856">
        <v>3240.18</v>
      </c>
      <c r="C2856">
        <v>3260.94</v>
      </c>
      <c r="D2856" s="21">
        <v>3239.04</v>
      </c>
      <c r="E2856" s="21">
        <v>3253.28</v>
      </c>
      <c r="F2856" s="42">
        <v>526.55734784000003</v>
      </c>
      <c r="G2856" s="3">
        <f t="shared" si="220"/>
        <v>2.7401144745238248E-3</v>
      </c>
      <c r="H2856" s="3">
        <f>1-E2856/MAX(E$2:E2856)</f>
        <v>0.44645749676716795</v>
      </c>
      <c r="I2856" s="21">
        <f t="shared" si="221"/>
        <v>8.8900000000003274</v>
      </c>
      <c r="J2856" s="21">
        <f ca="1">IF(ROW()&gt;计算结果!B$18+1,ABS(E2856-OFFSET(E2856,-计算结果!B$18,0,1,1))/SUM(OFFSET(I2856,0,0,-计算结果!B$18,1)),ABS(E2856-OFFSET(E2856,-ROW()+2,0,1,1))/SUM(OFFSET(I2856,0,0,-ROW()+2,1)))</f>
        <v>7.7645552057208106E-2</v>
      </c>
      <c r="K2856" s="21">
        <f ca="1">(计算结果!B$19+计算结果!B$20*'000300'!J2856)^计算结果!B$21</f>
        <v>1.4698809968514872</v>
      </c>
      <c r="L2856" s="21">
        <f t="shared" ca="1" si="222"/>
        <v>3248.2329011993088</v>
      </c>
      <c r="M2856" s="31" t="str">
        <f ca="1">IF(ROW()&gt;计算结果!B$22+1,IF(L2856&gt;OFFSET(L2856,-计算结果!B$22,0,1,1),"买",IF(L2856&lt;OFFSET(L2856,-计算结果!B$22,0,1,1),"卖",M2855)),IF(L2856&gt;OFFSET(L2856,-ROW()+1,0,1,1),"买",IF(L2856&lt;OFFSET(L2856,-ROW()+1,0,1,1),"卖",M2855)))</f>
        <v>卖</v>
      </c>
      <c r="N2856" s="4" t="str">
        <f t="shared" ca="1" si="223"/>
        <v/>
      </c>
      <c r="O2856" s="3">
        <f ca="1">IF(M2855="买",E2856/E2855-1,0)-IF(N2856=1,计算结果!B$17,0)</f>
        <v>0</v>
      </c>
      <c r="P2856" s="2">
        <f t="shared" ca="1" si="224"/>
        <v>15.4936269689497</v>
      </c>
      <c r="Q2856" s="3">
        <f ca="1">1-P2856/MAX(P$2:P2856)</f>
        <v>2.6510104793997291E-2</v>
      </c>
    </row>
    <row r="2857" spans="1:17" x14ac:dyDescent="0.15">
      <c r="A2857" s="1">
        <v>42653</v>
      </c>
      <c r="B2857">
        <v>3265.36</v>
      </c>
      <c r="C2857">
        <v>3294.64</v>
      </c>
      <c r="D2857" s="21">
        <v>3258.96</v>
      </c>
      <c r="E2857" s="21">
        <v>3293.87</v>
      </c>
      <c r="F2857" s="42">
        <v>896.07987200000002</v>
      </c>
      <c r="G2857" s="3">
        <f t="shared" si="220"/>
        <v>1.2476638961294251E-2</v>
      </c>
      <c r="H2857" s="3">
        <f>1-E2857/MAX(E$2:E2857)</f>
        <v>0.43955114680460083</v>
      </c>
      <c r="I2857" s="21">
        <f t="shared" si="221"/>
        <v>40.589999999999691</v>
      </c>
      <c r="J2857" s="21">
        <f ca="1">IF(ROW()&gt;计算结果!B$18+1,ABS(E2857-OFFSET(E2857,-计算结果!B$18,0,1,1))/SUM(OFFSET(I2857,0,0,-计算结果!B$18,1)),ABS(E2857-OFFSET(E2857,-ROW()+2,0,1,1))/SUM(OFFSET(I2857,0,0,-ROW()+2,1)))</f>
        <v>0.15103885259590411</v>
      </c>
      <c r="K2857" s="21">
        <f ca="1">(计算结果!B$19+计算结果!B$20*'000300'!J2857)^计算结果!B$21</f>
        <v>1.5359349673363136</v>
      </c>
      <c r="L2857" s="21">
        <f t="shared" ca="1" si="222"/>
        <v>3318.3285170550716</v>
      </c>
      <c r="M2857" s="31" t="str">
        <f ca="1">IF(ROW()&gt;计算结果!B$22+1,IF(L2857&gt;OFFSET(L2857,-计算结果!B$22,0,1,1),"买",IF(L2857&lt;OFFSET(L2857,-计算结果!B$22,0,1,1),"卖",M2856)),IF(L2857&gt;OFFSET(L2857,-ROW()+1,0,1,1),"买",IF(L2857&lt;OFFSET(L2857,-ROW()+1,0,1,1),"卖",M2856)))</f>
        <v>买</v>
      </c>
      <c r="N2857" s="4">
        <f t="shared" ca="1" si="223"/>
        <v>1</v>
      </c>
      <c r="O2857" s="3">
        <f ca="1">IF(M2856="买",E2857/E2856-1,0)-IF(N2857=1,计算结果!B$17,0)</f>
        <v>0</v>
      </c>
      <c r="P2857" s="2">
        <f t="shared" ca="1" si="224"/>
        <v>15.4936269689497</v>
      </c>
      <c r="Q2857" s="3">
        <f ca="1">1-P2857/MAX(P$2:P2857)</f>
        <v>2.6510104793997291E-2</v>
      </c>
    </row>
    <row r="2858" spans="1:17" x14ac:dyDescent="0.15">
      <c r="A2858" s="1">
        <v>42654</v>
      </c>
      <c r="B2858">
        <v>3296.87</v>
      </c>
      <c r="C2858">
        <v>3308</v>
      </c>
      <c r="D2858" s="21">
        <v>3292.88</v>
      </c>
      <c r="E2858" s="21">
        <v>3306.56</v>
      </c>
      <c r="F2858" s="42">
        <v>882.13422079999998</v>
      </c>
      <c r="G2858" s="3">
        <f t="shared" si="220"/>
        <v>3.8526110623673393E-3</v>
      </c>
      <c r="H2858" s="3">
        <f>1-E2858/MAX(E$2:E2858)</f>
        <v>0.43739195535288911</v>
      </c>
      <c r="I2858" s="21">
        <f t="shared" si="221"/>
        <v>12.690000000000055</v>
      </c>
      <c r="J2858" s="21">
        <f ca="1">IF(ROW()&gt;计算结果!B$18+1,ABS(E2858-OFFSET(E2858,-计算结果!B$18,0,1,1))/SUM(OFFSET(I2858,0,0,-计算结果!B$18,1)),ABS(E2858-OFFSET(E2858,-ROW()+2,0,1,1))/SUM(OFFSET(I2858,0,0,-ROW()+2,1)))</f>
        <v>0.23347264437689957</v>
      </c>
      <c r="K2858" s="21">
        <f ca="1">(计算结果!B$19+计算结果!B$20*'000300'!J2858)^计算结果!B$21</f>
        <v>1.6101253799392095</v>
      </c>
      <c r="L2858" s="21">
        <f t="shared" ca="1" si="222"/>
        <v>3299.3797290604534</v>
      </c>
      <c r="M2858" s="31" t="str">
        <f ca="1">IF(ROW()&gt;计算结果!B$22+1,IF(L2858&gt;OFFSET(L2858,-计算结果!B$22,0,1,1),"买",IF(L2858&lt;OFFSET(L2858,-计算结果!B$22,0,1,1),"卖",M2857)),IF(L2858&gt;OFFSET(L2858,-ROW()+1,0,1,1),"买",IF(L2858&lt;OFFSET(L2858,-ROW()+1,0,1,1),"卖",M2857)))</f>
        <v>卖</v>
      </c>
      <c r="N2858" s="4">
        <f t="shared" ca="1" si="223"/>
        <v>1</v>
      </c>
      <c r="O2858" s="3">
        <f ca="1">IF(M2857="买",E2858/E2857-1,0)-IF(N2858=1,计算结果!B$17,0)</f>
        <v>3.8526110623673393E-3</v>
      </c>
      <c r="P2858" s="2">
        <f t="shared" ca="1" si="224"/>
        <v>15.553317887606468</v>
      </c>
      <c r="Q2858" s="3">
        <f ca="1">1-P2858/MAX(P$2:P2858)</f>
        <v>2.2759626854623849E-2</v>
      </c>
    </row>
    <row r="2859" spans="1:17" x14ac:dyDescent="0.15">
      <c r="A2859" s="1">
        <v>42655</v>
      </c>
      <c r="B2859">
        <v>3299.14</v>
      </c>
      <c r="C2859">
        <v>3302.56</v>
      </c>
      <c r="D2859" s="21">
        <v>3289.75</v>
      </c>
      <c r="E2859" s="21">
        <v>3300.01</v>
      </c>
      <c r="F2859" s="42">
        <v>723.86912256000005</v>
      </c>
      <c r="G2859" s="3">
        <f t="shared" si="220"/>
        <v>-1.9809106745377614E-3</v>
      </c>
      <c r="H2859" s="3">
        <f>1-E2859/MAX(E$2:E2859)</f>
        <v>0.4385064316341114</v>
      </c>
      <c r="I2859" s="21">
        <f t="shared" si="221"/>
        <v>6.5499999999997272</v>
      </c>
      <c r="J2859" s="21">
        <f ca="1">IF(ROW()&gt;计算结果!B$18+1,ABS(E2859-OFFSET(E2859,-计算结果!B$18,0,1,1))/SUM(OFFSET(I2859,0,0,-计算结果!B$18,1)),ABS(E2859-OFFSET(E2859,-ROW()+2,0,1,1))/SUM(OFFSET(I2859,0,0,-ROW()+2,1)))</f>
        <v>0.16053302544859979</v>
      </c>
      <c r="K2859" s="21">
        <f ca="1">(计算结果!B$19+计算结果!B$20*'000300'!J2859)^计算结果!B$21</f>
        <v>1.5444797229037397</v>
      </c>
      <c r="L2859" s="21">
        <f t="shared" ca="1" si="222"/>
        <v>3300.3531697465187</v>
      </c>
      <c r="M2859" s="31" t="str">
        <f ca="1">IF(ROW()&gt;计算结果!B$22+1,IF(L2859&gt;OFFSET(L2859,-计算结果!B$22,0,1,1),"买",IF(L2859&lt;OFFSET(L2859,-计算结果!B$22,0,1,1),"卖",M2858)),IF(L2859&gt;OFFSET(L2859,-ROW()+1,0,1,1),"买",IF(L2859&lt;OFFSET(L2859,-ROW()+1,0,1,1),"卖",M2858)))</f>
        <v>卖</v>
      </c>
      <c r="N2859" s="4" t="str">
        <f t="shared" ca="1" si="223"/>
        <v/>
      </c>
      <c r="O2859" s="3">
        <f ca="1">IF(M2858="买",E2859/E2858-1,0)-IF(N2859=1,计算结果!B$17,0)</f>
        <v>0</v>
      </c>
      <c r="P2859" s="2">
        <f t="shared" ca="1" si="224"/>
        <v>15.553317887606468</v>
      </c>
      <c r="Q2859" s="3">
        <f ca="1">1-P2859/MAX(P$2:P2859)</f>
        <v>2.2759626854623849E-2</v>
      </c>
    </row>
    <row r="2860" spans="1:17" x14ac:dyDescent="0.15">
      <c r="A2860" s="1">
        <v>42656</v>
      </c>
      <c r="B2860">
        <v>3299.16</v>
      </c>
      <c r="C2860">
        <v>3307.41</v>
      </c>
      <c r="D2860" s="21">
        <v>3292.4</v>
      </c>
      <c r="E2860" s="21">
        <v>3302.65</v>
      </c>
      <c r="F2860" s="42">
        <v>799.23748864000004</v>
      </c>
      <c r="G2860" s="3">
        <f t="shared" si="220"/>
        <v>7.9999757576487696E-4</v>
      </c>
      <c r="H2860" s="3">
        <f>1-E2860/MAX(E$2:E2860)</f>
        <v>0.43805723814061115</v>
      </c>
      <c r="I2860" s="21">
        <f t="shared" si="221"/>
        <v>2.6399999999998727</v>
      </c>
      <c r="J2860" s="21">
        <f ca="1">IF(ROW()&gt;计算结果!B$18+1,ABS(E2860-OFFSET(E2860,-计算结果!B$18,0,1,1))/SUM(OFFSET(I2860,0,0,-计算结果!B$18,1)),ABS(E2860-OFFSET(E2860,-ROW()+2,0,1,1))/SUM(OFFSET(I2860,0,0,-ROW()+2,1)))</f>
        <v>6.1979250658497256E-2</v>
      </c>
      <c r="K2860" s="21">
        <f ca="1">(计算结果!B$19+计算结果!B$20*'000300'!J2860)^计算结果!B$21</f>
        <v>1.4557813255926475</v>
      </c>
      <c r="L2860" s="21">
        <f t="shared" ca="1" si="222"/>
        <v>3303.6968523375926</v>
      </c>
      <c r="M2860" s="31" t="str">
        <f ca="1">IF(ROW()&gt;计算结果!B$22+1,IF(L2860&gt;OFFSET(L2860,-计算结果!B$22,0,1,1),"买",IF(L2860&lt;OFFSET(L2860,-计算结果!B$22,0,1,1),"卖",M2859)),IF(L2860&gt;OFFSET(L2860,-ROW()+1,0,1,1),"买",IF(L2860&lt;OFFSET(L2860,-ROW()+1,0,1,1),"卖",M2859)))</f>
        <v>卖</v>
      </c>
      <c r="N2860" s="4" t="str">
        <f t="shared" ca="1" si="223"/>
        <v/>
      </c>
      <c r="O2860" s="3">
        <f ca="1">IF(M2859="买",E2860/E2859-1,0)-IF(N2860=1,计算结果!B$17,0)</f>
        <v>0</v>
      </c>
      <c r="P2860" s="2">
        <f t="shared" ca="1" si="224"/>
        <v>15.553317887606468</v>
      </c>
      <c r="Q2860" s="3">
        <f ca="1">1-P2860/MAX(P$2:P2860)</f>
        <v>2.2759626854623849E-2</v>
      </c>
    </row>
    <row r="2861" spans="1:17" x14ac:dyDescent="0.15">
      <c r="A2861" s="1">
        <v>42657</v>
      </c>
      <c r="B2861">
        <v>3298.73</v>
      </c>
      <c r="C2861">
        <v>3306.69</v>
      </c>
      <c r="D2861" s="21">
        <v>3285.73</v>
      </c>
      <c r="E2861" s="21">
        <v>3305.85</v>
      </c>
      <c r="F2861" s="42">
        <v>814.85594623999998</v>
      </c>
      <c r="G2861" s="3">
        <f t="shared" si="220"/>
        <v>9.6891889846029144E-4</v>
      </c>
      <c r="H2861" s="3">
        <f>1-E2861/MAX(E$2:E2861)</f>
        <v>0.43751276117879268</v>
      </c>
      <c r="I2861" s="21">
        <f t="shared" si="221"/>
        <v>3.1999999999998181</v>
      </c>
      <c r="J2861" s="21">
        <f ca="1">IF(ROW()&gt;计算结果!B$18+1,ABS(E2861-OFFSET(E2861,-计算结果!B$18,0,1,1))/SUM(OFFSET(I2861,0,0,-计算结果!B$18,1)),ABS(E2861-OFFSET(E2861,-ROW()+2,0,1,1))/SUM(OFFSET(I2861,0,0,-ROW()+2,1)))</f>
        <v>0.17366785590977074</v>
      </c>
      <c r="K2861" s="21">
        <f ca="1">(计算结果!B$19+计算结果!B$20*'000300'!J2861)^计算结果!B$21</f>
        <v>1.5563010703187936</v>
      </c>
      <c r="L2861" s="21">
        <f t="shared" ca="1" si="222"/>
        <v>3307.0477983491519</v>
      </c>
      <c r="M2861" s="31" t="str">
        <f ca="1">IF(ROW()&gt;计算结果!B$22+1,IF(L2861&gt;OFFSET(L2861,-计算结果!B$22,0,1,1),"买",IF(L2861&lt;OFFSET(L2861,-计算结果!B$22,0,1,1),"卖",M2860)),IF(L2861&gt;OFFSET(L2861,-ROW()+1,0,1,1),"买",IF(L2861&lt;OFFSET(L2861,-ROW()+1,0,1,1),"卖",M2860)))</f>
        <v>卖</v>
      </c>
      <c r="N2861" s="4" t="str">
        <f t="shared" ca="1" si="223"/>
        <v/>
      </c>
      <c r="O2861" s="3">
        <f ca="1">IF(M2860="买",E2861/E2860-1,0)-IF(N2861=1,计算结果!B$17,0)</f>
        <v>0</v>
      </c>
      <c r="P2861" s="2">
        <f t="shared" ca="1" si="224"/>
        <v>15.553317887606468</v>
      </c>
      <c r="Q2861" s="3">
        <f ca="1">1-P2861/MAX(P$2:P2861)</f>
        <v>2.2759626854623849E-2</v>
      </c>
    </row>
    <row r="2862" spans="1:17" x14ac:dyDescent="0.15">
      <c r="A2862" s="1">
        <v>42660</v>
      </c>
      <c r="B2862">
        <v>3305.96</v>
      </c>
      <c r="C2862">
        <v>3309.01</v>
      </c>
      <c r="D2862" s="21">
        <v>3271.54</v>
      </c>
      <c r="E2862" s="21">
        <v>3277.88</v>
      </c>
      <c r="F2862" s="42">
        <v>881.99421952</v>
      </c>
      <c r="G2862" s="3">
        <f t="shared" si="220"/>
        <v>-8.460758957605452E-3</v>
      </c>
      <c r="H2862" s="3">
        <f>1-E2862/MAX(E$2:E2862)</f>
        <v>0.44227183012318783</v>
      </c>
      <c r="I2862" s="21">
        <f t="shared" si="221"/>
        <v>27.9699999999998</v>
      </c>
      <c r="J2862" s="21">
        <f ca="1">IF(ROW()&gt;计算结果!B$18+1,ABS(E2862-OFFSET(E2862,-计算结果!B$18,0,1,1))/SUM(OFFSET(I2862,0,0,-计算结果!B$18,1)),ABS(E2862-OFFSET(E2862,-ROW()+2,0,1,1))/SUM(OFFSET(I2862,0,0,-ROW()+2,1)))</f>
        <v>0.39355015031429502</v>
      </c>
      <c r="K2862" s="21">
        <f ca="1">(计算结果!B$19+计算结果!B$20*'000300'!J2862)^计算结果!B$21</f>
        <v>1.7541951352828655</v>
      </c>
      <c r="L2862" s="21">
        <f t="shared" ca="1" si="222"/>
        <v>3255.881788378158</v>
      </c>
      <c r="M2862" s="31" t="str">
        <f ca="1">IF(ROW()&gt;计算结果!B$22+1,IF(L2862&gt;OFFSET(L2862,-计算结果!B$22,0,1,1),"买",IF(L2862&lt;OFFSET(L2862,-计算结果!B$22,0,1,1),"卖",M2861)),IF(L2862&gt;OFFSET(L2862,-ROW()+1,0,1,1),"买",IF(L2862&lt;OFFSET(L2862,-ROW()+1,0,1,1),"卖",M2861)))</f>
        <v>卖</v>
      </c>
      <c r="N2862" s="4" t="str">
        <f t="shared" ca="1" si="223"/>
        <v/>
      </c>
      <c r="O2862" s="3">
        <f ca="1">IF(M2861="买",E2862/E2861-1,0)-IF(N2862=1,计算结果!B$17,0)</f>
        <v>0</v>
      </c>
      <c r="P2862" s="2">
        <f t="shared" ca="1" si="224"/>
        <v>15.553317887606468</v>
      </c>
      <c r="Q2862" s="3">
        <f ca="1">1-P2862/MAX(P$2:P2862)</f>
        <v>2.2759626854623849E-2</v>
      </c>
    </row>
    <row r="2863" spans="1:17" x14ac:dyDescent="0.15">
      <c r="A2863" s="1">
        <v>42661</v>
      </c>
      <c r="B2863">
        <v>3272.68</v>
      </c>
      <c r="C2863">
        <v>3321.33</v>
      </c>
      <c r="D2863" s="21">
        <v>3272.68</v>
      </c>
      <c r="E2863" s="21">
        <v>3321.33</v>
      </c>
      <c r="F2863" s="42">
        <v>1046.2504550399999</v>
      </c>
      <c r="G2863" s="3">
        <f t="shared" si="220"/>
        <v>1.3255518810938671E-2</v>
      </c>
      <c r="H2863" s="3">
        <f>1-E2863/MAX(E$2:E2863)</f>
        <v>0.43487885387599534</v>
      </c>
      <c r="I2863" s="21">
        <f t="shared" si="221"/>
        <v>43.449999999999818</v>
      </c>
      <c r="J2863" s="21">
        <f ca="1">IF(ROW()&gt;计算结果!B$18+1,ABS(E2863-OFFSET(E2863,-计算结果!B$18,0,1,1))/SUM(OFFSET(I2863,0,0,-计算结果!B$18,1)),ABS(E2863-OFFSET(E2863,-ROW()+2,0,1,1))/SUM(OFFSET(I2863,0,0,-ROW()+2,1)))</f>
        <v>0.47584740758238037</v>
      </c>
      <c r="K2863" s="21">
        <f ca="1">(计算结果!B$19+计算结果!B$20*'000300'!J2863)^计算结果!B$21</f>
        <v>1.8282626668241422</v>
      </c>
      <c r="L2863" s="21">
        <f t="shared" ca="1" si="222"/>
        <v>3375.5383102967771</v>
      </c>
      <c r="M2863" s="31" t="str">
        <f ca="1">IF(ROW()&gt;计算结果!B$22+1,IF(L2863&gt;OFFSET(L2863,-计算结果!B$22,0,1,1),"买",IF(L2863&lt;OFFSET(L2863,-计算结果!B$22,0,1,1),"卖",M2862)),IF(L2863&gt;OFFSET(L2863,-ROW()+1,0,1,1),"买",IF(L2863&lt;OFFSET(L2863,-ROW()+1,0,1,1),"卖",M2862)))</f>
        <v>买</v>
      </c>
      <c r="N2863" s="4">
        <f t="shared" ca="1" si="223"/>
        <v>1</v>
      </c>
      <c r="O2863" s="3">
        <f ca="1">IF(M2862="买",E2863/E2862-1,0)-IF(N2863=1,计算结果!B$17,0)</f>
        <v>0</v>
      </c>
      <c r="P2863" s="2">
        <f t="shared" ca="1" si="224"/>
        <v>15.553317887606468</v>
      </c>
      <c r="Q2863" s="3">
        <f ca="1">1-P2863/MAX(P$2:P2863)</f>
        <v>2.2759626854623849E-2</v>
      </c>
    </row>
    <row r="2864" spans="1:17" x14ac:dyDescent="0.15">
      <c r="A2864" s="1">
        <v>42662</v>
      </c>
      <c r="B2864">
        <v>3323.3</v>
      </c>
      <c r="C2864">
        <v>3332.52</v>
      </c>
      <c r="D2864" s="21">
        <v>3309.83</v>
      </c>
      <c r="E2864" s="21">
        <v>3316.24</v>
      </c>
      <c r="F2864" s="42">
        <v>963.54443263999997</v>
      </c>
      <c r="G2864" s="3">
        <f t="shared" si="220"/>
        <v>-1.5325185994767843E-3</v>
      </c>
      <c r="H2864" s="3">
        <f>1-E2864/MAX(E$2:E2864)</f>
        <v>0.43574491254338799</v>
      </c>
      <c r="I2864" s="21">
        <f t="shared" si="221"/>
        <v>5.0900000000001455</v>
      </c>
      <c r="J2864" s="21">
        <f ca="1">IF(ROW()&gt;计算结果!B$18+1,ABS(E2864-OFFSET(E2864,-计算结果!B$18,0,1,1))/SUM(OFFSET(I2864,0,0,-计算结果!B$18,1)),ABS(E2864-OFFSET(E2864,-ROW()+2,0,1,1))/SUM(OFFSET(I2864,0,0,-ROW()+2,1)))</f>
        <v>0.51862429361366169</v>
      </c>
      <c r="K2864" s="21">
        <f ca="1">(计算结果!B$19+计算结果!B$20*'000300'!J2864)^计算结果!B$21</f>
        <v>1.8667618642522954</v>
      </c>
      <c r="L2864" s="21">
        <f t="shared" ca="1" si="222"/>
        <v>3264.8424860201535</v>
      </c>
      <c r="M2864" s="31" t="str">
        <f ca="1">IF(ROW()&gt;计算结果!B$22+1,IF(L2864&gt;OFFSET(L2864,-计算结果!B$22,0,1,1),"买",IF(L2864&lt;OFFSET(L2864,-计算结果!B$22,0,1,1),"卖",M2863)),IF(L2864&gt;OFFSET(L2864,-ROW()+1,0,1,1),"买",IF(L2864&lt;OFFSET(L2864,-ROW()+1,0,1,1),"卖",M2863)))</f>
        <v>买</v>
      </c>
      <c r="N2864" s="4" t="str">
        <f t="shared" ca="1" si="223"/>
        <v/>
      </c>
      <c r="O2864" s="3">
        <f ca="1">IF(M2863="买",E2864/E2863-1,0)-IF(N2864=1,计算结果!B$17,0)</f>
        <v>-1.5325185994767843E-3</v>
      </c>
      <c r="P2864" s="2">
        <f t="shared" ca="1" si="224"/>
        <v>15.529482138660136</v>
      </c>
      <c r="Q2864" s="3">
        <f ca="1">1-P2864/MAX(P$2:P2864)</f>
        <v>2.4257265902628777E-2</v>
      </c>
    </row>
    <row r="2865" spans="1:17" x14ac:dyDescent="0.15">
      <c r="A2865" s="1">
        <v>42663</v>
      </c>
      <c r="B2865">
        <v>3317.18</v>
      </c>
      <c r="C2865">
        <v>3324.9</v>
      </c>
      <c r="D2865" s="21">
        <v>3312.17</v>
      </c>
      <c r="E2865" s="21">
        <v>3318.6</v>
      </c>
      <c r="F2865" s="42">
        <v>824.81094656000005</v>
      </c>
      <c r="G2865" s="3">
        <f t="shared" si="220"/>
        <v>7.1164933780432094E-4</v>
      </c>
      <c r="H2865" s="3">
        <f>1-E2865/MAX(E$2:E2865)</f>
        <v>0.43534336078404678</v>
      </c>
      <c r="I2865" s="21">
        <f t="shared" si="221"/>
        <v>2.3600000000001273</v>
      </c>
      <c r="J2865" s="21">
        <f ca="1">IF(ROW()&gt;计算结果!B$18+1,ABS(E2865-OFFSET(E2865,-计算结果!B$18,0,1,1))/SUM(OFFSET(I2865,0,0,-计算结果!B$18,1)),ABS(E2865-OFFSET(E2865,-ROW()+2,0,1,1))/SUM(OFFSET(I2865,0,0,-ROW()+2,1)))</f>
        <v>0.48367333637489629</v>
      </c>
      <c r="K2865" s="21">
        <f ca="1">(计算结果!B$19+计算结果!B$20*'000300'!J2865)^计算结果!B$21</f>
        <v>1.8353060027374066</v>
      </c>
      <c r="L2865" s="21">
        <f t="shared" ca="1" si="222"/>
        <v>3363.5039741196056</v>
      </c>
      <c r="M2865" s="31" t="str">
        <f ca="1">IF(ROW()&gt;计算结果!B$22+1,IF(L2865&gt;OFFSET(L2865,-计算结果!B$22,0,1,1),"买",IF(L2865&lt;OFFSET(L2865,-计算结果!B$22,0,1,1),"卖",M2864)),IF(L2865&gt;OFFSET(L2865,-ROW()+1,0,1,1),"买",IF(L2865&lt;OFFSET(L2865,-ROW()+1,0,1,1),"卖",M2864)))</f>
        <v>买</v>
      </c>
      <c r="N2865" s="4" t="str">
        <f t="shared" ca="1" si="223"/>
        <v/>
      </c>
      <c r="O2865" s="3">
        <f ca="1">IF(M2864="买",E2865/E2864-1,0)-IF(N2865=1,计算结果!B$17,0)</f>
        <v>7.1164933780432094E-4</v>
      </c>
      <c r="P2865" s="2">
        <f t="shared" ca="1" si="224"/>
        <v>15.540533684340557</v>
      </c>
      <c r="Q2865" s="3">
        <f ca="1">1-P2865/MAX(P$2:P2865)</f>
        <v>2.3562879232041034E-2</v>
      </c>
    </row>
    <row r="2866" spans="1:17" x14ac:dyDescent="0.15">
      <c r="A2866" s="1">
        <v>42664</v>
      </c>
      <c r="B2866">
        <v>3315.72</v>
      </c>
      <c r="C2866">
        <v>3341.56</v>
      </c>
      <c r="D2866" s="21">
        <v>3309.18</v>
      </c>
      <c r="E2866" s="21">
        <v>3327.74</v>
      </c>
      <c r="F2866" s="42">
        <v>1071.1493017600001</v>
      </c>
      <c r="G2866" s="3">
        <f t="shared" si="220"/>
        <v>2.7541734466340895E-3</v>
      </c>
      <c r="H2866" s="3">
        <f>1-E2866/MAX(E$2:E2866)</f>
        <v>0.43378819846185257</v>
      </c>
      <c r="I2866" s="21">
        <f t="shared" si="221"/>
        <v>9.1399999999998727</v>
      </c>
      <c r="J2866" s="21">
        <f ca="1">IF(ROW()&gt;计算结果!B$18+1,ABS(E2866-OFFSET(E2866,-计算结果!B$18,0,1,1))/SUM(OFFSET(I2866,0,0,-计算结果!B$18,1)),ABS(E2866-OFFSET(E2866,-ROW()+2,0,1,1))/SUM(OFFSET(I2866,0,0,-ROW()+2,1)))</f>
        <v>0.48451327433628383</v>
      </c>
      <c r="K2866" s="21">
        <f ca="1">(计算结果!B$19+计算结果!B$20*'000300'!J2866)^计算结果!B$21</f>
        <v>1.8360619469026553</v>
      </c>
      <c r="L2866" s="21">
        <f t="shared" ca="1" si="222"/>
        <v>3297.8391021685857</v>
      </c>
      <c r="M2866" s="31" t="str">
        <f ca="1">IF(ROW()&gt;计算结果!B$22+1,IF(L2866&gt;OFFSET(L2866,-计算结果!B$22,0,1,1),"买",IF(L2866&lt;OFFSET(L2866,-计算结果!B$22,0,1,1),"卖",M2865)),IF(L2866&gt;OFFSET(L2866,-ROW()+1,0,1,1),"买",IF(L2866&lt;OFFSET(L2866,-ROW()+1,0,1,1),"卖",M2865)))</f>
        <v>买</v>
      </c>
      <c r="N2866" s="4" t="str">
        <f t="shared" ca="1" si="223"/>
        <v/>
      </c>
      <c r="O2866" s="3">
        <f ca="1">IF(M2865="买",E2866/E2865-1,0)-IF(N2866=1,计算结果!B$17,0)</f>
        <v>2.7541734466340895E-3</v>
      </c>
      <c r="P2866" s="2">
        <f t="shared" ca="1" si="224"/>
        <v>15.583335009560491</v>
      </c>
      <c r="Q2866" s="3">
        <f ca="1">1-P2866/MAX(P$2:P2866)</f>
        <v>2.0873602041714068E-2</v>
      </c>
    </row>
    <row r="2867" spans="1:17" x14ac:dyDescent="0.15">
      <c r="A2867" s="1">
        <v>42667</v>
      </c>
      <c r="B2867">
        <v>3332.51</v>
      </c>
      <c r="C2867">
        <v>3382.83</v>
      </c>
      <c r="D2867" s="21">
        <v>3330.97</v>
      </c>
      <c r="E2867" s="21">
        <v>3367.58</v>
      </c>
      <c r="F2867" s="42">
        <v>1500.63005696</v>
      </c>
      <c r="G2867" s="3">
        <f t="shared" si="220"/>
        <v>1.197208916561987E-2</v>
      </c>
      <c r="H2867" s="3">
        <f>1-E2867/MAX(E$2:E2867)</f>
        <v>0.42700946028721154</v>
      </c>
      <c r="I2867" s="21">
        <f t="shared" si="221"/>
        <v>39.840000000000146</v>
      </c>
      <c r="J2867" s="21">
        <f ca="1">IF(ROW()&gt;计算结果!B$18+1,ABS(E2867-OFFSET(E2867,-计算结果!B$18,0,1,1))/SUM(OFFSET(I2867,0,0,-计算结果!B$18,1)),ABS(E2867-OFFSET(E2867,-ROW()+2,0,1,1))/SUM(OFFSET(I2867,0,0,-ROW()+2,1)))</f>
        <v>0.48198522199699428</v>
      </c>
      <c r="K2867" s="21">
        <f ca="1">(计算结果!B$19+计算结果!B$20*'000300'!J2867)^计算结果!B$21</f>
        <v>1.8337866997972947</v>
      </c>
      <c r="L2867" s="21">
        <f t="shared" ca="1" si="222"/>
        <v>3425.729033043755</v>
      </c>
      <c r="M2867" s="31" t="str">
        <f ca="1">IF(ROW()&gt;计算结果!B$22+1,IF(L2867&gt;OFFSET(L2867,-计算结果!B$22,0,1,1),"买",IF(L2867&lt;OFFSET(L2867,-计算结果!B$22,0,1,1),"卖",M2866)),IF(L2867&gt;OFFSET(L2867,-ROW()+1,0,1,1),"买",IF(L2867&lt;OFFSET(L2867,-ROW()+1,0,1,1),"卖",M2866)))</f>
        <v>买</v>
      </c>
      <c r="N2867" s="4" t="str">
        <f t="shared" ca="1" si="223"/>
        <v/>
      </c>
      <c r="O2867" s="3">
        <f ca="1">IF(M2866="买",E2867/E2866-1,0)-IF(N2867=1,计算结果!B$17,0)</f>
        <v>1.197208916561987E-2</v>
      </c>
      <c r="P2867" s="2">
        <f t="shared" ca="1" si="224"/>
        <v>15.769900085792674</v>
      </c>
      <c r="Q2867" s="3">
        <f ca="1">1-P2867/MAX(P$2:P2867)</f>
        <v>9.1514135009452824E-3</v>
      </c>
    </row>
    <row r="2868" spans="1:17" x14ac:dyDescent="0.15">
      <c r="A2868" s="1">
        <v>42668</v>
      </c>
      <c r="B2868">
        <v>3367.48</v>
      </c>
      <c r="C2868">
        <v>3373.91</v>
      </c>
      <c r="D2868" s="21">
        <v>3356.59</v>
      </c>
      <c r="E2868" s="21">
        <v>3367.45</v>
      </c>
      <c r="F2868" s="42">
        <v>1105.76508928</v>
      </c>
      <c r="G2868" s="3">
        <f t="shared" si="220"/>
        <v>-3.8603388783697845E-5</v>
      </c>
      <c r="H2868" s="3">
        <f>1-E2868/MAX(E$2:E2868)</f>
        <v>0.42703157966378547</v>
      </c>
      <c r="I2868" s="21">
        <f t="shared" si="221"/>
        <v>0.13000000000010914</v>
      </c>
      <c r="J2868" s="21">
        <f ca="1">IF(ROW()&gt;计算结果!B$18+1,ABS(E2868-OFFSET(E2868,-计算结果!B$18,0,1,1))/SUM(OFFSET(I2868,0,0,-计算结果!B$18,1)),ABS(E2868-OFFSET(E2868,-ROW()+2,0,1,1))/SUM(OFFSET(I2868,0,0,-ROW()+2,1)))</f>
        <v>0.43378214718244723</v>
      </c>
      <c r="K2868" s="21">
        <f ca="1">(计算结果!B$19+计算结果!B$20*'000300'!J2868)^计算结果!B$21</f>
        <v>1.7904039324642025</v>
      </c>
      <c r="L2868" s="21">
        <f t="shared" ca="1" si="222"/>
        <v>3321.3860231020044</v>
      </c>
      <c r="M2868" s="31" t="str">
        <f ca="1">IF(ROW()&gt;计算结果!B$22+1,IF(L2868&gt;OFFSET(L2868,-计算结果!B$22,0,1,1),"买",IF(L2868&lt;OFFSET(L2868,-计算结果!B$22,0,1,1),"卖",M2867)),IF(L2868&gt;OFFSET(L2868,-ROW()+1,0,1,1),"买",IF(L2868&lt;OFFSET(L2868,-ROW()+1,0,1,1),"卖",M2867)))</f>
        <v>买</v>
      </c>
      <c r="N2868" s="4" t="str">
        <f t="shared" ca="1" si="223"/>
        <v/>
      </c>
      <c r="O2868" s="3">
        <f ca="1">IF(M2867="买",E2868/E2867-1,0)-IF(N2868=1,计算结果!B$17,0)</f>
        <v>-3.8603388783697845E-5</v>
      </c>
      <c r="P2868" s="2">
        <f t="shared" ca="1" si="224"/>
        <v>15.769291314208582</v>
      </c>
      <c r="Q2868" s="3">
        <f ca="1">1-P2868/MAX(P$2:P2868)</f>
        <v>9.1896636141557408E-3</v>
      </c>
    </row>
    <row r="2869" spans="1:17" x14ac:dyDescent="0.15">
      <c r="A2869" s="1">
        <v>42669</v>
      </c>
      <c r="B2869">
        <v>3365.2</v>
      </c>
      <c r="C2869">
        <v>3367.83</v>
      </c>
      <c r="D2869" s="21">
        <v>3349.57</v>
      </c>
      <c r="E2869" s="21">
        <v>3354.8</v>
      </c>
      <c r="F2869" s="42">
        <v>1047.1931904</v>
      </c>
      <c r="G2869" s="3">
        <f t="shared" si="220"/>
        <v>-3.756551693417709E-3</v>
      </c>
      <c r="H2869" s="3">
        <f>1-E2869/MAX(E$2:E2869)</f>
        <v>0.42918396515347434</v>
      </c>
      <c r="I2869" s="21">
        <f t="shared" si="221"/>
        <v>12.649999999999636</v>
      </c>
      <c r="J2869" s="21">
        <f ca="1">IF(ROW()&gt;计算结果!B$18+1,ABS(E2869-OFFSET(E2869,-计算结果!B$18,0,1,1))/SUM(OFFSET(I2869,0,0,-计算结果!B$18,1)),ABS(E2869-OFFSET(E2869,-ROW()+2,0,1,1))/SUM(OFFSET(I2869,0,0,-ROW()+2,1)))</f>
        <v>0.37406977538062547</v>
      </c>
      <c r="K2869" s="21">
        <f ca="1">(计算结果!B$19+计算结果!B$20*'000300'!J2869)^计算结果!B$21</f>
        <v>1.7366627978425628</v>
      </c>
      <c r="L2869" s="21">
        <f t="shared" ca="1" si="222"/>
        <v>3379.4148337087249</v>
      </c>
      <c r="M2869" s="31" t="str">
        <f ca="1">IF(ROW()&gt;计算结果!B$22+1,IF(L2869&gt;OFFSET(L2869,-计算结果!B$22,0,1,1),"买",IF(L2869&lt;OFFSET(L2869,-计算结果!B$22,0,1,1),"卖",M2868)),IF(L2869&gt;OFFSET(L2869,-ROW()+1,0,1,1),"买",IF(L2869&lt;OFFSET(L2869,-ROW()+1,0,1,1),"卖",M2868)))</f>
        <v>买</v>
      </c>
      <c r="N2869" s="4" t="str">
        <f t="shared" ca="1" si="223"/>
        <v/>
      </c>
      <c r="O2869" s="3">
        <f ca="1">IF(M2868="买",E2869/E2868-1,0)-IF(N2869=1,计算结果!B$17,0)</f>
        <v>-3.756551693417709E-3</v>
      </c>
      <c r="P2869" s="2">
        <f t="shared" ca="1" si="224"/>
        <v>15.710053156218194</v>
      </c>
      <c r="Q2869" s="3">
        <f ca="1">1-P2869/MAX(P$2:P2869)</f>
        <v>1.2911693861161755E-2</v>
      </c>
    </row>
    <row r="2870" spans="1:17" x14ac:dyDescent="0.15">
      <c r="A2870" s="1">
        <v>42670</v>
      </c>
      <c r="B2870">
        <v>3351.46</v>
      </c>
      <c r="C2870">
        <v>3352.35</v>
      </c>
      <c r="D2870" s="21">
        <v>3335.13</v>
      </c>
      <c r="E2870" s="21">
        <v>3345.7</v>
      </c>
      <c r="F2870" s="42">
        <v>852.41012223999996</v>
      </c>
      <c r="G2870" s="3">
        <f t="shared" si="220"/>
        <v>-2.7125312984381811E-3</v>
      </c>
      <c r="H2870" s="3">
        <f>1-E2870/MAX(E$2:E2870)</f>
        <v>0.43073232151364593</v>
      </c>
      <c r="I2870" s="21">
        <f t="shared" si="221"/>
        <v>9.1000000000003638</v>
      </c>
      <c r="J2870" s="21">
        <f ca="1">IF(ROW()&gt;计算结果!B$18+1,ABS(E2870-OFFSET(E2870,-计算结果!B$18,0,1,1))/SUM(OFFSET(I2870,0,0,-计算结果!B$18,1)),ABS(E2870-OFFSET(E2870,-ROW()+2,0,1,1))/SUM(OFFSET(I2870,0,0,-ROW()+2,1)))</f>
        <v>0.28150134048257225</v>
      </c>
      <c r="K2870" s="21">
        <f ca="1">(计算结果!B$19+计算结果!B$20*'000300'!J2870)^计算结果!B$21</f>
        <v>1.653351206434315</v>
      </c>
      <c r="L2870" s="21">
        <f t="shared" ca="1" si="222"/>
        <v>3323.6723727216722</v>
      </c>
      <c r="M2870" s="31" t="str">
        <f ca="1">IF(ROW()&gt;计算结果!B$22+1,IF(L2870&gt;OFFSET(L2870,-计算结果!B$22,0,1,1),"买",IF(L2870&lt;OFFSET(L2870,-计算结果!B$22,0,1,1),"卖",M2869)),IF(L2870&gt;OFFSET(L2870,-ROW()+1,0,1,1),"买",IF(L2870&lt;OFFSET(L2870,-ROW()+1,0,1,1),"卖",M2869)))</f>
        <v>买</v>
      </c>
      <c r="N2870" s="4" t="str">
        <f t="shared" ca="1" si="223"/>
        <v/>
      </c>
      <c r="O2870" s="3">
        <f ca="1">IF(M2869="买",E2870/E2869-1,0)-IF(N2870=1,计算结果!B$17,0)</f>
        <v>-2.7125312984381811E-3</v>
      </c>
      <c r="P2870" s="2">
        <f t="shared" ca="1" si="224"/>
        <v>15.667439145331825</v>
      </c>
      <c r="Q2870" s="3">
        <f ca="1">1-P2870/MAX(P$2:P2870)</f>
        <v>1.5589201785885631E-2</v>
      </c>
    </row>
    <row r="2871" spans="1:17" x14ac:dyDescent="0.15">
      <c r="A2871" s="1">
        <v>42671</v>
      </c>
      <c r="B2871">
        <v>3347.14</v>
      </c>
      <c r="C2871">
        <v>3370.75</v>
      </c>
      <c r="D2871" s="21">
        <v>3337.29</v>
      </c>
      <c r="E2871" s="21">
        <v>3340.13</v>
      </c>
      <c r="F2871" s="42">
        <v>1047.9797043200001</v>
      </c>
      <c r="G2871" s="3">
        <f t="shared" si="220"/>
        <v>-1.6648235047971305E-3</v>
      </c>
      <c r="H2871" s="3">
        <f>1-E2871/MAX(E$2:E2871)</f>
        <v>0.43168005172531132</v>
      </c>
      <c r="I2871" s="21">
        <f t="shared" si="221"/>
        <v>5.569999999999709</v>
      </c>
      <c r="J2871" s="21">
        <f ca="1">IF(ROW()&gt;计算结果!B$18+1,ABS(E2871-OFFSET(E2871,-计算结果!B$18,0,1,1))/SUM(OFFSET(I2871,0,0,-计算结果!B$18,1)),ABS(E2871-OFFSET(E2871,-ROW()+2,0,1,1))/SUM(OFFSET(I2871,0,0,-ROW()+2,1)))</f>
        <v>0.220734063103672</v>
      </c>
      <c r="K2871" s="21">
        <f ca="1">(计算结果!B$19+计算结果!B$20*'000300'!J2871)^计算结果!B$21</f>
        <v>1.5986606567933048</v>
      </c>
      <c r="L2871" s="21">
        <f t="shared" ca="1" si="222"/>
        <v>3349.9825339557028</v>
      </c>
      <c r="M2871" s="31" t="str">
        <f ca="1">IF(ROW()&gt;计算结果!B$22+1,IF(L2871&gt;OFFSET(L2871,-计算结果!B$22,0,1,1),"买",IF(L2871&lt;OFFSET(L2871,-计算结果!B$22,0,1,1),"卖",M2870)),IF(L2871&gt;OFFSET(L2871,-ROW()+1,0,1,1),"买",IF(L2871&lt;OFFSET(L2871,-ROW()+1,0,1,1),"卖",M2870)))</f>
        <v>买</v>
      </c>
      <c r="N2871" s="4" t="str">
        <f t="shared" ca="1" si="223"/>
        <v/>
      </c>
      <c r="O2871" s="3">
        <f ca="1">IF(M2870="买",E2871/E2870-1,0)-IF(N2871=1,计算结果!B$17,0)</f>
        <v>-1.6648235047971305E-3</v>
      </c>
      <c r="P2871" s="2">
        <f t="shared" ca="1" si="224"/>
        <v>15.641355624382697</v>
      </c>
      <c r="Q2871" s="3">
        <f ca="1">1-P2871/MAX(P$2:P2871)</f>
        <v>1.7228072021128638E-2</v>
      </c>
    </row>
    <row r="2872" spans="1:17" x14ac:dyDescent="0.15">
      <c r="A2872" s="1">
        <v>42674</v>
      </c>
      <c r="B2872">
        <v>3332.41</v>
      </c>
      <c r="C2872">
        <v>3340.47</v>
      </c>
      <c r="D2872" s="21">
        <v>3317.33</v>
      </c>
      <c r="E2872" s="21">
        <v>3336.28</v>
      </c>
      <c r="F2872" s="42">
        <v>807.01825024000004</v>
      </c>
      <c r="G2872" s="3">
        <f t="shared" si="220"/>
        <v>-1.1526497471655572E-3</v>
      </c>
      <c r="H2872" s="3">
        <f>1-E2872/MAX(E$2:E2872)</f>
        <v>0.43233512556999931</v>
      </c>
      <c r="I2872" s="21">
        <f t="shared" si="221"/>
        <v>3.8499999999999091</v>
      </c>
      <c r="J2872" s="21">
        <f ca="1">IF(ROW()&gt;计算结果!B$18+1,ABS(E2872-OFFSET(E2872,-计算结果!B$18,0,1,1))/SUM(OFFSET(I2872,0,0,-计算结果!B$18,1)),ABS(E2872-OFFSET(E2872,-ROW()+2,0,1,1))/SUM(OFFSET(I2872,0,0,-ROW()+2,1)))</f>
        <v>0.44518981552065989</v>
      </c>
      <c r="K2872" s="21">
        <f ca="1">(计算结果!B$19+计算结果!B$20*'000300'!J2872)^计算结果!B$21</f>
        <v>1.800670833968594</v>
      </c>
      <c r="L2872" s="21">
        <f t="shared" ca="1" si="222"/>
        <v>3325.3087807102047</v>
      </c>
      <c r="M2872" s="31" t="str">
        <f ca="1">IF(ROW()&gt;计算结果!B$22+1,IF(L2872&gt;OFFSET(L2872,-计算结果!B$22,0,1,1),"买",IF(L2872&lt;OFFSET(L2872,-计算结果!B$22,0,1,1),"卖",M2871)),IF(L2872&gt;OFFSET(L2872,-ROW()+1,0,1,1),"买",IF(L2872&lt;OFFSET(L2872,-ROW()+1,0,1,1),"卖",M2871)))</f>
        <v>买</v>
      </c>
      <c r="N2872" s="4" t="str">
        <f t="shared" ca="1" si="223"/>
        <v/>
      </c>
      <c r="O2872" s="3">
        <f ca="1">IF(M2871="买",E2872/E2871-1,0)-IF(N2872=1,计算结果!B$17,0)</f>
        <v>-1.1526497471655572E-3</v>
      </c>
      <c r="P2872" s="2">
        <f t="shared" ca="1" si="224"/>
        <v>15.623326619776925</v>
      </c>
      <c r="Q2872" s="3">
        <f ca="1">1-P2872/MAX(P$2:P2872)</f>
        <v>1.8360863835434893E-2</v>
      </c>
    </row>
    <row r="2873" spans="1:17" x14ac:dyDescent="0.15">
      <c r="A2873" s="1">
        <v>42675</v>
      </c>
      <c r="B2873">
        <v>3338.71</v>
      </c>
      <c r="C2873">
        <v>3359.39</v>
      </c>
      <c r="D2873" s="21">
        <v>3334.46</v>
      </c>
      <c r="E2873" s="21">
        <v>3359.05</v>
      </c>
      <c r="F2873" s="42">
        <v>847.17682688000002</v>
      </c>
      <c r="G2873" s="3">
        <f t="shared" si="220"/>
        <v>6.8249667294111305E-3</v>
      </c>
      <c r="H2873" s="3">
        <f>1-E2873/MAX(E$2:E2873)</f>
        <v>0.42846083168855909</v>
      </c>
      <c r="I2873" s="21">
        <f t="shared" si="221"/>
        <v>22.769999999999982</v>
      </c>
      <c r="J2873" s="21">
        <f ca="1">IF(ROW()&gt;计算结果!B$18+1,ABS(E2873-OFFSET(E2873,-计算结果!B$18,0,1,1))/SUM(OFFSET(I2873,0,0,-计算结果!B$18,1)),ABS(E2873-OFFSET(E2873,-ROW()+2,0,1,1))/SUM(OFFSET(I2873,0,0,-ROW()+2,1)))</f>
        <v>0.34135746606335071</v>
      </c>
      <c r="K2873" s="21">
        <f ca="1">(计算结果!B$19+计算结果!B$20*'000300'!J2873)^计算结果!B$21</f>
        <v>1.7072217194570156</v>
      </c>
      <c r="L2873" s="21">
        <f t="shared" ca="1" si="222"/>
        <v>3382.9125231227058</v>
      </c>
      <c r="M2873" s="31" t="str">
        <f ca="1">IF(ROW()&gt;计算结果!B$22+1,IF(L2873&gt;OFFSET(L2873,-计算结果!B$22,0,1,1),"买",IF(L2873&lt;OFFSET(L2873,-计算结果!B$22,0,1,1),"卖",M2872)),IF(L2873&gt;OFFSET(L2873,-ROW()+1,0,1,1),"买",IF(L2873&lt;OFFSET(L2873,-ROW()+1,0,1,1),"卖",M2872)))</f>
        <v>买</v>
      </c>
      <c r="N2873" s="4" t="str">
        <f t="shared" ca="1" si="223"/>
        <v/>
      </c>
      <c r="O2873" s="3">
        <f ca="1">IF(M2872="买",E2873/E2872-1,0)-IF(N2873=1,计算结果!B$17,0)</f>
        <v>6.8249667294111305E-3</v>
      </c>
      <c r="P2873" s="2">
        <f t="shared" ca="1" si="224"/>
        <v>15.729955304159626</v>
      </c>
      <c r="Q2873" s="3">
        <f ca="1">1-P2873/MAX(P$2:P2873)</f>
        <v>1.1661209390823934E-2</v>
      </c>
    </row>
    <row r="2874" spans="1:17" x14ac:dyDescent="0.15">
      <c r="A2874" s="1">
        <v>42676</v>
      </c>
      <c r="B2874">
        <v>3350.71</v>
      </c>
      <c r="C2874">
        <v>3356.4</v>
      </c>
      <c r="D2874" s="21">
        <v>3331.38</v>
      </c>
      <c r="E2874" s="21">
        <v>3333.35</v>
      </c>
      <c r="F2874" s="42">
        <v>1003.48993536</v>
      </c>
      <c r="G2874" s="3">
        <f t="shared" si="220"/>
        <v>-7.650972745270268E-3</v>
      </c>
      <c r="H2874" s="3">
        <f>1-E2874/MAX(E$2:E2874)</f>
        <v>0.43283366228816444</v>
      </c>
      <c r="I2874" s="21">
        <f t="shared" si="221"/>
        <v>25.700000000000273</v>
      </c>
      <c r="J2874" s="21">
        <f ca="1">IF(ROW()&gt;计算结果!B$18+1,ABS(E2874-OFFSET(E2874,-计算结果!B$18,0,1,1))/SUM(OFFSET(I2874,0,0,-计算结果!B$18,1)),ABS(E2874-OFFSET(E2874,-ROW()+2,0,1,1))/SUM(OFFSET(I2874,0,0,-ROW()+2,1)))</f>
        <v>0.13050110594157663</v>
      </c>
      <c r="K2874" s="21">
        <f ca="1">(计算结果!B$19+计算结果!B$20*'000300'!J2874)^计算结果!B$21</f>
        <v>1.5174509953474189</v>
      </c>
      <c r="L2874" s="21">
        <f t="shared" ca="1" si="222"/>
        <v>3307.7038230782264</v>
      </c>
      <c r="M2874" s="31" t="str">
        <f ca="1">IF(ROW()&gt;计算结果!B$22+1,IF(L2874&gt;OFFSET(L2874,-计算结果!B$22,0,1,1),"买",IF(L2874&lt;OFFSET(L2874,-计算结果!B$22,0,1,1),"卖",M2873)),IF(L2874&gt;OFFSET(L2874,-ROW()+1,0,1,1),"买",IF(L2874&lt;OFFSET(L2874,-ROW()+1,0,1,1),"卖",M2873)))</f>
        <v>买</v>
      </c>
      <c r="N2874" s="4" t="str">
        <f t="shared" ca="1" si="223"/>
        <v/>
      </c>
      <c r="O2874" s="3">
        <f ca="1">IF(M2873="买",E2874/E2873-1,0)-IF(N2874=1,计算结果!B$17,0)</f>
        <v>-7.650972745270268E-3</v>
      </c>
      <c r="P2874" s="2">
        <f t="shared" ca="1" si="224"/>
        <v>15.60960584484318</v>
      </c>
      <c r="Q2874" s="3">
        <f ca="1">1-P2874/MAX(P$2:P2874)</f>
        <v>1.9222962540868194E-2</v>
      </c>
    </row>
    <row r="2875" spans="1:17" x14ac:dyDescent="0.15">
      <c r="A2875" s="1">
        <v>42677</v>
      </c>
      <c r="B2875">
        <v>3326.9</v>
      </c>
      <c r="C2875">
        <v>3379.99</v>
      </c>
      <c r="D2875" s="21">
        <v>3324.84</v>
      </c>
      <c r="E2875" s="21">
        <v>3365.08</v>
      </c>
      <c r="F2875" s="42">
        <v>1373.86467328</v>
      </c>
      <c r="G2875" s="3">
        <f t="shared" si="220"/>
        <v>9.5189524052379237E-3</v>
      </c>
      <c r="H2875" s="3">
        <f>1-E2875/MAX(E$2:E2875)</f>
        <v>0.42743483291363238</v>
      </c>
      <c r="I2875" s="21">
        <f t="shared" si="221"/>
        <v>31.730000000000018</v>
      </c>
      <c r="J2875" s="21">
        <f ca="1">IF(ROW()&gt;计算结果!B$18+1,ABS(E2875-OFFSET(E2875,-计算结果!B$18,0,1,1))/SUM(OFFSET(I2875,0,0,-计算结果!B$18,1)),ABS(E2875-OFFSET(E2875,-ROW()+2,0,1,1))/SUM(OFFSET(I2875,0,0,-ROW()+2,1)))</f>
        <v>0.28963110667996023</v>
      </c>
      <c r="K2875" s="21">
        <f ca="1">(计算结果!B$19+计算结果!B$20*'000300'!J2875)^计算结果!B$21</f>
        <v>1.6606679960119641</v>
      </c>
      <c r="L2875" s="21">
        <f t="shared" ca="1" si="222"/>
        <v>3402.986603825736</v>
      </c>
      <c r="M2875" s="31" t="str">
        <f ca="1">IF(ROW()&gt;计算结果!B$22+1,IF(L2875&gt;OFFSET(L2875,-计算结果!B$22,0,1,1),"买",IF(L2875&lt;OFFSET(L2875,-计算结果!B$22,0,1,1),"卖",M2874)),IF(L2875&gt;OFFSET(L2875,-ROW()+1,0,1,1),"买",IF(L2875&lt;OFFSET(L2875,-ROW()+1,0,1,1),"卖",M2874)))</f>
        <v>买</v>
      </c>
      <c r="N2875" s="4" t="str">
        <f t="shared" ca="1" si="223"/>
        <v/>
      </c>
      <c r="O2875" s="3">
        <f ca="1">IF(M2874="买",E2875/E2874-1,0)-IF(N2875=1,计算结果!B$17,0)</f>
        <v>9.5189524052379237E-3</v>
      </c>
      <c r="P2875" s="2">
        <f t="shared" ca="1" si="224"/>
        <v>15.758192939944767</v>
      </c>
      <c r="Q2875" s="3">
        <f ca="1">1-P2875/MAX(P$2:P2875)</f>
        <v>9.8869926011444509E-3</v>
      </c>
    </row>
    <row r="2876" spans="1:17" x14ac:dyDescent="0.15">
      <c r="A2876" s="1">
        <v>42678</v>
      </c>
      <c r="B2876">
        <v>3362.21</v>
      </c>
      <c r="C2876">
        <v>3377.64</v>
      </c>
      <c r="D2876" s="21">
        <v>3348.43</v>
      </c>
      <c r="E2876" s="21">
        <v>3354.17</v>
      </c>
      <c r="F2876" s="42">
        <v>1108.1376563199999</v>
      </c>
      <c r="G2876" s="3">
        <f t="shared" si="220"/>
        <v>-3.2421220297882414E-3</v>
      </c>
      <c r="H2876" s="3">
        <f>1-E2876/MAX(E$2:E2876)</f>
        <v>0.42929115905533244</v>
      </c>
      <c r="I2876" s="21">
        <f t="shared" si="221"/>
        <v>10.909999999999854</v>
      </c>
      <c r="J2876" s="21">
        <f ca="1">IF(ROW()&gt;计算结果!B$18+1,ABS(E2876-OFFSET(E2876,-计算结果!B$18,0,1,1))/SUM(OFFSET(I2876,0,0,-计算结果!B$18,1)),ABS(E2876-OFFSET(E2876,-ROW()+2,0,1,1))/SUM(OFFSET(I2876,0,0,-ROW()+2,1)))</f>
        <v>0.16289676425269825</v>
      </c>
      <c r="K2876" s="21">
        <f ca="1">(计算结果!B$19+计算结果!B$20*'000300'!J2876)^计算结果!B$21</f>
        <v>1.5466070878274283</v>
      </c>
      <c r="L2876" s="21">
        <f t="shared" ca="1" si="222"/>
        <v>3327.4864983451894</v>
      </c>
      <c r="M2876" s="31" t="str">
        <f ca="1">IF(ROW()&gt;计算结果!B$22+1,IF(L2876&gt;OFFSET(L2876,-计算结果!B$22,0,1,1),"买",IF(L2876&lt;OFFSET(L2876,-计算结果!B$22,0,1,1),"卖",M2875)),IF(L2876&gt;OFFSET(L2876,-ROW()+1,0,1,1),"买",IF(L2876&lt;OFFSET(L2876,-ROW()+1,0,1,1),"卖",M2875)))</f>
        <v>买</v>
      </c>
      <c r="N2876" s="4" t="str">
        <f t="shared" ca="1" si="223"/>
        <v/>
      </c>
      <c r="O2876" s="3">
        <f ca="1">IF(M2875="买",E2876/E2875-1,0)-IF(N2876=1,计算结果!B$17,0)</f>
        <v>-3.2421220297882414E-3</v>
      </c>
      <c r="P2876" s="2">
        <f t="shared" ca="1" si="224"/>
        <v>15.707102955464519</v>
      </c>
      <c r="Q2876" s="3">
        <f ca="1">1-P2876/MAX(P$2:P2876)</f>
        <v>1.3097059794412114E-2</v>
      </c>
    </row>
    <row r="2877" spans="1:17" x14ac:dyDescent="0.15">
      <c r="A2877" s="1">
        <v>42681</v>
      </c>
      <c r="B2877">
        <v>3353.44</v>
      </c>
      <c r="C2877">
        <v>3362.74</v>
      </c>
      <c r="D2877" s="21">
        <v>3342.31</v>
      </c>
      <c r="E2877" s="21">
        <v>3356.59</v>
      </c>
      <c r="F2877" s="42">
        <v>943.70873343999995</v>
      </c>
      <c r="G2877" s="3">
        <f t="shared" si="220"/>
        <v>7.2148996622112271E-4</v>
      </c>
      <c r="H2877" s="3">
        <f>1-E2877/MAX(E$2:E2877)</f>
        <v>0.42887939835295719</v>
      </c>
      <c r="I2877" s="21">
        <f t="shared" si="221"/>
        <v>2.4200000000000728</v>
      </c>
      <c r="J2877" s="21">
        <f ca="1">IF(ROW()&gt;计算结果!B$18+1,ABS(E2877-OFFSET(E2877,-计算结果!B$18,0,1,1))/SUM(OFFSET(I2877,0,0,-计算结果!B$18,1)),ABS(E2877-OFFSET(E2877,-ROW()+2,0,1,1))/SUM(OFFSET(I2877,0,0,-ROW()+2,1)))</f>
        <v>8.8039734038290379E-2</v>
      </c>
      <c r="K2877" s="21">
        <f ca="1">(计算结果!B$19+计算结果!B$20*'000300'!J2877)^计算结果!B$21</f>
        <v>1.4792357606344613</v>
      </c>
      <c r="L2877" s="21">
        <f t="shared" ca="1" si="222"/>
        <v>3370.5374387526699</v>
      </c>
      <c r="M2877" s="31" t="str">
        <f ca="1">IF(ROW()&gt;计算结果!B$22+1,IF(L2877&gt;OFFSET(L2877,-计算结果!B$22,0,1,1),"买",IF(L2877&lt;OFFSET(L2877,-计算结果!B$22,0,1,1),"卖",M2876)),IF(L2877&gt;OFFSET(L2877,-ROW()+1,0,1,1),"买",IF(L2877&lt;OFFSET(L2877,-ROW()+1,0,1,1),"卖",M2876)))</f>
        <v>买</v>
      </c>
      <c r="N2877" s="4" t="str">
        <f t="shared" ca="1" si="223"/>
        <v/>
      </c>
      <c r="O2877" s="3">
        <f ca="1">IF(M2876="买",E2877/E2876-1,0)-IF(N2877=1,计算结果!B$17,0)</f>
        <v>7.2148996622112271E-4</v>
      </c>
      <c r="P2877" s="2">
        <f t="shared" ca="1" si="224"/>
        <v>15.71843547264529</v>
      </c>
      <c r="Q2877" s="3">
        <f ca="1">1-P2877/MAX(P$2:P2877)</f>
        <v>1.2385019225419569E-2</v>
      </c>
    </row>
    <row r="2878" spans="1:17" x14ac:dyDescent="0.15">
      <c r="A2878" s="1">
        <v>42682</v>
      </c>
      <c r="B2878">
        <v>3367.7</v>
      </c>
      <c r="C2878">
        <v>3383.92</v>
      </c>
      <c r="D2878" s="21">
        <v>3361.13</v>
      </c>
      <c r="E2878" s="21">
        <v>3371.12</v>
      </c>
      <c r="F2878" s="42">
        <v>1051.3825792</v>
      </c>
      <c r="G2878" s="3">
        <f t="shared" si="220"/>
        <v>4.3287979765178619E-3</v>
      </c>
      <c r="H2878" s="3">
        <f>1-E2878/MAX(E$2:E2878)</f>
        <v>0.42640713264819985</v>
      </c>
      <c r="I2878" s="21">
        <f t="shared" si="221"/>
        <v>14.529999999999745</v>
      </c>
      <c r="J2878" s="21">
        <f ca="1">IF(ROW()&gt;计算结果!B$18+1,ABS(E2878-OFFSET(E2878,-计算结果!B$18,0,1,1))/SUM(OFFSET(I2878,0,0,-计算结果!B$18,1)),ABS(E2878-OFFSET(E2878,-ROW()+2,0,1,1))/SUM(OFFSET(I2878,0,0,-ROW()+2,1)))</f>
        <v>2.6359261653379904E-2</v>
      </c>
      <c r="K2878" s="21">
        <f ca="1">(计算结果!B$19+计算结果!B$20*'000300'!J2878)^计算结果!B$21</f>
        <v>1.4237233354880419</v>
      </c>
      <c r="L2878" s="21">
        <f t="shared" ca="1" si="222"/>
        <v>3371.3668447948448</v>
      </c>
      <c r="M2878" s="31" t="str">
        <f ca="1">IF(ROW()&gt;计算结果!B$22+1,IF(L2878&gt;OFFSET(L2878,-计算结果!B$22,0,1,1),"买",IF(L2878&lt;OFFSET(L2878,-计算结果!B$22,0,1,1),"卖",M2877)),IF(L2878&gt;OFFSET(L2878,-ROW()+1,0,1,1),"买",IF(L2878&lt;OFFSET(L2878,-ROW()+1,0,1,1),"卖",M2877)))</f>
        <v>买</v>
      </c>
      <c r="N2878" s="4" t="str">
        <f t="shared" ca="1" si="223"/>
        <v/>
      </c>
      <c r="O2878" s="3">
        <f ca="1">IF(M2877="买",E2878/E2877-1,0)-IF(N2878=1,计算结果!B$17,0)</f>
        <v>4.3287979765178619E-3</v>
      </c>
      <c r="P2878" s="2">
        <f t="shared" ca="1" si="224"/>
        <v>15.786477404313302</v>
      </c>
      <c r="Q2878" s="3">
        <f ca="1">1-P2878/MAX(P$2:P2878)</f>
        <v>8.1098334950638895E-3</v>
      </c>
    </row>
    <row r="2879" spans="1:17" x14ac:dyDescent="0.15">
      <c r="A2879" s="1">
        <v>42683</v>
      </c>
      <c r="B2879">
        <v>3370.6</v>
      </c>
      <c r="C2879">
        <v>3373.1</v>
      </c>
      <c r="D2879" s="21">
        <v>3322.08</v>
      </c>
      <c r="E2879" s="21">
        <v>3353.05</v>
      </c>
      <c r="F2879" s="42">
        <v>1451.8691430399999</v>
      </c>
      <c r="G2879" s="3">
        <f t="shared" si="220"/>
        <v>-5.3602363606159997E-3</v>
      </c>
      <c r="H2879" s="3">
        <f>1-E2879/MAX(E$2:E2879)</f>
        <v>0.42948172599196888</v>
      </c>
      <c r="I2879" s="21">
        <f t="shared" si="221"/>
        <v>18.069999999999709</v>
      </c>
      <c r="J2879" s="21">
        <f ca="1">IF(ROW()&gt;计算结果!B$18+1,ABS(E2879-OFFSET(E2879,-计算结果!B$18,0,1,1))/SUM(OFFSET(I2879,0,0,-计算结果!B$18,1)),ABS(E2879-OFFSET(E2879,-ROW()+2,0,1,1))/SUM(OFFSET(I2879,0,0,-ROW()+2,1)))</f>
        <v>1.2098167991704144E-2</v>
      </c>
      <c r="K2879" s="21">
        <f ca="1">(计算结果!B$19+计算结果!B$20*'000300'!J2879)^计算结果!B$21</f>
        <v>1.4108883511925336</v>
      </c>
      <c r="L2879" s="21">
        <f t="shared" ca="1" si="222"/>
        <v>3345.5238218431973</v>
      </c>
      <c r="M2879" s="31" t="str">
        <f ca="1">IF(ROW()&gt;计算结果!B$22+1,IF(L2879&gt;OFFSET(L2879,-计算结果!B$22,0,1,1),"买",IF(L2879&lt;OFFSET(L2879,-计算结果!B$22,0,1,1),"卖",M2878)),IF(L2879&gt;OFFSET(L2879,-ROW()+1,0,1,1),"买",IF(L2879&lt;OFFSET(L2879,-ROW()+1,0,1,1),"卖",M2878)))</f>
        <v>买</v>
      </c>
      <c r="N2879" s="4" t="str">
        <f t="shared" ca="1" si="223"/>
        <v/>
      </c>
      <c r="O2879" s="3">
        <f ca="1">IF(M2878="买",E2879/E2878-1,0)-IF(N2879=1,计算结果!B$17,0)</f>
        <v>-5.3602363606159997E-3</v>
      </c>
      <c r="P2879" s="2">
        <f t="shared" ca="1" si="224"/>
        <v>15.701858154124659</v>
      </c>
      <c r="Q2879" s="3">
        <f ca="1">1-P2879/MAX(P$2:P2879)</f>
        <v>1.3426599231301073E-2</v>
      </c>
    </row>
    <row r="2880" spans="1:17" x14ac:dyDescent="0.15">
      <c r="A2880" s="1">
        <v>42684</v>
      </c>
      <c r="B2880">
        <v>3374.91</v>
      </c>
      <c r="C2880">
        <v>3403.02</v>
      </c>
      <c r="D2880" s="21">
        <v>3374.91</v>
      </c>
      <c r="E2880" s="21">
        <v>3390.61</v>
      </c>
      <c r="F2880" s="42">
        <v>1332.7740108800001</v>
      </c>
      <c r="G2880" s="3">
        <f t="shared" si="220"/>
        <v>1.1201741697857148E-2</v>
      </c>
      <c r="H2880" s="3">
        <f>1-E2880/MAX(E$2:E2880)</f>
        <v>0.42309092765262368</v>
      </c>
      <c r="I2880" s="21">
        <f t="shared" si="221"/>
        <v>37.559999999999945</v>
      </c>
      <c r="J2880" s="21">
        <f ca="1">IF(ROW()&gt;计算结果!B$18+1,ABS(E2880-OFFSET(E2880,-计算结果!B$18,0,1,1))/SUM(OFFSET(I2880,0,0,-计算结果!B$18,1)),ABS(E2880-OFFSET(E2880,-ROW()+2,0,1,1))/SUM(OFFSET(I2880,0,0,-ROW()+2,1)))</f>
        <v>0.25943041996418759</v>
      </c>
      <c r="K2880" s="21">
        <f ca="1">(计算结果!B$19+计算结果!B$20*'000300'!J2880)^计算结果!B$21</f>
        <v>1.6334873779677688</v>
      </c>
      <c r="L2880" s="21">
        <f t="shared" ca="1" si="222"/>
        <v>3419.1715247831407</v>
      </c>
      <c r="M2880" s="31" t="str">
        <f ca="1">IF(ROW()&gt;计算结果!B$22+1,IF(L2880&gt;OFFSET(L2880,-计算结果!B$22,0,1,1),"买",IF(L2880&lt;OFFSET(L2880,-计算结果!B$22,0,1,1),"卖",M2879)),IF(L2880&gt;OFFSET(L2880,-ROW()+1,0,1,1),"买",IF(L2880&lt;OFFSET(L2880,-ROW()+1,0,1,1),"卖",M2879)))</f>
        <v>买</v>
      </c>
      <c r="N2880" s="4" t="str">
        <f t="shared" ca="1" si="223"/>
        <v/>
      </c>
      <c r="O2880" s="3">
        <f ca="1">IF(M2879="买",E2880/E2879-1,0)-IF(N2880=1,计算结果!B$17,0)</f>
        <v>1.1201741697857148E-2</v>
      </c>
      <c r="P2880" s="2">
        <f t="shared" ca="1" si="224"/>
        <v>15.877746313343556</v>
      </c>
      <c r="Q2880" s="3">
        <f ca="1">1-P2880/MAX(P$2:P2880)</f>
        <v>2.375258829913629E-3</v>
      </c>
    </row>
    <row r="2881" spans="1:17" x14ac:dyDescent="0.15">
      <c r="A2881" s="1">
        <v>42685</v>
      </c>
      <c r="B2881">
        <v>3387.95</v>
      </c>
      <c r="C2881">
        <v>3422.67</v>
      </c>
      <c r="D2881" s="21">
        <v>3382.89</v>
      </c>
      <c r="E2881" s="21">
        <v>3417.22</v>
      </c>
      <c r="F2881" s="42">
        <v>1906.47271424</v>
      </c>
      <c r="G2881" s="3">
        <f t="shared" si="220"/>
        <v>7.8481453189838124E-3</v>
      </c>
      <c r="H2881" s="3">
        <f>1-E2881/MAX(E$2:E2881)</f>
        <v>0.41856326141700129</v>
      </c>
      <c r="I2881" s="21">
        <f t="shared" si="221"/>
        <v>26.609999999999673</v>
      </c>
      <c r="J2881" s="21">
        <f ca="1">IF(ROW()&gt;计算结果!B$18+1,ABS(E2881-OFFSET(E2881,-计算结果!B$18,0,1,1))/SUM(OFFSET(I2881,0,0,-计算结果!B$18,1)),ABS(E2881-OFFSET(E2881,-ROW()+2,0,1,1))/SUM(OFFSET(I2881,0,0,-ROW()+2,1)))</f>
        <v>0.39706412567602378</v>
      </c>
      <c r="K2881" s="21">
        <f ca="1">(计算结果!B$19+计算结果!B$20*'000300'!J2881)^计算结果!B$21</f>
        <v>1.7573577131084213</v>
      </c>
      <c r="L2881" s="21">
        <f t="shared" ca="1" si="222"/>
        <v>3415.7419976531655</v>
      </c>
      <c r="M2881" s="31" t="str">
        <f ca="1">IF(ROW()&gt;计算结果!B$22+1,IF(L2881&gt;OFFSET(L2881,-计算结果!B$22,0,1,1),"买",IF(L2881&lt;OFFSET(L2881,-计算结果!B$22,0,1,1),"卖",M2880)),IF(L2881&gt;OFFSET(L2881,-ROW()+1,0,1,1),"买",IF(L2881&lt;OFFSET(L2881,-ROW()+1,0,1,1),"卖",M2880)))</f>
        <v>买</v>
      </c>
      <c r="N2881" s="4" t="str">
        <f t="shared" ca="1" si="223"/>
        <v/>
      </c>
      <c r="O2881" s="3">
        <f ca="1">IF(M2880="买",E2881/E2880-1,0)-IF(N2881=1,计算结果!B$17,0)</f>
        <v>7.8481453189838124E-3</v>
      </c>
      <c r="P2881" s="2">
        <f t="shared" ca="1" si="224"/>
        <v>16.002357173748635</v>
      </c>
      <c r="Q2881" s="3">
        <f ca="1">1-P2881/MAX(P$2:P2881)</f>
        <v>0</v>
      </c>
    </row>
    <row r="2882" spans="1:17" x14ac:dyDescent="0.15">
      <c r="A2882" s="1">
        <v>42688</v>
      </c>
      <c r="B2882">
        <v>3409.22</v>
      </c>
      <c r="C2882">
        <v>3452.62</v>
      </c>
      <c r="D2882" s="21">
        <v>3408.14</v>
      </c>
      <c r="E2882" s="21">
        <v>3430.25</v>
      </c>
      <c r="F2882" s="42">
        <v>2083.5331276799998</v>
      </c>
      <c r="G2882" s="3">
        <f t="shared" si="220"/>
        <v>3.8130410099437295E-3</v>
      </c>
      <c r="H2882" s="3">
        <f>1-E2882/MAX(E$2:E2882)</f>
        <v>0.41634621928809634</v>
      </c>
      <c r="I2882" s="21">
        <f t="shared" si="221"/>
        <v>13.0300000000002</v>
      </c>
      <c r="J2882" s="21">
        <f ca="1">IF(ROW()&gt;计算结果!B$18+1,ABS(E2882-OFFSET(E2882,-计算结果!B$18,0,1,1))/SUM(OFFSET(I2882,0,0,-计算结果!B$18,1)),ABS(E2882-OFFSET(E2882,-ROW()+2,0,1,1))/SUM(OFFSET(I2882,0,0,-ROW()+2,1)))</f>
        <v>0.46215511729700509</v>
      </c>
      <c r="K2882" s="21">
        <f ca="1">(计算结果!B$19+计算结果!B$20*'000300'!J2882)^计算结果!B$21</f>
        <v>1.8159396055673045</v>
      </c>
      <c r="L2882" s="21">
        <f t="shared" ca="1" si="222"/>
        <v>3442.0876537124454</v>
      </c>
      <c r="M2882" s="31" t="str">
        <f ca="1">IF(ROW()&gt;计算结果!B$22+1,IF(L2882&gt;OFFSET(L2882,-计算结果!B$22,0,1,1),"买",IF(L2882&lt;OFFSET(L2882,-计算结果!B$22,0,1,1),"卖",M2881)),IF(L2882&gt;OFFSET(L2882,-ROW()+1,0,1,1),"买",IF(L2882&lt;OFFSET(L2882,-ROW()+1,0,1,1),"卖",M2881)))</f>
        <v>买</v>
      </c>
      <c r="N2882" s="4" t="str">
        <f t="shared" ca="1" si="223"/>
        <v/>
      </c>
      <c r="O2882" s="3">
        <f ca="1">IF(M2881="买",E2882/E2881-1,0)-IF(N2882=1,计算结果!B$17,0)</f>
        <v>3.8130410099437295E-3</v>
      </c>
      <c r="P2882" s="2">
        <f t="shared" ca="1" si="224"/>
        <v>16.063374817907906</v>
      </c>
      <c r="Q2882" s="3">
        <f ca="1">1-P2882/MAX(P$2:P2882)</f>
        <v>0</v>
      </c>
    </row>
    <row r="2883" spans="1:17" x14ac:dyDescent="0.15">
      <c r="A2883" s="1">
        <v>42689</v>
      </c>
      <c r="B2883">
        <v>3428.87</v>
      </c>
      <c r="C2883">
        <v>3434.92</v>
      </c>
      <c r="D2883" s="21">
        <v>3415.99</v>
      </c>
      <c r="E2883" s="21">
        <v>3429.87</v>
      </c>
      <c r="F2883" s="42">
        <v>1352.0677273599999</v>
      </c>
      <c r="G2883" s="3">
        <f t="shared" ref="G2883:G2891" si="225">E2883/E2882-1</f>
        <v>-1.1077909773338224E-4</v>
      </c>
      <c r="H2883" s="3">
        <f>1-E2883/MAX(E$2:E2883)</f>
        <v>0.4164108759273123</v>
      </c>
      <c r="I2883" s="21">
        <f t="shared" si="221"/>
        <v>0.38000000000010914</v>
      </c>
      <c r="J2883" s="21">
        <f ca="1">IF(ROW()&gt;计算结果!B$18+1,ABS(E2883-OFFSET(E2883,-计算结果!B$18,0,1,1))/SUM(OFFSET(I2883,0,0,-计算结果!B$18,1)),ABS(E2883-OFFSET(E2883,-ROW()+2,0,1,1))/SUM(OFFSET(I2883,0,0,-ROW()+2,1)))</f>
        <v>0.39140046424228953</v>
      </c>
      <c r="K2883" s="21">
        <f ca="1">(计算结果!B$19+计算结果!B$20*'000300'!J2883)^计算结果!B$21</f>
        <v>1.7522604178180605</v>
      </c>
      <c r="L2883" s="21">
        <f t="shared" ca="1" si="222"/>
        <v>3420.679142713519</v>
      </c>
      <c r="M2883" s="31" t="str">
        <f ca="1">IF(ROW()&gt;计算结果!B$22+1,IF(L2883&gt;OFFSET(L2883,-计算结果!B$22,0,1,1),"买",IF(L2883&lt;OFFSET(L2883,-计算结果!B$22,0,1,1),"卖",M2882)),IF(L2883&gt;OFFSET(L2883,-ROW()+1,0,1,1),"买",IF(L2883&lt;OFFSET(L2883,-ROW()+1,0,1,1),"卖",M2882)))</f>
        <v>买</v>
      </c>
      <c r="N2883" s="4" t="str">
        <f t="shared" ca="1" si="223"/>
        <v/>
      </c>
      <c r="O2883" s="3">
        <f ca="1">IF(M2882="买",E2883/E2882-1,0)-IF(N2883=1,计算结果!B$17,0)</f>
        <v>-1.1077909773338224E-4</v>
      </c>
      <c r="P2883" s="2">
        <f t="shared" ca="1" si="224"/>
        <v>16.061595331739024</v>
      </c>
      <c r="Q2883" s="3">
        <f ca="1">1-P2883/MAX(P$2:P2883)</f>
        <v>1.1077909773349326E-4</v>
      </c>
    </row>
    <row r="2884" spans="1:17" x14ac:dyDescent="0.15">
      <c r="A2884" s="1">
        <v>42690</v>
      </c>
      <c r="B2884">
        <v>3432.43</v>
      </c>
      <c r="C2884">
        <v>3435.64</v>
      </c>
      <c r="D2884" s="21">
        <v>3419.24</v>
      </c>
      <c r="E2884" s="21">
        <v>3429.59</v>
      </c>
      <c r="F2884" s="42">
        <v>1289.44603136</v>
      </c>
      <c r="G2884" s="3">
        <f t="shared" si="225"/>
        <v>-8.1635747127384306E-5</v>
      </c>
      <c r="H2884" s="3">
        <f>1-E2884/MAX(E$2:E2884)</f>
        <v>0.41645851766147146</v>
      </c>
      <c r="I2884" s="21">
        <f t="shared" ref="I2884:I2891" si="226">ABS(E2884-E2883)</f>
        <v>0.27999999999974534</v>
      </c>
      <c r="J2884" s="21">
        <f ca="1">IF(ROW()&gt;计算结果!B$18+1,ABS(E2884-OFFSET(E2884,-计算结果!B$18,0,1,1))/SUM(OFFSET(I2884,0,0,-计算结果!B$18,1)),ABS(E2884-OFFSET(E2884,-ROW()+2,0,1,1))/SUM(OFFSET(I2884,0,0,-ROW()+2,1)))</f>
        <v>0.61882716049383235</v>
      </c>
      <c r="K2884" s="21">
        <f ca="1">(计算结果!B$19+计算结果!B$20*'000300'!J2884)^计算结果!B$21</f>
        <v>1.956944444444449</v>
      </c>
      <c r="L2884" s="21">
        <f t="shared" ref="L2884:L2891" ca="1" si="227">K2884*E2884+(1-K2884)*L2883</f>
        <v>3438.1171953755361</v>
      </c>
      <c r="M2884" s="31" t="str">
        <f ca="1">IF(ROW()&gt;计算结果!B$22+1,IF(L2884&gt;OFFSET(L2884,-计算结果!B$22,0,1,1),"买",IF(L2884&lt;OFFSET(L2884,-计算结果!B$22,0,1,1),"卖",M2883)),IF(L2884&gt;OFFSET(L2884,-ROW()+1,0,1,1),"买",IF(L2884&lt;OFFSET(L2884,-ROW()+1,0,1,1),"卖",M2883)))</f>
        <v>买</v>
      </c>
      <c r="N2884" s="4" t="str">
        <f t="shared" ref="N2884:N2891" ca="1" si="228">IF(M2883&lt;&gt;M2884,1,"")</f>
        <v/>
      </c>
      <c r="O2884" s="3">
        <f ca="1">IF(M2883="买",E2884/E2883-1,0)-IF(N2884=1,计算结果!B$17,0)</f>
        <v>-8.1635747127384306E-5</v>
      </c>
      <c r="P2884" s="2">
        <f t="shared" ref="P2884:P2891" ca="1" si="229">IFERROR(P2883*(1+O2884),P2883)</f>
        <v>16.06028413140406</v>
      </c>
      <c r="Q2884" s="3">
        <f ca="1">1-P2884/MAX(P$2:P2884)</f>
        <v>1.9240580132640073E-4</v>
      </c>
    </row>
    <row r="2885" spans="1:17" x14ac:dyDescent="0.15">
      <c r="A2885" s="1">
        <v>42691</v>
      </c>
      <c r="B2885">
        <v>3423.47</v>
      </c>
      <c r="C2885">
        <v>3437.67</v>
      </c>
      <c r="D2885" s="21">
        <v>3412.88</v>
      </c>
      <c r="E2885" s="21">
        <v>3436.53</v>
      </c>
      <c r="F2885" s="42">
        <v>1215.76882176</v>
      </c>
      <c r="G2885" s="3">
        <f t="shared" si="225"/>
        <v>2.0235654990830021E-3</v>
      </c>
      <c r="H2885" s="3">
        <f>1-E2885/MAX(E$2:E2885)</f>
        <v>0.41527768325052739</v>
      </c>
      <c r="I2885" s="21">
        <f t="shared" si="226"/>
        <v>6.9400000000000546</v>
      </c>
      <c r="J2885" s="21">
        <f ca="1">IF(ROW()&gt;计算结果!B$18+1,ABS(E2885-OFFSET(E2885,-计算结果!B$18,0,1,1))/SUM(OFFSET(I2885,0,0,-计算结果!B$18,1)),ABS(E2885-OFFSET(E2885,-ROW()+2,0,1,1))/SUM(OFFSET(I2885,0,0,-ROW()+2,1)))</f>
        <v>0.54654631683623311</v>
      </c>
      <c r="K2885" s="21">
        <f ca="1">(计算结果!B$19+计算结果!B$20*'000300'!J2885)^计算结果!B$21</f>
        <v>1.8918916851526097</v>
      </c>
      <c r="L2885" s="21">
        <f t="shared" ca="1" si="227"/>
        <v>3435.1143936418471</v>
      </c>
      <c r="M2885" s="31" t="str">
        <f ca="1">IF(ROW()&gt;计算结果!B$22+1,IF(L2885&gt;OFFSET(L2885,-计算结果!B$22,0,1,1),"买",IF(L2885&lt;OFFSET(L2885,-计算结果!B$22,0,1,1),"卖",M2884)),IF(L2885&gt;OFFSET(L2885,-ROW()+1,0,1,1),"买",IF(L2885&lt;OFFSET(L2885,-ROW()+1,0,1,1),"卖",M2884)))</f>
        <v>买</v>
      </c>
      <c r="N2885" s="4" t="str">
        <f t="shared" ca="1" si="228"/>
        <v/>
      </c>
      <c r="O2885" s="3">
        <f ca="1">IF(M2884="买",E2885/E2884-1,0)-IF(N2885=1,计算结果!B$17,0)</f>
        <v>2.0235654990830021E-3</v>
      </c>
      <c r="P2885" s="2">
        <f t="shared" ca="1" si="229"/>
        <v>16.09278316827784</v>
      </c>
      <c r="Q2885" s="3">
        <f ca="1">1-P2885/MAX(P$2:P2885)</f>
        <v>0</v>
      </c>
    </row>
    <row r="2886" spans="1:17" x14ac:dyDescent="0.15">
      <c r="A2886" s="1">
        <v>42692</v>
      </c>
      <c r="B2886">
        <v>3437.49</v>
      </c>
      <c r="C2886">
        <v>3443.12</v>
      </c>
      <c r="D2886" s="21">
        <v>3413.27</v>
      </c>
      <c r="E2886" s="21">
        <v>3417.46</v>
      </c>
      <c r="F2886" s="42">
        <v>1173.4560767999999</v>
      </c>
      <c r="G2886" s="3">
        <f t="shared" si="225"/>
        <v>-5.5492022476161251E-3</v>
      </c>
      <c r="H2886" s="3">
        <f>1-E2886/MAX(E$2:E2886)</f>
        <v>0.41852242564486486</v>
      </c>
      <c r="I2886" s="21">
        <f t="shared" si="226"/>
        <v>19.070000000000164</v>
      </c>
      <c r="J2886" s="21">
        <f ca="1">IF(ROW()&gt;计算结果!B$18+1,ABS(E2886-OFFSET(E2886,-计算结果!B$18,0,1,1))/SUM(OFFSET(I2886,0,0,-计算结果!B$18,1)),ABS(E2886-OFFSET(E2886,-ROW()+2,0,1,1))/SUM(OFFSET(I2886,0,0,-ROW()+2,1)))</f>
        <v>0.45568435452516542</v>
      </c>
      <c r="K2886" s="21">
        <f ca="1">(计算结果!B$19+计算结果!B$20*'000300'!J2886)^计算结果!B$21</f>
        <v>1.8101159190726488</v>
      </c>
      <c r="L2886" s="21">
        <f t="shared" ca="1" si="227"/>
        <v>3403.1578946691648</v>
      </c>
      <c r="M2886" s="31" t="str">
        <f ca="1">IF(ROW()&gt;计算结果!B$22+1,IF(L2886&gt;OFFSET(L2886,-计算结果!B$22,0,1,1),"买",IF(L2886&lt;OFFSET(L2886,-计算结果!B$22,0,1,1),"卖",M2885)),IF(L2886&gt;OFFSET(L2886,-ROW()+1,0,1,1),"买",IF(L2886&lt;OFFSET(L2886,-ROW()+1,0,1,1),"卖",M2885)))</f>
        <v>买</v>
      </c>
      <c r="N2886" s="4" t="str">
        <f t="shared" ca="1" si="228"/>
        <v/>
      </c>
      <c r="O2886" s="3">
        <f ca="1">IF(M2885="买",E2886/E2885-1,0)-IF(N2886=1,计算结果!B$17,0)</f>
        <v>-5.5492022476161251E-3</v>
      </c>
      <c r="P2886" s="2">
        <f t="shared" ca="1" si="229"/>
        <v>16.003481059750033</v>
      </c>
      <c r="Q2886" s="3">
        <f ca="1">1-P2886/MAX(P$2:P2886)</f>
        <v>5.5492022476161251E-3</v>
      </c>
    </row>
    <row r="2887" spans="1:17" x14ac:dyDescent="0.15">
      <c r="A2887" s="1">
        <v>42695</v>
      </c>
      <c r="B2887">
        <v>3412.65</v>
      </c>
      <c r="C2887">
        <v>3463.14</v>
      </c>
      <c r="D2887" s="21">
        <v>3412.08</v>
      </c>
      <c r="E2887" s="21">
        <v>3441.11</v>
      </c>
      <c r="F2887" s="42">
        <v>1475.4258944000001</v>
      </c>
      <c r="G2887" s="3">
        <f t="shared" si="225"/>
        <v>6.9203443493119909E-3</v>
      </c>
      <c r="H2887" s="3">
        <f>1-E2887/MAX(E$2:E2887)</f>
        <v>0.41449840059892462</v>
      </c>
      <c r="I2887" s="21">
        <f t="shared" si="226"/>
        <v>23.650000000000091</v>
      </c>
      <c r="J2887" s="21">
        <f ca="1">IF(ROW()&gt;计算结果!B$18+1,ABS(E2887-OFFSET(E2887,-计算结果!B$18,0,1,1))/SUM(OFFSET(I2887,0,0,-计算结果!B$18,1)),ABS(E2887-OFFSET(E2887,-ROW()+2,0,1,1))/SUM(OFFSET(I2887,0,0,-ROW()+2,1)))</f>
        <v>0.52785410941793831</v>
      </c>
      <c r="K2887" s="21">
        <f ca="1">(计算结果!B$19+计算结果!B$20*'000300'!J2887)^计算结果!B$21</f>
        <v>1.8750686984761444</v>
      </c>
      <c r="L2887" s="21">
        <f t="shared" ca="1" si="227"/>
        <v>3474.3206994162838</v>
      </c>
      <c r="M2887" s="31" t="str">
        <f ca="1">IF(ROW()&gt;计算结果!B$22+1,IF(L2887&gt;OFFSET(L2887,-计算结果!B$22,0,1,1),"买",IF(L2887&lt;OFFSET(L2887,-计算结果!B$22,0,1,1),"卖",M2886)),IF(L2887&gt;OFFSET(L2887,-ROW()+1,0,1,1),"买",IF(L2887&lt;OFFSET(L2887,-ROW()+1,0,1,1),"卖",M2886)))</f>
        <v>买</v>
      </c>
      <c r="N2887" s="4" t="str">
        <f t="shared" ca="1" si="228"/>
        <v/>
      </c>
      <c r="O2887" s="3">
        <f ca="1">IF(M2886="买",E2887/E2886-1,0)-IF(N2887=1,计算结果!B$17,0)</f>
        <v>6.9203443493119909E-3</v>
      </c>
      <c r="P2887" s="2">
        <f t="shared" ca="1" si="229"/>
        <v>16.114230659471197</v>
      </c>
      <c r="Q2887" s="3">
        <f ca="1">1-P2887/MAX(P$2:P2887)</f>
        <v>0</v>
      </c>
    </row>
    <row r="2888" spans="1:17" x14ac:dyDescent="0.15">
      <c r="A2888" s="1">
        <v>42696</v>
      </c>
      <c r="B2888">
        <v>3443.22</v>
      </c>
      <c r="C2888">
        <v>3469.22</v>
      </c>
      <c r="D2888" s="21">
        <v>3443.22</v>
      </c>
      <c r="E2888" s="21">
        <v>3468.36</v>
      </c>
      <c r="F2888" s="42">
        <v>1672.5067366400001</v>
      </c>
      <c r="G2888" s="3">
        <f t="shared" si="225"/>
        <v>7.9189563832600118E-3</v>
      </c>
      <c r="H2888" s="3">
        <f>1-E2888/MAX(E$2:E2888)</f>
        <v>0.40986183897093853</v>
      </c>
      <c r="I2888" s="21">
        <f t="shared" si="226"/>
        <v>27.25</v>
      </c>
      <c r="J2888" s="21">
        <f ca="1">IF(ROW()&gt;计算结果!B$18+1,ABS(E2888-OFFSET(E2888,-计算结果!B$18,0,1,1))/SUM(OFFSET(I2888,0,0,-计算结果!B$18,1)),ABS(E2888-OFFSET(E2888,-ROW()+2,0,1,1))/SUM(OFFSET(I2888,0,0,-ROW()+2,1)))</f>
        <v>0.56260124971071745</v>
      </c>
      <c r="K2888" s="21">
        <f ca="1">(计算结果!B$19+计算结果!B$20*'000300'!J2888)^计算结果!B$21</f>
        <v>1.9063411247396456</v>
      </c>
      <c r="L2888" s="21">
        <f t="shared" ca="1" si="227"/>
        <v>3462.9575729868111</v>
      </c>
      <c r="M2888" s="31" t="str">
        <f ca="1">IF(ROW()&gt;计算结果!B$22+1,IF(L2888&gt;OFFSET(L2888,-计算结果!B$22,0,1,1),"买",IF(L2888&lt;OFFSET(L2888,-计算结果!B$22,0,1,1),"卖",M2887)),IF(L2888&gt;OFFSET(L2888,-ROW()+1,0,1,1),"买",IF(L2888&lt;OFFSET(L2888,-ROW()+1,0,1,1),"卖",M2887)))</f>
        <v>买</v>
      </c>
      <c r="N2888" s="4" t="str">
        <f t="shared" ca="1" si="228"/>
        <v/>
      </c>
      <c r="O2888" s="3">
        <f ca="1">IF(M2887="买",E2888/E2887-1,0)-IF(N2888=1,计算结果!B$17,0)</f>
        <v>7.9189563832600118E-3</v>
      </c>
      <c r="P2888" s="2">
        <f t="shared" ca="1" si="229"/>
        <v>16.241838549213341</v>
      </c>
      <c r="Q2888" s="3">
        <f ca="1">1-P2888/MAX(P$2:P2888)</f>
        <v>0</v>
      </c>
    </row>
    <row r="2889" spans="1:17" x14ac:dyDescent="0.15">
      <c r="A2889" s="1">
        <v>42697</v>
      </c>
      <c r="B2889">
        <v>3473.9</v>
      </c>
      <c r="C2889">
        <v>3492.96</v>
      </c>
      <c r="D2889" s="21">
        <v>3465.76</v>
      </c>
      <c r="E2889" s="21">
        <v>3474.73</v>
      </c>
      <c r="F2889" s="42">
        <v>1712.4710809600001</v>
      </c>
      <c r="G2889" s="3">
        <f t="shared" si="225"/>
        <v>1.8366028901266596E-3</v>
      </c>
      <c r="H2889" s="3">
        <f>1-E2889/MAX(E$2:E2889)</f>
        <v>0.4087779895188185</v>
      </c>
      <c r="I2889" s="21">
        <f t="shared" si="226"/>
        <v>6.3699999999998909</v>
      </c>
      <c r="J2889" s="21">
        <f ca="1">IF(ROW()&gt;计算结果!B$18+1,ABS(E2889-OFFSET(E2889,-计算结果!B$18,0,1,1))/SUM(OFFSET(I2889,0,0,-计算结果!B$18,1)),ABS(E2889-OFFSET(E2889,-ROW()+2,0,1,1))/SUM(OFFSET(I2889,0,0,-ROW()+2,1)))</f>
        <v>0.75511977162715604</v>
      </c>
      <c r="K2889" s="21">
        <f ca="1">(计算结果!B$19+计算结果!B$20*'000300'!J2889)^计算结果!B$21</f>
        <v>2.0796077944644402</v>
      </c>
      <c r="L2889" s="21">
        <f t="shared" ca="1" si="227"/>
        <v>3487.4396039632024</v>
      </c>
      <c r="M2889" s="31" t="str">
        <f ca="1">IF(ROW()&gt;计算结果!B$22+1,IF(L2889&gt;OFFSET(L2889,-计算结果!B$22,0,1,1),"买",IF(L2889&lt;OFFSET(L2889,-计算结果!B$22,0,1,1),"卖",M2888)),IF(L2889&gt;OFFSET(L2889,-ROW()+1,0,1,1),"买",IF(L2889&lt;OFFSET(L2889,-ROW()+1,0,1,1),"卖",M2888)))</f>
        <v>买</v>
      </c>
      <c r="N2889" s="4" t="str">
        <f t="shared" ca="1" si="228"/>
        <v/>
      </c>
      <c r="O2889" s="3">
        <f ca="1">IF(M2888="买",E2889/E2888-1,0)-IF(N2889=1,计算结果!B$17,0)</f>
        <v>1.8366028901266596E-3</v>
      </c>
      <c r="P2889" s="2">
        <f t="shared" ca="1" si="229"/>
        <v>16.271668356833796</v>
      </c>
      <c r="Q2889" s="3">
        <f ca="1">1-P2889/MAX(P$2:P2889)</f>
        <v>0</v>
      </c>
    </row>
    <row r="2890" spans="1:17" x14ac:dyDescent="0.15">
      <c r="A2890" s="1">
        <v>42698</v>
      </c>
      <c r="B2890">
        <v>3468.81</v>
      </c>
      <c r="C2890">
        <v>3508.16</v>
      </c>
      <c r="D2890" s="21">
        <v>3467.01</v>
      </c>
      <c r="E2890" s="21">
        <v>3488.74</v>
      </c>
      <c r="F2890" s="42">
        <v>1650.71454208</v>
      </c>
      <c r="G2890" s="3">
        <f t="shared" si="225"/>
        <v>4.0319679514666529E-3</v>
      </c>
      <c r="H2890" s="3">
        <f>1-E2890/MAX(E$2:E2890)</f>
        <v>0.40639420132035664</v>
      </c>
      <c r="I2890" s="21">
        <f t="shared" si="226"/>
        <v>14.009999999999764</v>
      </c>
      <c r="J2890" s="21">
        <f ca="1">IF(ROW()&gt;计算结果!B$18+1,ABS(E2890-OFFSET(E2890,-计算结果!B$18,0,1,1))/SUM(OFFSET(I2890,0,0,-计算结果!B$18,1)),ABS(E2890-OFFSET(E2890,-ROW()+2,0,1,1))/SUM(OFFSET(I2890,0,0,-ROW()+2,1)))</f>
        <v>0.71320590159168451</v>
      </c>
      <c r="K2890" s="21">
        <f ca="1">(计算结果!B$19+计算结果!B$20*'000300'!J2890)^计算结果!B$21</f>
        <v>2.0418853114325159</v>
      </c>
      <c r="L2890" s="21">
        <f t="shared" ca="1" si="227"/>
        <v>3490.0948635297846</v>
      </c>
      <c r="M2890" s="31" t="str">
        <f ca="1">IF(ROW()&gt;计算结果!B$22+1,IF(L2890&gt;OFFSET(L2890,-计算结果!B$22,0,1,1),"买",IF(L2890&lt;OFFSET(L2890,-计算结果!B$22,0,1,1),"卖",M2889)),IF(L2890&gt;OFFSET(L2890,-ROW()+1,0,1,1),"买",IF(L2890&lt;OFFSET(L2890,-ROW()+1,0,1,1),"卖",M2889)))</f>
        <v>买</v>
      </c>
      <c r="N2890" s="4" t="str">
        <f t="shared" ca="1" si="228"/>
        <v/>
      </c>
      <c r="O2890" s="3">
        <f ca="1">IF(M2889="买",E2890/E2889-1,0)-IF(N2890=1,计算结果!B$17,0)</f>
        <v>4.0319679514666529E-3</v>
      </c>
      <c r="P2890" s="2">
        <f t="shared" ca="1" si="229"/>
        <v>16.337275202165443</v>
      </c>
      <c r="Q2890" s="3">
        <f ca="1">1-P2890/MAX(P$2:P2890)</f>
        <v>0</v>
      </c>
    </row>
    <row r="2891" spans="1:17" x14ac:dyDescent="0.15">
      <c r="A2891" s="1">
        <v>42699</v>
      </c>
      <c r="B2891">
        <v>3490.04</v>
      </c>
      <c r="C2891">
        <v>3521.3</v>
      </c>
      <c r="D2891" s="21">
        <v>3463.95</v>
      </c>
      <c r="E2891" s="21">
        <v>3521.3</v>
      </c>
      <c r="F2891" s="42">
        <v>1668.3217715200001</v>
      </c>
      <c r="G2891" s="3">
        <f t="shared" si="225"/>
        <v>9.3328823586740217E-3</v>
      </c>
      <c r="H2891" s="3">
        <f>1-E2891/MAX(E$2:E2891)</f>
        <v>0.40085414823385279</v>
      </c>
      <c r="I2891" s="21">
        <f t="shared" si="226"/>
        <v>32.5600000000004</v>
      </c>
      <c r="J2891" s="21">
        <f ca="1">IF(ROW()&gt;计算结果!B$18+1,ABS(E2891-OFFSET(E2891,-计算结果!B$18,0,1,1))/SUM(OFFSET(I2891,0,0,-计算结果!B$18,1)),ABS(E2891-OFFSET(E2891,-ROW()+2,0,1,1))/SUM(OFFSET(I2891,0,0,-ROW()+2,1)))</f>
        <v>0.72509405043890263</v>
      </c>
      <c r="K2891" s="21">
        <f ca="1">(计算结果!B$19+计算结果!B$20*'000300'!J2891)^计算结果!B$21</f>
        <v>2.0525846453950125</v>
      </c>
      <c r="L2891" s="21">
        <f t="shared" ca="1" si="227"/>
        <v>3554.1460475060048</v>
      </c>
      <c r="M2891" s="31" t="str">
        <f ca="1">IF(ROW()&gt;计算结果!B$22+1,IF(L2891&gt;OFFSET(L2891,-计算结果!B$22,0,1,1),"买",IF(L2891&lt;OFFSET(L2891,-计算结果!B$22,0,1,1),"卖",M2890)),IF(L2891&gt;OFFSET(L2891,-ROW()+1,0,1,1),"买",IF(L2891&lt;OFFSET(L2891,-ROW()+1,0,1,1),"卖",M2890)))</f>
        <v>买</v>
      </c>
      <c r="N2891" s="4" t="str">
        <f t="shared" ca="1" si="228"/>
        <v/>
      </c>
      <c r="O2891" s="3">
        <f ca="1">IF(M2890="买",E2891/E2890-1,0)-IF(N2891=1,计算结果!B$17,0)</f>
        <v>9.3328823586740217E-3</v>
      </c>
      <c r="P2891" s="2">
        <f t="shared" ca="1" si="229"/>
        <v>16.489749069688536</v>
      </c>
      <c r="Q2891" s="3">
        <f ca="1">1-P2891/MAX(P$2:P2891)</f>
        <v>0</v>
      </c>
    </row>
  </sheetData>
  <autoFilter ref="A1:Q2891"/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79"/>
  <sheetViews>
    <sheetView tabSelected="1" topLeftCell="A14" workbookViewId="0">
      <selection activeCell="B21" sqref="B21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7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32">
        <f>VLOOKUP(A2,'000300'!A:P,MATCH("净值",'000300'!$1:$1,0),FALSE)</f>
        <v>1</v>
      </c>
      <c r="D2" s="33"/>
      <c r="E2" s="36" t="s">
        <v>14</v>
      </c>
      <c r="F2" s="37" t="s">
        <v>39</v>
      </c>
      <c r="G2" s="37" t="s">
        <v>40</v>
      </c>
      <c r="H2" s="37" t="s">
        <v>41</v>
      </c>
      <c r="I2" s="37" t="s">
        <v>42</v>
      </c>
      <c r="J2" s="37" t="s">
        <v>38</v>
      </c>
      <c r="K2" s="37" t="s">
        <v>43</v>
      </c>
      <c r="L2" s="37" t="s">
        <v>44</v>
      </c>
      <c r="M2" s="37" t="s">
        <v>45</v>
      </c>
      <c r="N2" s="37" t="s">
        <v>46</v>
      </c>
      <c r="O2" s="15"/>
      <c r="P2" s="12"/>
      <c r="Q2" s="5"/>
    </row>
    <row r="3" spans="1:17" x14ac:dyDescent="0.15">
      <c r="A3" s="1">
        <v>38716</v>
      </c>
      <c r="B3" s="4">
        <f>VLOOKUP(A3,'000300'!A:E,2,FALSE)</f>
        <v>933.45</v>
      </c>
      <c r="C3" s="32">
        <f ca="1">VLOOKUP(A3,'000300'!A:P,MATCH("净值",'000300'!$1:$1,0),FALSE)</f>
        <v>0.9368677335092046</v>
      </c>
      <c r="D3" s="34">
        <v>38716</v>
      </c>
      <c r="E3" s="35">
        <v>-6.1632956693071672E-2</v>
      </c>
      <c r="F3" s="35">
        <v>-7.1674095731260157E-2</v>
      </c>
      <c r="G3" s="35">
        <v>-6.8989194514979424E-2</v>
      </c>
      <c r="H3" s="35">
        <v>-6.8989194514979424E-2</v>
      </c>
      <c r="I3" s="35">
        <v>-9.4859493429440223E-2</v>
      </c>
      <c r="J3" s="35">
        <v>-6.3132266490795397E-2</v>
      </c>
      <c r="K3" s="35">
        <v>-6.4300378799054037E-2</v>
      </c>
      <c r="L3" s="35">
        <v>-0.16096260870510415</v>
      </c>
      <c r="M3" s="35">
        <v>-0.1785744099164428</v>
      </c>
      <c r="N3" s="35">
        <v>-0.19999672616952335</v>
      </c>
      <c r="O3" s="7">
        <f t="shared" ref="O3:O14" ca="1" si="0">$C3/$C2-1</f>
        <v>-6.3132266490795397E-2</v>
      </c>
      <c r="P3" s="7">
        <f t="shared" ref="P3" ca="1" si="1">$C3/$C2-1</f>
        <v>-6.3132266490795397E-2</v>
      </c>
      <c r="Q3" s="10">
        <f t="shared" ref="Q3:Q14" ca="1" si="2">$C3/$C2-1</f>
        <v>-6.3132266490795397E-2</v>
      </c>
    </row>
    <row r="4" spans="1:17" x14ac:dyDescent="0.15">
      <c r="A4" s="1">
        <v>39080</v>
      </c>
      <c r="B4" s="4">
        <f>VLOOKUP(A4,'000300'!A:E,2,FALSE)</f>
        <v>1991.88</v>
      </c>
      <c r="C4" s="32">
        <f ca="1">VLOOKUP(A4,'000300'!A:P,MATCH("净值",'000300'!$1:$1,0),FALSE)</f>
        <v>2.0555933195411225</v>
      </c>
      <c r="D4" s="34">
        <v>39080</v>
      </c>
      <c r="E4" s="35">
        <v>1.1338904065563233</v>
      </c>
      <c r="F4" s="35">
        <v>1.1417534668086557</v>
      </c>
      <c r="G4" s="35">
        <v>1.1417534668086522</v>
      </c>
      <c r="H4" s="35">
        <v>1.1417534668086522</v>
      </c>
      <c r="I4" s="35">
        <v>1.1938393479615876</v>
      </c>
      <c r="J4" s="35">
        <v>1.1941126223245329</v>
      </c>
      <c r="K4" s="35">
        <v>1.2602776836231784</v>
      </c>
      <c r="L4" s="35">
        <v>0.5456205296694483</v>
      </c>
      <c r="M4" s="35">
        <v>0.55479059627181915</v>
      </c>
      <c r="N4" s="35">
        <v>0.55479059627181937</v>
      </c>
      <c r="O4" s="7">
        <f t="shared" ca="1" si="0"/>
        <v>1.1941126223245329</v>
      </c>
      <c r="P4" s="7">
        <f t="shared" ref="P4" ca="1" si="3">$C4/$C3-1</f>
        <v>1.1941126223245329</v>
      </c>
      <c r="Q4" s="10">
        <f t="shared" ca="1" si="2"/>
        <v>1.1941126223245329</v>
      </c>
    </row>
    <row r="5" spans="1:17" x14ac:dyDescent="0.15">
      <c r="A5" s="1">
        <v>39444</v>
      </c>
      <c r="B5" s="4">
        <f>VLOOKUP(A5,'000300'!A:E,2,FALSE)</f>
        <v>5379.52</v>
      </c>
      <c r="C5" s="32">
        <f ca="1">VLOOKUP(A5,'000300'!A:P,MATCH("净值",'000300'!$1:$1,0),FALSE)</f>
        <v>4.7353467843946211</v>
      </c>
      <c r="D5" s="34">
        <v>39444</v>
      </c>
      <c r="E5" s="35">
        <v>1.7007249432696749</v>
      </c>
      <c r="F5" s="35">
        <v>1.1692201842195957</v>
      </c>
      <c r="G5" s="35">
        <v>1.1692201842195975</v>
      </c>
      <c r="H5" s="35">
        <v>1.1692201842195975</v>
      </c>
      <c r="I5" s="35">
        <v>1.3379184684403369</v>
      </c>
      <c r="J5" s="35">
        <v>1.3036398977263217</v>
      </c>
      <c r="K5" s="35">
        <v>0.96225212044731578</v>
      </c>
      <c r="L5" s="35">
        <v>0.24999926674938933</v>
      </c>
      <c r="M5" s="35">
        <v>0.21287416597978148</v>
      </c>
      <c r="N5" s="35">
        <v>0.36448004466685924</v>
      </c>
      <c r="O5" s="7">
        <f t="shared" ca="1" si="0"/>
        <v>1.3036398977263217</v>
      </c>
      <c r="P5" s="7">
        <f t="shared" ref="P5" ca="1" si="4">$C5/$C4-1</f>
        <v>1.3036398977263217</v>
      </c>
      <c r="Q5" s="10">
        <f t="shared" ca="1" si="2"/>
        <v>1.3036398977263217</v>
      </c>
    </row>
    <row r="6" spans="1:17" x14ac:dyDescent="0.15">
      <c r="A6" s="1">
        <v>39813</v>
      </c>
      <c r="B6" s="4">
        <f>VLOOKUP(A6,'000300'!A:E,2,FALSE)</f>
        <v>1835.1</v>
      </c>
      <c r="C6" s="32">
        <f ca="1">VLOOKUP(A6,'000300'!A:P,MATCH("净值",'000300'!$1:$1,0),FALSE)</f>
        <v>3.3525991135340512</v>
      </c>
      <c r="D6" s="34">
        <v>39813</v>
      </c>
      <c r="E6" s="35">
        <v>-0.65887291059425379</v>
      </c>
      <c r="F6" s="35">
        <v>-0.38789939423235353</v>
      </c>
      <c r="G6" s="35">
        <v>-0.3516886421543618</v>
      </c>
      <c r="H6" s="35">
        <v>-0.34380170741640215</v>
      </c>
      <c r="I6" s="35">
        <v>-0.31212302443557671</v>
      </c>
      <c r="J6" s="35">
        <v>-0.29200557716647646</v>
      </c>
      <c r="K6" s="35">
        <v>-0.2665435563737395</v>
      </c>
      <c r="L6" s="35">
        <v>-0.20677717611199287</v>
      </c>
      <c r="M6" s="35">
        <v>-0.13354578287534058</v>
      </c>
      <c r="N6" s="35">
        <v>-0.21244379617967135</v>
      </c>
      <c r="O6" s="7">
        <f t="shared" ca="1" si="0"/>
        <v>-0.29200557716647646</v>
      </c>
      <c r="P6" s="7">
        <f t="shared" ref="P6" ca="1" si="5">$C6/$C5-1</f>
        <v>-0.29200557716647646</v>
      </c>
      <c r="Q6" s="10">
        <f t="shared" ca="1" si="2"/>
        <v>-0.29200557716647646</v>
      </c>
    </row>
    <row r="7" spans="1:17" x14ac:dyDescent="0.15">
      <c r="A7" s="1">
        <v>40178</v>
      </c>
      <c r="B7" s="4">
        <f>VLOOKUP(A7,'000300'!A:E,2,FALSE)</f>
        <v>3561.37</v>
      </c>
      <c r="C7" s="32">
        <f ca="1">VLOOKUP(A7,'000300'!A:P,MATCH("净值",'000300'!$1:$1,0),FALSE)</f>
        <v>6.1264732386671241</v>
      </c>
      <c r="D7" s="34">
        <v>40178</v>
      </c>
      <c r="E7" s="35">
        <v>0.9406953299547709</v>
      </c>
      <c r="F7" s="35">
        <v>0.76751291664941701</v>
      </c>
      <c r="G7" s="35">
        <v>0.77531390157693081</v>
      </c>
      <c r="H7" s="35">
        <v>0.78025752013468308</v>
      </c>
      <c r="I7" s="35">
        <v>0.88518273338743692</v>
      </c>
      <c r="J7" s="35">
        <v>0.82738020001713508</v>
      </c>
      <c r="K7" s="35">
        <v>0.92298683604924592</v>
      </c>
      <c r="L7" s="35">
        <v>0.2181667292184668</v>
      </c>
      <c r="M7" s="35">
        <v>0.23296588622881975</v>
      </c>
      <c r="N7" s="35">
        <v>0.14487455167267771</v>
      </c>
      <c r="O7" s="7">
        <f t="shared" ca="1" si="0"/>
        <v>0.82738020001713508</v>
      </c>
      <c r="P7" s="7">
        <f t="shared" ref="P7" ca="1" si="6">$C7/$C6-1</f>
        <v>0.82738020001713508</v>
      </c>
      <c r="Q7" s="10">
        <f t="shared" ca="1" si="2"/>
        <v>0.82738020001713508</v>
      </c>
    </row>
    <row r="8" spans="1:17" x14ac:dyDescent="0.15">
      <c r="A8" s="1">
        <v>40543</v>
      </c>
      <c r="B8" s="4">
        <f>VLOOKUP(A8,'000300'!A:E,2,FALSE)</f>
        <v>3069.05</v>
      </c>
      <c r="C8" s="32">
        <f ca="1">VLOOKUP(A8,'000300'!A:P,MATCH("净值",'000300'!$1:$1,0),FALSE)</f>
        <v>6.5465602281852631</v>
      </c>
      <c r="D8" s="34">
        <v>40543</v>
      </c>
      <c r="E8" s="35">
        <v>-0.13823893613974392</v>
      </c>
      <c r="F8" s="35">
        <v>-5.496342289225653E-2</v>
      </c>
      <c r="G8" s="35">
        <v>-5.4963422892255531E-2</v>
      </c>
      <c r="H8" s="35">
        <v>-5.2151613379618045E-2</v>
      </c>
      <c r="I8" s="35">
        <v>1.0768033371240326E-2</v>
      </c>
      <c r="J8" s="35">
        <v>6.8569138091841841E-2</v>
      </c>
      <c r="K8" s="35">
        <v>0.13482148800119997</v>
      </c>
      <c r="L8" s="35">
        <v>-3.1034477001900762E-2</v>
      </c>
      <c r="M8" s="35">
        <v>9.8329881930074636E-2</v>
      </c>
      <c r="N8" s="35">
        <v>3.5439048062638756E-2</v>
      </c>
      <c r="O8" s="7">
        <f t="shared" ca="1" si="0"/>
        <v>6.8569138091841841E-2</v>
      </c>
      <c r="P8" s="7">
        <f t="shared" ref="P8" ca="1" si="7">$C8/$C7-1</f>
        <v>6.8569138091841841E-2</v>
      </c>
      <c r="Q8" s="10">
        <f t="shared" ca="1" si="2"/>
        <v>6.8569138091841841E-2</v>
      </c>
    </row>
    <row r="9" spans="1:17" x14ac:dyDescent="0.15">
      <c r="A9" s="1">
        <v>40907</v>
      </c>
      <c r="B9" s="4">
        <f>VLOOKUP(A9,'000300'!A:E,2,FALSE)</f>
        <v>2318.67</v>
      </c>
      <c r="C9" s="32">
        <f ca="1">VLOOKUP(A9,'000300'!A:P,MATCH("净值",'000300'!$1:$1,0),FALSE)</f>
        <v>6.5142765549821551</v>
      </c>
      <c r="D9" s="34">
        <v>40907</v>
      </c>
      <c r="E9" s="35">
        <v>-0.24449911210309383</v>
      </c>
      <c r="F9" s="35">
        <v>-9.1233674286387845E-2</v>
      </c>
      <c r="G9" s="35">
        <v>-9.12336742863884E-2</v>
      </c>
      <c r="H9" s="35">
        <v>-6.572934897146987E-2</v>
      </c>
      <c r="I9" s="35">
        <v>-9.8249825140952485E-3</v>
      </c>
      <c r="J9" s="35">
        <v>-4.9313948207664327E-3</v>
      </c>
      <c r="K9" s="35">
        <v>6.4725273324383714E-2</v>
      </c>
      <c r="L9" s="35">
        <v>-0.19985784082240288</v>
      </c>
      <c r="M9" s="35">
        <v>-0.25662831081105997</v>
      </c>
      <c r="N9" s="35">
        <v>-0.28098713281468113</v>
      </c>
      <c r="O9" s="7">
        <f t="shared" ca="1" si="0"/>
        <v>-4.9313948207664327E-3</v>
      </c>
      <c r="P9" s="7">
        <f t="shared" ref="P9" ca="1" si="8">$C9/$C8-1</f>
        <v>-4.9313948207664327E-3</v>
      </c>
      <c r="Q9" s="10">
        <f t="shared" ca="1" si="2"/>
        <v>-4.9313948207664327E-3</v>
      </c>
    </row>
    <row r="10" spans="1:17" x14ac:dyDescent="0.15">
      <c r="A10" s="1">
        <v>41274</v>
      </c>
      <c r="B10" s="4">
        <f>VLOOKUP(A10,'000300'!A:E,2,FALSE)</f>
        <v>2485.56</v>
      </c>
      <c r="C10" s="32">
        <f ca="1">VLOOKUP(A10,'000300'!A:P,MATCH("净值",'000300'!$1:$1,0),FALSE)</f>
        <v>7.522905069615681</v>
      </c>
      <c r="D10" s="34">
        <v>41274</v>
      </c>
      <c r="E10" s="35">
        <v>7.1976607279172988E-2</v>
      </c>
      <c r="F10" s="35">
        <v>0.15013922365790355</v>
      </c>
      <c r="G10" s="35">
        <v>0.14843607392922809</v>
      </c>
      <c r="H10" s="35">
        <v>0.14447697823284211</v>
      </c>
      <c r="I10" s="35">
        <v>0.11480262760298854</v>
      </c>
      <c r="J10" s="35">
        <v>0.15483354231593394</v>
      </c>
      <c r="K10" s="35">
        <v>0.11781955054537874</v>
      </c>
      <c r="L10" s="35">
        <v>5.6121471642363918E-2</v>
      </c>
      <c r="M10" s="35">
        <v>5.4542760577598104E-2</v>
      </c>
      <c r="N10" s="35">
        <v>6.5353237806609954E-2</v>
      </c>
      <c r="O10" s="7">
        <f t="shared" ca="1" si="0"/>
        <v>0.15483354231593394</v>
      </c>
      <c r="P10" s="7">
        <f t="shared" ref="P10" ca="1" si="9">$C10/$C9-1</f>
        <v>0.15483354231593394</v>
      </c>
      <c r="Q10" s="10">
        <f t="shared" ca="1" si="2"/>
        <v>0.15483354231593394</v>
      </c>
    </row>
    <row r="11" spans="1:17" x14ac:dyDescent="0.15">
      <c r="A11" s="1">
        <v>41639</v>
      </c>
      <c r="B11" s="4">
        <f>VLOOKUP(A11,'000300'!A:E,2,FALSE)</f>
        <v>2289.0100000000002</v>
      </c>
      <c r="C11" s="32">
        <f ca="1">VLOOKUP(A11,'000300'!A:P,MATCH("净值",'000300'!$1:$1,0),FALSE)</f>
        <v>7.9468399079534624</v>
      </c>
      <c r="D11" s="34">
        <v>41639</v>
      </c>
      <c r="E11" s="35">
        <v>-7.9076747292360583E-2</v>
      </c>
      <c r="F11" s="35">
        <v>2.5230657426057679E-2</v>
      </c>
      <c r="G11" s="35">
        <v>2.5230657426056801E-2</v>
      </c>
      <c r="H11" s="35">
        <v>2.5230657426057235E-2</v>
      </c>
      <c r="I11" s="35">
        <v>5.2573839921994381E-3</v>
      </c>
      <c r="J11" s="35">
        <v>5.6352543919504505E-2</v>
      </c>
      <c r="K11" s="35">
        <v>4.0081077382208452E-2</v>
      </c>
      <c r="L11" s="35">
        <v>-4.913951235300984E-2</v>
      </c>
      <c r="M11" s="35">
        <v>4.1760815283238717E-2</v>
      </c>
      <c r="N11" s="35">
        <v>-1.9215775463759632E-2</v>
      </c>
      <c r="O11" s="7">
        <f t="shared" ca="1" si="0"/>
        <v>5.6352543919504505E-2</v>
      </c>
      <c r="P11" s="7">
        <f t="shared" ref="P11" ca="1" si="10">$C11/$C10-1</f>
        <v>5.6352543919504505E-2</v>
      </c>
      <c r="Q11" s="10">
        <f t="shared" ca="1" si="2"/>
        <v>5.6352543919504505E-2</v>
      </c>
    </row>
    <row r="12" spans="1:17" x14ac:dyDescent="0.15">
      <c r="A12" s="1">
        <v>42004</v>
      </c>
      <c r="B12" s="4">
        <f>VLOOKUP(A12,'000300'!A:E,2,FALSE)</f>
        <v>3462.39</v>
      </c>
      <c r="C12" s="32">
        <f ca="1">VLOOKUP(A12,'000300'!A:P,MATCH("净值",'000300'!$1:$1,0),FALSE)</f>
        <v>11.031187849428703</v>
      </c>
      <c r="D12" s="34">
        <v>42004</v>
      </c>
      <c r="E12" s="35">
        <v>0.51261462378932365</v>
      </c>
      <c r="F12" s="35">
        <v>0.4034335731924219</v>
      </c>
      <c r="G12" s="35">
        <v>0.40343357319242168</v>
      </c>
      <c r="H12" s="35">
        <v>0.39041622962440914</v>
      </c>
      <c r="I12" s="35">
        <v>0.42339581435252427</v>
      </c>
      <c r="J12" s="35">
        <v>0.38812257163861097</v>
      </c>
      <c r="K12" s="35">
        <v>0.33225064317200226</v>
      </c>
      <c r="L12" s="35">
        <v>5.3599009981554202E-2</v>
      </c>
      <c r="M12" s="35">
        <v>0.11055033605744113</v>
      </c>
      <c r="N12" s="35">
        <v>0.14743692506346862</v>
      </c>
      <c r="O12" s="7">
        <f t="shared" ca="1" si="0"/>
        <v>0.38812257163861097</v>
      </c>
      <c r="P12" s="7">
        <f t="shared" ref="P12" ca="1" si="11">$C12/$C11-1</f>
        <v>0.38812257163861097</v>
      </c>
      <c r="Q12" s="10">
        <f t="shared" ca="1" si="2"/>
        <v>0.38812257163861097</v>
      </c>
    </row>
    <row r="13" spans="1:17" x14ac:dyDescent="0.15">
      <c r="A13" s="1">
        <v>42369</v>
      </c>
      <c r="B13" s="4">
        <f>VLOOKUP(A13,'000300'!A:E,2,FALSE)</f>
        <v>3760.9</v>
      </c>
      <c r="C13" s="32">
        <f ca="1">VLOOKUP(A13,'000300'!A:P,MATCH("净值",'000300'!$1:$1,0),FALSE)</f>
        <v>13.994777060722994</v>
      </c>
      <c r="D13" s="34">
        <v>42369</v>
      </c>
      <c r="E13" s="35">
        <v>8.6215013328943435E-2</v>
      </c>
      <c r="F13" s="35">
        <v>0.16280428149447879</v>
      </c>
      <c r="G13" s="35">
        <v>0.24784287922013659</v>
      </c>
      <c r="H13" s="35">
        <v>0.17993478551792585</v>
      </c>
      <c r="I13" s="35">
        <v>0.30331803805860291</v>
      </c>
      <c r="J13" s="35">
        <v>0.26865549311153947</v>
      </c>
      <c r="K13" s="35">
        <v>0.17564693895506567</v>
      </c>
      <c r="L13" s="35">
        <v>-0.20012625154021391</v>
      </c>
      <c r="M13" s="35">
        <v>-0.10153741730826749</v>
      </c>
      <c r="N13" s="35">
        <v>-2.5909944888951153E-2</v>
      </c>
      <c r="O13" s="7">
        <f t="shared" ca="1" si="0"/>
        <v>0.26865549311153947</v>
      </c>
      <c r="P13" s="7">
        <f t="shared" ref="P13" ca="1" si="12">$C13/$C12-1</f>
        <v>0.26865549311153947</v>
      </c>
      <c r="Q13" s="10">
        <f t="shared" ca="1" si="2"/>
        <v>0.26865549311153947</v>
      </c>
    </row>
    <row r="14" spans="1:17" x14ac:dyDescent="0.15">
      <c r="A14" s="1">
        <v>42699</v>
      </c>
      <c r="B14" s="4">
        <f>VLOOKUP(A14,'000300'!A:E,2,FALSE)</f>
        <v>3490.04</v>
      </c>
      <c r="C14" s="32">
        <f ca="1">VLOOKUP(A14,'000300'!A:P,MATCH("净值",'000300'!$1:$1,0),FALSE)</f>
        <v>16.489749069688536</v>
      </c>
      <c r="D14" s="34">
        <v>42699</v>
      </c>
      <c r="E14" s="35">
        <v>-7.2019995213911558E-2</v>
      </c>
      <c r="F14" s="35">
        <v>0.20937470524249568</v>
      </c>
      <c r="G14" s="35">
        <v>0.20937470524249568</v>
      </c>
      <c r="H14" s="35">
        <v>0.20701538209240389</v>
      </c>
      <c r="I14" s="35">
        <v>0.16427715721670766</v>
      </c>
      <c r="J14" s="35">
        <v>0.178278796306645</v>
      </c>
      <c r="K14" s="35">
        <v>0.16983075420892724</v>
      </c>
      <c r="L14" s="35">
        <v>-0.11480313889820681</v>
      </c>
      <c r="M14" s="35">
        <v>-0.12044785943356384</v>
      </c>
      <c r="N14" s="35">
        <v>-0.10912975278100867</v>
      </c>
      <c r="O14" s="7">
        <f t="shared" ca="1" si="0"/>
        <v>0.178278796306645</v>
      </c>
      <c r="P14" s="7">
        <f t="shared" ref="P14" ca="1" si="13">$C14/$C13-1</f>
        <v>0.178278796306645</v>
      </c>
      <c r="Q14" s="10">
        <f t="shared" ca="1" si="2"/>
        <v>0.178278796306645</v>
      </c>
    </row>
    <row r="15" spans="1:17" x14ac:dyDescent="0.15">
      <c r="D15" s="33" t="s">
        <v>15</v>
      </c>
      <c r="E15" s="35">
        <v>2.5084241425067355</v>
      </c>
      <c r="F15" s="35">
        <v>8.3259095219717807</v>
      </c>
      <c r="G15" s="35">
        <v>9.6617506772140036</v>
      </c>
      <c r="H15" s="35">
        <v>9.3968463698533853</v>
      </c>
      <c r="I15" s="35">
        <v>13.58430023911562</v>
      </c>
      <c r="J15" s="35">
        <v>15.489749069688536</v>
      </c>
      <c r="K15" s="35">
        <v>14.065848568247048</v>
      </c>
      <c r="L15" s="35">
        <v>-9.0215148378437693E-2</v>
      </c>
      <c r="M15" s="35">
        <v>0.30263703735227132</v>
      </c>
      <c r="N15" s="35">
        <v>0.18533472120826078</v>
      </c>
      <c r="O15" s="7">
        <f t="shared" ref="O15" ca="1" si="14">$C14/$C2-1</f>
        <v>15.489749069688536</v>
      </c>
      <c r="P15" s="7">
        <f t="shared" ref="P15" ca="1" si="15">$C14/$C2-1</f>
        <v>15.489749069688536</v>
      </c>
      <c r="Q15" s="10">
        <f t="shared" ref="Q15" ca="1" si="16">$C14/$C2-1</f>
        <v>15.489749069688536</v>
      </c>
    </row>
    <row r="16" spans="1:17" x14ac:dyDescent="0.15">
      <c r="A16" t="s">
        <v>6</v>
      </c>
      <c r="B16" s="11">
        <f>(A14-A2)/365.25</f>
        <v>11.890485968514716</v>
      </c>
      <c r="C16" s="4">
        <v>11.8904859685147</v>
      </c>
      <c r="D16" s="33" t="s">
        <v>16</v>
      </c>
      <c r="E16" s="35">
        <v>0.11133346249459719</v>
      </c>
      <c r="F16" s="35">
        <v>0.20656814686138669</v>
      </c>
      <c r="G16" s="35">
        <v>0.22022875318294299</v>
      </c>
      <c r="H16" s="35">
        <v>0.21764949545464618</v>
      </c>
      <c r="I16" s="35">
        <v>0.25280584294267494</v>
      </c>
      <c r="J16" s="35">
        <v>0.2658106296486249</v>
      </c>
      <c r="K16" s="35">
        <v>0.25623319514399401</v>
      </c>
      <c r="L16" s="35">
        <v>-7.9199650279828671E-3</v>
      </c>
      <c r="M16" s="35">
        <v>2.2484533978934573E-2</v>
      </c>
      <c r="N16" s="35">
        <v>1.4401987677455264E-2</v>
      </c>
      <c r="O16" s="7">
        <f t="shared" ref="O16" ca="1" si="17">(1+O15)^(1/$B16)-1</f>
        <v>0.2658106296486249</v>
      </c>
      <c r="P16" s="7">
        <f t="shared" ref="P16" ca="1" si="18">(1+P15)^(1/$B16)-1</f>
        <v>0.2658106296486249</v>
      </c>
      <c r="Q16" s="10">
        <f t="shared" ref="Q16" ca="1" si="19">(1+Q15)^(1/$B16)-1</f>
        <v>0.2658106296486249</v>
      </c>
    </row>
    <row r="17" spans="1:17" x14ac:dyDescent="0.15">
      <c r="A17" t="s">
        <v>8</v>
      </c>
      <c r="B17" s="13">
        <v>0</v>
      </c>
      <c r="C17" s="3">
        <v>1E-3</v>
      </c>
      <c r="D17" s="33" t="s">
        <v>17</v>
      </c>
      <c r="E17" s="35">
        <v>0.72303818144694754</v>
      </c>
      <c r="F17" s="35">
        <v>0.43043246924782419</v>
      </c>
      <c r="G17" s="35">
        <v>0.39619574576628547</v>
      </c>
      <c r="H17" s="35">
        <v>0.38885025553228969</v>
      </c>
      <c r="I17" s="35">
        <v>0.36158891595618647</v>
      </c>
      <c r="J17" s="35">
        <v>0.37051997746604848</v>
      </c>
      <c r="K17" s="35">
        <v>0.34788161633570824</v>
      </c>
      <c r="L17" s="35">
        <v>0.56675238231116043</v>
      </c>
      <c r="M17" s="35">
        <v>0.43266284009052436</v>
      </c>
      <c r="N17" s="35">
        <v>0.46564899657335723</v>
      </c>
      <c r="O17" s="7">
        <f ca="1">MAX('000300'!$Q:$Q)</f>
        <v>0.37051997746604848</v>
      </c>
      <c r="P17" s="7">
        <f ca="1">MAX('000300'!$Q:$Q)</f>
        <v>0.37051997746604848</v>
      </c>
      <c r="Q17" s="10">
        <f ca="1">MAX('000300'!$Q:$Q)</f>
        <v>0.37051997746604848</v>
      </c>
    </row>
    <row r="18" spans="1:17" s="21" customFormat="1" x14ac:dyDescent="0.15">
      <c r="A18" s="21" t="s">
        <v>13</v>
      </c>
      <c r="B18" s="27">
        <v>10</v>
      </c>
      <c r="C18" s="21">
        <v>20</v>
      </c>
      <c r="D18" s="38" t="s">
        <v>18</v>
      </c>
      <c r="E18" s="40">
        <v>0.24437317685620011</v>
      </c>
      <c r="F18" s="40">
        <v>0.84848784853131021</v>
      </c>
      <c r="G18" s="40">
        <v>0.92878545807920598</v>
      </c>
      <c r="H18" s="40">
        <v>0.90598423945968942</v>
      </c>
      <c r="I18" s="40">
        <v>1.0764653863931986</v>
      </c>
      <c r="J18" s="40">
        <v>1.1412530225485653</v>
      </c>
      <c r="K18" s="40">
        <v>1.1204816869578351</v>
      </c>
      <c r="L18" s="40">
        <v>-0.23390174207364972</v>
      </c>
      <c r="M18" s="40">
        <v>-8.4748503498056876E-2</v>
      </c>
      <c r="N18" s="40">
        <v>-0.12263850574937586</v>
      </c>
      <c r="O18" s="29">
        <f ca="1">(O16-4%)/STDEV('000300'!$O:$O)/SQRT(250)</f>
        <v>1.1412530225485653</v>
      </c>
      <c r="P18" s="29">
        <f ca="1">(P16-4%)/STDEV('000300'!$O:$O)/SQRT(250)</f>
        <v>1.1412530225485653</v>
      </c>
      <c r="Q18" s="30">
        <f ca="1">(Q16-4%)/STDEV('000300'!$O:$O)/SQRT(250)</f>
        <v>1.1412530225485653</v>
      </c>
    </row>
    <row r="19" spans="1:17" s="21" customFormat="1" x14ac:dyDescent="0.15">
      <c r="A19" s="21" t="s">
        <v>31</v>
      </c>
      <c r="B19" s="27">
        <v>1.4</v>
      </c>
      <c r="C19" s="27">
        <v>1.4</v>
      </c>
      <c r="D19" s="38" t="s">
        <v>19</v>
      </c>
      <c r="E19" s="39"/>
      <c r="F19" s="39">
        <v>25.146154731752247</v>
      </c>
      <c r="G19" s="39">
        <v>25.650759843426204</v>
      </c>
      <c r="H19" s="39">
        <v>26.659970066774122</v>
      </c>
      <c r="I19" s="39">
        <v>41.966325120884186</v>
      </c>
      <c r="J19" s="39">
        <v>49.535401795993558</v>
      </c>
      <c r="K19" s="39">
        <v>63.49614321897306</v>
      </c>
      <c r="L19" s="39">
        <v>230.35223347916187</v>
      </c>
      <c r="M19" s="39">
        <v>234.55727607644485</v>
      </c>
      <c r="N19" s="39">
        <v>236.91209993092335</v>
      </c>
      <c r="O19" s="25">
        <f ca="1">SUM('000300'!$N:$N)/$B16</f>
        <v>49.535401795993558</v>
      </c>
      <c r="P19" s="25">
        <f ca="1">SUM('000300'!$N:$N)/$B16</f>
        <v>49.535401795993558</v>
      </c>
      <c r="Q19" s="26">
        <f ca="1">SUM('000300'!$N:$N)/$B16</f>
        <v>49.535401795993558</v>
      </c>
    </row>
    <row r="20" spans="1:17" x14ac:dyDescent="0.15">
      <c r="A20" s="8" t="s">
        <v>32</v>
      </c>
      <c r="B20" s="27">
        <v>0.9</v>
      </c>
      <c r="C20" s="27">
        <v>0.9</v>
      </c>
      <c r="F20" s="35"/>
      <c r="G20" s="35"/>
      <c r="H20" s="35"/>
      <c r="I20" s="35"/>
      <c r="J20" s="35"/>
      <c r="K20" s="35"/>
      <c r="L20" s="35"/>
    </row>
    <row r="21" spans="1:17" x14ac:dyDescent="0.15">
      <c r="A21" s="8" t="s">
        <v>33</v>
      </c>
      <c r="B21" s="27">
        <v>1</v>
      </c>
      <c r="C21" s="27">
        <v>1</v>
      </c>
      <c r="D21" s="5"/>
      <c r="E21" s="9" t="s">
        <v>20</v>
      </c>
      <c r="F21" s="22">
        <v>5</v>
      </c>
      <c r="G21" s="22">
        <v>10</v>
      </c>
      <c r="H21" s="22">
        <v>15</v>
      </c>
      <c r="I21" s="22">
        <v>20</v>
      </c>
      <c r="J21" s="22">
        <v>25</v>
      </c>
      <c r="K21" s="22">
        <v>30</v>
      </c>
      <c r="L21" s="22">
        <v>35</v>
      </c>
      <c r="M21" s="22">
        <v>40</v>
      </c>
      <c r="N21" s="22">
        <v>45</v>
      </c>
    </row>
    <row r="22" spans="1:17" x14ac:dyDescent="0.15">
      <c r="A22" s="8" t="s">
        <v>35</v>
      </c>
      <c r="B22" s="27">
        <v>20</v>
      </c>
      <c r="C22">
        <v>5</v>
      </c>
      <c r="D22" s="6">
        <v>38716</v>
      </c>
      <c r="E22" s="7">
        <v>-6.1632956693071672E-2</v>
      </c>
      <c r="F22" s="7">
        <v>-0.10608028415244097</v>
      </c>
      <c r="G22" s="7">
        <v>-5.1076328789344538E-2</v>
      </c>
      <c r="H22" s="7">
        <v>-2.2390505530312188E-2</v>
      </c>
      <c r="I22" s="7">
        <v>3.249215027787411E-3</v>
      </c>
      <c r="J22" s="7">
        <v>-1.4922153075216271E-2</v>
      </c>
      <c r="K22" s="7">
        <v>-6.9079716674881331E-3</v>
      </c>
      <c r="L22" s="7">
        <v>-2.5725762044748302E-2</v>
      </c>
      <c r="M22" s="7">
        <v>-2.7163286519903518E-2</v>
      </c>
      <c r="N22" s="7">
        <v>-2.7021662583319506E-2</v>
      </c>
    </row>
    <row r="23" spans="1:17" x14ac:dyDescent="0.15">
      <c r="D23" s="6">
        <v>39080</v>
      </c>
      <c r="E23" s="7">
        <v>1.1338904065563233</v>
      </c>
      <c r="F23" s="7">
        <v>0.90669433788768194</v>
      </c>
      <c r="G23" s="7">
        <v>0.912331329457436</v>
      </c>
      <c r="H23" s="7">
        <v>0.82520544802348006</v>
      </c>
      <c r="I23" s="7">
        <v>0.80331728078637021</v>
      </c>
      <c r="J23" s="7">
        <v>0.89251506601939257</v>
      </c>
      <c r="K23" s="7">
        <v>0.93702076306117532</v>
      </c>
      <c r="L23" s="7">
        <v>0.8900788418428367</v>
      </c>
      <c r="M23" s="7">
        <v>0.92360703927171373</v>
      </c>
      <c r="N23" s="7">
        <v>0.82761443900590881</v>
      </c>
    </row>
    <row r="24" spans="1:17" x14ac:dyDescent="0.15">
      <c r="D24" s="6">
        <v>39444</v>
      </c>
      <c r="E24" s="7">
        <v>1.7007249432696749</v>
      </c>
      <c r="F24" s="7">
        <v>1.0202630389628311</v>
      </c>
      <c r="G24" s="7">
        <v>1.2917134005704058</v>
      </c>
      <c r="H24" s="7">
        <v>1.0541528085507235</v>
      </c>
      <c r="I24" s="7">
        <v>1.0258955699851668</v>
      </c>
      <c r="J24" s="7">
        <v>1.1142800604652727</v>
      </c>
      <c r="K24" s="7">
        <v>1.1248338369718751</v>
      </c>
      <c r="L24" s="7">
        <v>1.1475106344524559</v>
      </c>
      <c r="M24" s="7">
        <v>1.0691962792093541</v>
      </c>
      <c r="N24" s="7">
        <v>1.1121573429017677</v>
      </c>
    </row>
    <row r="25" spans="1:17" x14ac:dyDescent="0.15">
      <c r="D25" s="6">
        <v>39813</v>
      </c>
      <c r="E25" s="7">
        <v>-0.65887291059425379</v>
      </c>
      <c r="F25" s="7">
        <v>-0.18627544352356284</v>
      </c>
      <c r="G25" s="7">
        <v>-0.14493703390985335</v>
      </c>
      <c r="H25" s="7">
        <v>-0.17131524297716794</v>
      </c>
      <c r="I25" s="7">
        <v>-0.19892097365637618</v>
      </c>
      <c r="J25" s="7">
        <v>-0.16741052413580992</v>
      </c>
      <c r="K25" s="7">
        <v>-0.21543257232812207</v>
      </c>
      <c r="L25" s="7">
        <v>-0.22328398421270723</v>
      </c>
      <c r="M25" s="7">
        <v>-0.21505474271371916</v>
      </c>
      <c r="N25" s="7">
        <v>-0.23981694960516764</v>
      </c>
    </row>
    <row r="26" spans="1:17" x14ac:dyDescent="0.15">
      <c r="D26" s="6">
        <v>40178</v>
      </c>
      <c r="E26" s="7">
        <v>0.9406953299547709</v>
      </c>
      <c r="F26" s="7">
        <v>0.74326329459399143</v>
      </c>
      <c r="G26" s="7">
        <v>0.81774251385989083</v>
      </c>
      <c r="H26" s="7">
        <v>0.65347104057043892</v>
      </c>
      <c r="I26" s="7">
        <v>0.67782778734174665</v>
      </c>
      <c r="J26" s="7">
        <v>0.58914555513609135</v>
      </c>
      <c r="K26" s="7">
        <v>0.63341550572279837</v>
      </c>
      <c r="L26" s="7">
        <v>0.51503041692391927</v>
      </c>
      <c r="M26" s="7">
        <v>0.50917516963765497</v>
      </c>
      <c r="N26" s="7">
        <v>0.50302950354466702</v>
      </c>
    </row>
    <row r="27" spans="1:17" x14ac:dyDescent="0.15">
      <c r="D27" s="6">
        <v>40543</v>
      </c>
      <c r="E27" s="7">
        <v>-0.13823893613974392</v>
      </c>
      <c r="F27" s="7">
        <v>-3.2407201238884409E-2</v>
      </c>
      <c r="G27" s="7">
        <v>3.4002811856239656E-3</v>
      </c>
      <c r="H27" s="7">
        <v>1.2994619419922637E-2</v>
      </c>
      <c r="I27" s="7">
        <v>3.9048793258861458E-2</v>
      </c>
      <c r="J27" s="7">
        <v>4.9553852451146074E-2</v>
      </c>
      <c r="K27" s="7">
        <v>-5.6825008227673113E-2</v>
      </c>
      <c r="L27" s="7">
        <v>-5.4069670946572446E-2</v>
      </c>
      <c r="M27" s="7">
        <v>-3.4394338851629347E-2</v>
      </c>
      <c r="N27" s="7">
        <v>-3.8887405111982631E-2</v>
      </c>
    </row>
    <row r="28" spans="1:17" x14ac:dyDescent="0.15">
      <c r="D28" s="6">
        <v>40907</v>
      </c>
      <c r="E28" s="7">
        <v>-0.24449911210309383</v>
      </c>
      <c r="F28" s="7">
        <v>-0.13270135935253424</v>
      </c>
      <c r="G28" s="7">
        <v>-5.8985890051186485E-2</v>
      </c>
      <c r="H28" s="7">
        <v>-0.1130109914023687</v>
      </c>
      <c r="I28" s="7">
        <v>-0.11301099140236925</v>
      </c>
      <c r="J28" s="7">
        <v>-0.12285493777804923</v>
      </c>
      <c r="K28" s="7">
        <v>-9.095387617898254E-2</v>
      </c>
      <c r="L28" s="7">
        <v>-0.12767909600360294</v>
      </c>
      <c r="M28" s="7">
        <v>-0.11883910150228505</v>
      </c>
      <c r="N28" s="7">
        <v>-0.11870793498866739</v>
      </c>
    </row>
    <row r="29" spans="1:17" x14ac:dyDescent="0.15">
      <c r="D29" s="6">
        <v>41274</v>
      </c>
      <c r="E29" s="7">
        <v>7.1976607279172988E-2</v>
      </c>
      <c r="F29" s="7">
        <v>1.8775910370168569E-2</v>
      </c>
      <c r="G29" s="7">
        <v>0.10965107564032839</v>
      </c>
      <c r="H29" s="7">
        <v>6.8065559466905512E-2</v>
      </c>
      <c r="I29" s="7">
        <v>0.1778676645224766</v>
      </c>
      <c r="J29" s="7">
        <v>0.12128369867034805</v>
      </c>
      <c r="K29" s="7">
        <v>0.12837310024593429</v>
      </c>
      <c r="L29" s="7">
        <v>0.11415544609243478</v>
      </c>
      <c r="M29" s="7">
        <v>0.13834185937448007</v>
      </c>
      <c r="N29" s="7">
        <v>0.11793816199863749</v>
      </c>
    </row>
    <row r="30" spans="1:17" x14ac:dyDescent="0.15">
      <c r="D30" s="6">
        <v>41639</v>
      </c>
      <c r="E30" s="7">
        <v>-7.9076747292360583E-2</v>
      </c>
      <c r="F30" s="7">
        <v>-3.8647439274432149E-2</v>
      </c>
      <c r="G30" s="7">
        <v>-7.6961315941014186E-2</v>
      </c>
      <c r="H30" s="7">
        <v>-7.0462382966902104E-2</v>
      </c>
      <c r="I30" s="7">
        <v>-8.2782579265999523E-2</v>
      </c>
      <c r="J30" s="7">
        <v>-5.829452890207687E-2</v>
      </c>
      <c r="K30" s="7">
        <v>-9.1952495229360554E-2</v>
      </c>
      <c r="L30" s="7">
        <v>-9.1952495229361331E-2</v>
      </c>
      <c r="M30" s="7">
        <v>-7.3701629815035585E-2</v>
      </c>
      <c r="N30" s="7">
        <v>-9.4950414878098077E-2</v>
      </c>
    </row>
    <row r="31" spans="1:17" x14ac:dyDescent="0.15">
      <c r="D31" s="6">
        <v>42004</v>
      </c>
      <c r="E31" s="7">
        <v>0.51261462378932365</v>
      </c>
      <c r="F31" s="7">
        <v>0.23047698442754894</v>
      </c>
      <c r="G31" s="7">
        <v>0.27449677456678434</v>
      </c>
      <c r="H31" s="7">
        <v>0.31630676497396903</v>
      </c>
      <c r="I31" s="7">
        <v>0.31538351201812298</v>
      </c>
      <c r="J31" s="7">
        <v>0.32214190285838318</v>
      </c>
      <c r="K31" s="7">
        <v>0.30827187949595336</v>
      </c>
      <c r="L31" s="7">
        <v>0.32725817377613087</v>
      </c>
      <c r="M31" s="7">
        <v>0.32887521840670764</v>
      </c>
      <c r="N31" s="7">
        <v>0.36480151265427541</v>
      </c>
    </row>
    <row r="32" spans="1:17" x14ac:dyDescent="0.15">
      <c r="D32" s="6">
        <v>42369</v>
      </c>
      <c r="E32" s="7">
        <v>8.6215013328943435E-2</v>
      </c>
      <c r="F32" s="7">
        <v>0.24392572467248241</v>
      </c>
      <c r="G32" s="7">
        <v>0.20400874780595313</v>
      </c>
      <c r="H32" s="7">
        <v>0.19038078262889835</v>
      </c>
      <c r="I32" s="7">
        <v>0.16026775281674732</v>
      </c>
      <c r="J32" s="7">
        <v>0.2572407270707211</v>
      </c>
      <c r="K32" s="7">
        <v>0.25890245339461537</v>
      </c>
      <c r="L32" s="7">
        <v>0.22204637585364262</v>
      </c>
      <c r="M32" s="7">
        <v>0.29372123492868374</v>
      </c>
      <c r="N32" s="7">
        <v>0.15166331588841864</v>
      </c>
    </row>
    <row r="33" spans="4:14" x14ac:dyDescent="0.15">
      <c r="D33" s="6">
        <v>42699</v>
      </c>
      <c r="E33" s="7">
        <v>-7.2019995213911558E-2</v>
      </c>
      <c r="F33" s="7">
        <v>-0.10668070784148831</v>
      </c>
      <c r="G33" s="7">
        <v>-0.10306169780173313</v>
      </c>
      <c r="H33" s="7">
        <v>-8.9001592846571498E-2</v>
      </c>
      <c r="I33" s="7">
        <v>-0.10373456282117921</v>
      </c>
      <c r="J33" s="7">
        <v>-0.10104300220842966</v>
      </c>
      <c r="K33" s="7">
        <v>-0.12320985975722032</v>
      </c>
      <c r="L33" s="7">
        <v>-6.5596387564220815E-2</v>
      </c>
      <c r="M33" s="7">
        <v>-7.9175055736456779E-2</v>
      </c>
      <c r="N33" s="7">
        <v>-8.0431174238329128E-2</v>
      </c>
    </row>
    <row r="34" spans="4:14" x14ac:dyDescent="0.15">
      <c r="D34" s="5" t="s">
        <v>21</v>
      </c>
      <c r="E34" s="7">
        <v>2.5084241425067355</v>
      </c>
      <c r="F34" s="7">
        <v>4.4894043806111172</v>
      </c>
      <c r="G34" s="7">
        <v>7.6038500831247227</v>
      </c>
      <c r="H34" s="7">
        <v>5.3950913695609071</v>
      </c>
      <c r="I34" s="7">
        <v>5.7095131951863998</v>
      </c>
      <c r="J34" s="7">
        <v>6.5754630930927096</v>
      </c>
      <c r="K34" s="7">
        <v>5.6450909140727275</v>
      </c>
      <c r="L34" s="7">
        <v>4.8877243201562992</v>
      </c>
      <c r="M34" s="7">
        <v>5.5150481579113748</v>
      </c>
      <c r="N34" s="7">
        <v>4.3157342192846393</v>
      </c>
    </row>
    <row r="35" spans="4:14" x14ac:dyDescent="0.15">
      <c r="D35" s="5" t="s">
        <v>22</v>
      </c>
      <c r="E35" s="7">
        <v>0.11133346249459719</v>
      </c>
      <c r="F35" s="7">
        <v>0.15397048598162155</v>
      </c>
      <c r="G35" s="7">
        <v>0.19841838705490211</v>
      </c>
      <c r="H35" s="7">
        <v>0.16888665000989089</v>
      </c>
      <c r="I35" s="7">
        <v>0.17361436967814492</v>
      </c>
      <c r="J35" s="7">
        <v>0.18565697852583929</v>
      </c>
      <c r="K35" s="7">
        <v>0.17266247680413227</v>
      </c>
      <c r="L35" s="7">
        <v>0.16078887700286848</v>
      </c>
      <c r="M35" s="7">
        <v>0.17071495485405674</v>
      </c>
      <c r="N35" s="7">
        <v>0.15085468014704939</v>
      </c>
    </row>
    <row r="36" spans="4:14" x14ac:dyDescent="0.15">
      <c r="D36" s="5" t="s">
        <v>23</v>
      </c>
      <c r="E36" s="7">
        <v>0.72303818144694754</v>
      </c>
      <c r="F36" s="7">
        <v>0.36432198439000896</v>
      </c>
      <c r="G36" s="7">
        <v>0.30518356872426744</v>
      </c>
      <c r="H36" s="7">
        <v>0.32014880196449447</v>
      </c>
      <c r="I36" s="7">
        <v>0.3477860373163143</v>
      </c>
      <c r="J36" s="7">
        <v>0.32213119619338981</v>
      </c>
      <c r="K36" s="7">
        <v>0.35634256438040757</v>
      </c>
      <c r="L36" s="7">
        <v>0.36278384585779622</v>
      </c>
      <c r="M36" s="7">
        <v>0.35603259377478391</v>
      </c>
      <c r="N36" s="7">
        <v>0.37634745522057089</v>
      </c>
    </row>
    <row r="37" spans="4:14" x14ac:dyDescent="0.15">
      <c r="D37" s="23" t="s">
        <v>24</v>
      </c>
      <c r="E37" s="28">
        <v>0.24437317685620011</v>
      </c>
      <c r="F37" s="28">
        <v>0.59947141071564247</v>
      </c>
      <c r="G37" s="28">
        <v>0.84222316982217627</v>
      </c>
      <c r="H37" s="28">
        <v>0.68820342916417376</v>
      </c>
      <c r="I37" s="28">
        <v>0.69782032856837195</v>
      </c>
      <c r="J37" s="28">
        <v>0.75998769228884633</v>
      </c>
      <c r="K37" s="28">
        <v>0.69049467764947448</v>
      </c>
      <c r="L37" s="28">
        <v>0.62652739629816112</v>
      </c>
      <c r="M37" s="28">
        <v>0.67917841921542199</v>
      </c>
      <c r="N37" s="28">
        <v>0.57078765096034489</v>
      </c>
    </row>
    <row r="38" spans="4:14" x14ac:dyDescent="0.15">
      <c r="D38" s="23" t="s">
        <v>25</v>
      </c>
      <c r="E38" s="24"/>
      <c r="F38" s="24">
        <v>69.215001151277917</v>
      </c>
      <c r="G38" s="24">
        <v>61.141319364494592</v>
      </c>
      <c r="H38" s="24">
        <v>59.963907437255358</v>
      </c>
      <c r="I38" s="24">
        <v>57.945486990559523</v>
      </c>
      <c r="J38" s="24">
        <v>55.590663136081055</v>
      </c>
      <c r="K38" s="24">
        <v>54.245049504950494</v>
      </c>
      <c r="L38" s="24">
        <v>54.917856320515774</v>
      </c>
      <c r="M38" s="24">
        <v>53.23583928160258</v>
      </c>
      <c r="N38" s="24">
        <v>53.4040409854939</v>
      </c>
    </row>
    <row r="39" spans="4:14" x14ac:dyDescent="0.15">
      <c r="D39" s="44" t="s">
        <v>36</v>
      </c>
      <c r="E39" s="44"/>
      <c r="F39" s="44"/>
      <c r="G39" s="44"/>
      <c r="H39" s="44"/>
      <c r="I39" s="44"/>
      <c r="J39" s="44"/>
      <c r="K39" s="44"/>
      <c r="L39" s="44"/>
      <c r="M39" s="44"/>
      <c r="N39" s="44"/>
    </row>
    <row r="41" spans="4:14" x14ac:dyDescent="0.15">
      <c r="D41" s="33"/>
      <c r="E41" s="36" t="s">
        <v>20</v>
      </c>
      <c r="F41" s="37">
        <v>5</v>
      </c>
      <c r="G41" s="37">
        <v>10</v>
      </c>
      <c r="H41" s="37">
        <v>15</v>
      </c>
      <c r="I41" s="37">
        <v>20</v>
      </c>
      <c r="J41" s="37">
        <v>25</v>
      </c>
      <c r="K41" s="37">
        <v>30</v>
      </c>
      <c r="L41" s="37">
        <v>35</v>
      </c>
      <c r="M41" s="37">
        <v>40</v>
      </c>
      <c r="N41" s="37">
        <v>45</v>
      </c>
    </row>
    <row r="42" spans="4:14" x14ac:dyDescent="0.15">
      <c r="D42" s="34">
        <v>38716</v>
      </c>
      <c r="E42" s="35">
        <v>-6.1632956693071672E-2</v>
      </c>
      <c r="F42" s="35">
        <v>-7.9441510851950392E-2</v>
      </c>
      <c r="G42" s="35">
        <v>-3.1633691767166905E-2</v>
      </c>
      <c r="H42" s="35">
        <v>-2.3482755333537275E-2</v>
      </c>
      <c r="I42" s="35">
        <v>-6.8989194514979424E-2</v>
      </c>
      <c r="J42" s="35">
        <v>-1.0404834993237078E-2</v>
      </c>
      <c r="K42" s="35">
        <v>-3.4228369286855576E-2</v>
      </c>
      <c r="L42" s="35">
        <v>-2.6335706082077914E-3</v>
      </c>
      <c r="M42" s="35">
        <v>3.8182286555408007E-2</v>
      </c>
      <c r="N42" s="35">
        <v>-2.0287821468637501E-3</v>
      </c>
    </row>
    <row r="43" spans="4:14" x14ac:dyDescent="0.15">
      <c r="D43" s="34">
        <v>39080</v>
      </c>
      <c r="E43" s="35">
        <v>1.1338904065563233</v>
      </c>
      <c r="F43" s="35">
        <v>0.91233132945743445</v>
      </c>
      <c r="G43" s="35">
        <v>1.0077652581207324</v>
      </c>
      <c r="H43" s="35">
        <v>1.0689517816217222</v>
      </c>
      <c r="I43" s="35">
        <v>1.1417534668086522</v>
      </c>
      <c r="J43" s="35">
        <v>1.0775238670201208</v>
      </c>
      <c r="K43" s="35">
        <v>1.0957945292075553</v>
      </c>
      <c r="L43" s="35">
        <v>1.0407190111318187</v>
      </c>
      <c r="M43" s="35">
        <v>1.1539462017090765</v>
      </c>
      <c r="N43" s="35">
        <v>1.0804334576468313</v>
      </c>
    </row>
    <row r="44" spans="4:14" x14ac:dyDescent="0.15">
      <c r="D44" s="34">
        <v>39444</v>
      </c>
      <c r="E44" s="35">
        <v>1.7007249432696749</v>
      </c>
      <c r="F44" s="35">
        <v>1.2917134005704023</v>
      </c>
      <c r="G44" s="35">
        <v>0.88108654537802478</v>
      </c>
      <c r="H44" s="35">
        <v>1.0604851417828844</v>
      </c>
      <c r="I44" s="35">
        <v>1.1692201842195975</v>
      </c>
      <c r="J44" s="35">
        <v>1.3006986170984196</v>
      </c>
      <c r="K44" s="35">
        <v>1.5672020887317353</v>
      </c>
      <c r="L44" s="35">
        <v>1.3541690435826661</v>
      </c>
      <c r="M44" s="35">
        <v>1.2649837641646138</v>
      </c>
      <c r="N44" s="35">
        <v>1.276450857302672</v>
      </c>
    </row>
    <row r="45" spans="4:14" x14ac:dyDescent="0.15">
      <c r="D45" s="34">
        <v>39813</v>
      </c>
      <c r="E45" s="35">
        <v>-0.65887291059425379</v>
      </c>
      <c r="F45" s="35">
        <v>-0.14493703390985357</v>
      </c>
      <c r="G45" s="35">
        <v>-0.35146260436268606</v>
      </c>
      <c r="H45" s="35">
        <v>-0.14946153607374524</v>
      </c>
      <c r="I45" s="35">
        <v>-0.34380170741640215</v>
      </c>
      <c r="J45" s="35">
        <v>-0.29725448695469936</v>
      </c>
      <c r="K45" s="35">
        <v>-0.39122979098449584</v>
      </c>
      <c r="L45" s="35">
        <v>-0.31116579915561204</v>
      </c>
      <c r="M45" s="35">
        <v>-0.3034313094888117</v>
      </c>
      <c r="N45" s="35">
        <v>-0.36260700545623703</v>
      </c>
    </row>
    <row r="46" spans="4:14" x14ac:dyDescent="0.15">
      <c r="D46" s="34">
        <v>40178</v>
      </c>
      <c r="E46" s="35">
        <v>0.9406953299547709</v>
      </c>
      <c r="F46" s="35">
        <v>0.81774251385989016</v>
      </c>
      <c r="G46" s="35">
        <v>0.85273248260901013</v>
      </c>
      <c r="H46" s="35">
        <v>0.47579113056659872</v>
      </c>
      <c r="I46" s="35">
        <v>0.78025752013468308</v>
      </c>
      <c r="J46" s="35">
        <v>0.5228231871216511</v>
      </c>
      <c r="K46" s="35">
        <v>0.97039980170064744</v>
      </c>
      <c r="L46" s="35">
        <v>0.6617005516492398</v>
      </c>
      <c r="M46" s="35">
        <v>0.63763779007560339</v>
      </c>
      <c r="N46" s="35">
        <v>0.49912195743157262</v>
      </c>
    </row>
    <row r="47" spans="4:14" x14ac:dyDescent="0.15">
      <c r="D47" s="34">
        <v>40543</v>
      </c>
      <c r="E47" s="35">
        <v>-0.13823893613974392</v>
      </c>
      <c r="F47" s="35">
        <v>3.4002811856239656E-3</v>
      </c>
      <c r="G47" s="35">
        <v>1.6346204383508312E-3</v>
      </c>
      <c r="H47" s="35">
        <v>-5.3775056707762392E-2</v>
      </c>
      <c r="I47" s="35">
        <v>-5.2151613379618045E-2</v>
      </c>
      <c r="J47" s="35">
        <v>-1.8575798894932216E-2</v>
      </c>
      <c r="K47" s="35">
        <v>9.1401513705063886E-2</v>
      </c>
      <c r="L47" s="35">
        <v>8.8672115829849352E-2</v>
      </c>
      <c r="M47" s="35">
        <v>1.6147832862829281E-2</v>
      </c>
      <c r="N47" s="35">
        <v>-3.6424552272495969E-3</v>
      </c>
    </row>
    <row r="48" spans="4:14" x14ac:dyDescent="0.15">
      <c r="D48" s="34">
        <v>40907</v>
      </c>
      <c r="E48" s="35">
        <v>-0.24449911210309383</v>
      </c>
      <c r="F48" s="35">
        <v>-5.8985890051186263E-2</v>
      </c>
      <c r="G48" s="35">
        <v>-8.9675139055482855E-2</v>
      </c>
      <c r="H48" s="35">
        <v>-0.10699342748487517</v>
      </c>
      <c r="I48" s="35">
        <v>-6.572934897146987E-2</v>
      </c>
      <c r="J48" s="35">
        <v>-7.8471762861679339E-2</v>
      </c>
      <c r="K48" s="35">
        <v>-0.17856145383139455</v>
      </c>
      <c r="L48" s="35">
        <v>-0.15312481715987425</v>
      </c>
      <c r="M48" s="35">
        <v>-0.10950572889385324</v>
      </c>
      <c r="N48" s="35">
        <v>-8.230696378168556E-2</v>
      </c>
    </row>
    <row r="49" spans="4:14" x14ac:dyDescent="0.15">
      <c r="D49" s="34">
        <v>41274</v>
      </c>
      <c r="E49" s="35">
        <v>7.1976607279172988E-2</v>
      </c>
      <c r="F49" s="35">
        <v>0.10965107564032817</v>
      </c>
      <c r="G49" s="35">
        <v>0.11499488081390141</v>
      </c>
      <c r="H49" s="35">
        <v>4.4121765331271989E-2</v>
      </c>
      <c r="I49" s="35">
        <v>0.14447697823284211</v>
      </c>
      <c r="J49" s="35">
        <v>3.1558540073754582E-2</v>
      </c>
      <c r="K49" s="35">
        <v>-4.5545032254292073E-2</v>
      </c>
      <c r="L49" s="35">
        <v>-5.1322085729364253E-2</v>
      </c>
      <c r="M49" s="35">
        <v>-4.6270300167821743E-2</v>
      </c>
      <c r="N49" s="35">
        <v>-6.3600258616655636E-2</v>
      </c>
    </row>
    <row r="50" spans="4:14" x14ac:dyDescent="0.15">
      <c r="D50" s="34">
        <v>41639</v>
      </c>
      <c r="E50" s="35">
        <v>-7.9076747292360583E-2</v>
      </c>
      <c r="F50" s="35">
        <v>-7.6961315941014741E-2</v>
      </c>
      <c r="G50" s="35">
        <v>1.0569745635964356E-3</v>
      </c>
      <c r="H50" s="35">
        <v>-9.4227551729078263E-2</v>
      </c>
      <c r="I50" s="35">
        <v>2.5230657426057235E-2</v>
      </c>
      <c r="J50" s="35">
        <v>4.492765127598175E-2</v>
      </c>
      <c r="K50" s="35">
        <v>-5.2889407087468809E-2</v>
      </c>
      <c r="L50" s="35">
        <v>-0.14416331878864175</v>
      </c>
      <c r="M50" s="35">
        <v>-6.1980611200933455E-2</v>
      </c>
      <c r="N50" s="35">
        <v>-3.9851171746078773E-2</v>
      </c>
    </row>
    <row r="51" spans="4:14" x14ac:dyDescent="0.15">
      <c r="D51" s="34">
        <v>42004</v>
      </c>
      <c r="E51" s="35">
        <v>0.51261462378932365</v>
      </c>
      <c r="F51" s="35">
        <v>0.2744967745667839</v>
      </c>
      <c r="G51" s="35">
        <v>0.39505846210736784</v>
      </c>
      <c r="H51" s="35">
        <v>0.53904032708973393</v>
      </c>
      <c r="I51" s="35">
        <v>0.39041622962440914</v>
      </c>
      <c r="J51" s="35">
        <v>0.44444611709708925</v>
      </c>
      <c r="K51" s="35">
        <v>0.43549229491712116</v>
      </c>
      <c r="L51" s="35">
        <v>0.36802070242110996</v>
      </c>
      <c r="M51" s="35">
        <v>0.57959803250195252</v>
      </c>
      <c r="N51" s="35">
        <v>0.52264209932401373</v>
      </c>
    </row>
    <row r="52" spans="4:14" x14ac:dyDescent="0.15">
      <c r="D52" s="34">
        <v>42369</v>
      </c>
      <c r="E52" s="35">
        <v>8.6215013328943435E-2</v>
      </c>
      <c r="F52" s="35">
        <v>0.20400874780595468</v>
      </c>
      <c r="G52" s="35">
        <v>0.14190437847736237</v>
      </c>
      <c r="H52" s="35">
        <v>6.5228509041886706E-2</v>
      </c>
      <c r="I52" s="35">
        <v>0.17993478551792585</v>
      </c>
      <c r="J52" s="35">
        <v>0.28434372824322995</v>
      </c>
      <c r="K52" s="35">
        <v>9.4955529389695315E-3</v>
      </c>
      <c r="L52" s="35">
        <v>0.26091656647635775</v>
      </c>
      <c r="M52" s="35">
        <v>0.33681195021398858</v>
      </c>
      <c r="N52" s="35">
        <v>0.32348217737387741</v>
      </c>
    </row>
    <row r="53" spans="4:14" x14ac:dyDescent="0.15">
      <c r="D53" s="34">
        <v>42699</v>
      </c>
      <c r="E53" s="35">
        <v>-7.2019995213911558E-2</v>
      </c>
      <c r="F53" s="35">
        <v>-0.10306169780173324</v>
      </c>
      <c r="G53" s="35">
        <v>3.9193205863393699E-2</v>
      </c>
      <c r="H53" s="35">
        <v>-8.8934866780893462E-2</v>
      </c>
      <c r="I53" s="35">
        <v>0.20701538209240389</v>
      </c>
      <c r="J53" s="35">
        <v>3.2473657008420975E-2</v>
      </c>
      <c r="K53" s="35">
        <v>7.8226726263394886E-2</v>
      </c>
      <c r="L53" s="35">
        <v>7.5173127977916643E-2</v>
      </c>
      <c r="M53" s="35">
        <v>-2.4315025104002741E-2</v>
      </c>
      <c r="N53" s="35">
        <v>-0.13673166581081553</v>
      </c>
    </row>
    <row r="54" spans="4:14" x14ac:dyDescent="0.15">
      <c r="D54" s="33" t="s">
        <v>21</v>
      </c>
      <c r="E54" s="35">
        <v>2.5084241425067355</v>
      </c>
      <c r="F54" s="35">
        <v>7.3466641982622924</v>
      </c>
      <c r="G54" s="35">
        <v>6.4039753884810322</v>
      </c>
      <c r="H54" s="35">
        <v>5.2370630990655762</v>
      </c>
      <c r="I54" s="35">
        <v>9.3968463698533853</v>
      </c>
      <c r="J54" s="35">
        <v>8.4518753593239246</v>
      </c>
      <c r="K54" s="35">
        <v>6.8926362107640697</v>
      </c>
      <c r="L54" s="35">
        <v>6.6142420942889544</v>
      </c>
      <c r="M54" s="35">
        <v>8.6362271557400518</v>
      </c>
      <c r="N54" s="35">
        <v>5.4587519974482719</v>
      </c>
    </row>
    <row r="55" spans="4:14" x14ac:dyDescent="0.15">
      <c r="D55" s="33" t="s">
        <v>22</v>
      </c>
      <c r="E55" s="35">
        <v>0.11133346249459719</v>
      </c>
      <c r="F55" s="35">
        <v>0.19536359021596139</v>
      </c>
      <c r="G55" s="35">
        <v>0.18337596537654943</v>
      </c>
      <c r="H55" s="35">
        <v>0.16642953242303027</v>
      </c>
      <c r="I55" s="35">
        <v>0.21764949545464618</v>
      </c>
      <c r="J55" s="35">
        <v>0.20793035108289115</v>
      </c>
      <c r="K55" s="35">
        <v>0.18975391288443966</v>
      </c>
      <c r="L55" s="35">
        <v>0.18616622838831787</v>
      </c>
      <c r="M55" s="35">
        <v>0.20989426846511061</v>
      </c>
      <c r="N55" s="35">
        <v>0.16986079850089042</v>
      </c>
    </row>
    <row r="56" spans="4:14" x14ac:dyDescent="0.15">
      <c r="D56" s="33" t="s">
        <v>23</v>
      </c>
      <c r="E56" s="35">
        <v>0.72303818144694754</v>
      </c>
      <c r="F56" s="35">
        <v>0.30518356872426733</v>
      </c>
      <c r="G56" s="35">
        <v>0.45995044391044093</v>
      </c>
      <c r="H56" s="35">
        <v>0.35527812248045809</v>
      </c>
      <c r="I56" s="35">
        <v>0.38885025553228969</v>
      </c>
      <c r="J56" s="35">
        <v>0.35966024620327941</v>
      </c>
      <c r="K56" s="35">
        <v>0.43506087556035622</v>
      </c>
      <c r="L56" s="35">
        <v>0.4872435783130854</v>
      </c>
      <c r="M56" s="35">
        <v>0.36878861536848562</v>
      </c>
      <c r="N56" s="35">
        <v>0.45837081160892434</v>
      </c>
    </row>
    <row r="57" spans="4:14" x14ac:dyDescent="0.15">
      <c r="D57" s="38" t="s">
        <v>24</v>
      </c>
      <c r="E57" s="40">
        <v>0.24437317685620011</v>
      </c>
      <c r="F57" s="40">
        <v>0.82540921460788808</v>
      </c>
      <c r="G57" s="40">
        <v>0.72600220920985925</v>
      </c>
      <c r="H57" s="40">
        <v>0.64406642799669866</v>
      </c>
      <c r="I57" s="40">
        <v>0.90598423945968942</v>
      </c>
      <c r="J57" s="40">
        <v>0.86003133570470369</v>
      </c>
      <c r="K57" s="40">
        <v>0.76223876676443147</v>
      </c>
      <c r="L57" s="40">
        <v>0.74560459934742251</v>
      </c>
      <c r="M57" s="40">
        <v>0.87537059119040384</v>
      </c>
      <c r="N57" s="40">
        <v>0.6595936518141251</v>
      </c>
    </row>
    <row r="58" spans="4:14" x14ac:dyDescent="0.15">
      <c r="D58" s="38" t="s">
        <v>25</v>
      </c>
      <c r="E58" s="39"/>
      <c r="F58" s="39">
        <v>61.477722772277232</v>
      </c>
      <c r="G58" s="39">
        <v>38.265887635275156</v>
      </c>
      <c r="H58" s="39">
        <v>32.547029702970299</v>
      </c>
      <c r="I58" s="39">
        <v>26.659970066774122</v>
      </c>
      <c r="J58" s="39">
        <v>23.295935988947733</v>
      </c>
      <c r="K58" s="39">
        <v>22.286725765599815</v>
      </c>
      <c r="L58" s="39">
        <v>21.782120653925858</v>
      </c>
      <c r="M58" s="39">
        <v>20.941112134469261</v>
      </c>
      <c r="N58" s="39">
        <v>19.259095095556066</v>
      </c>
    </row>
    <row r="59" spans="4:14" s="31" customFormat="1" x14ac:dyDescent="0.15">
      <c r="D59" s="44" t="s">
        <v>37</v>
      </c>
      <c r="E59" s="44"/>
      <c r="F59" s="44"/>
      <c r="G59" s="44"/>
      <c r="H59" s="44"/>
      <c r="I59" s="44"/>
      <c r="J59" s="44"/>
      <c r="K59" s="44"/>
      <c r="L59" s="44"/>
      <c r="M59" s="44"/>
      <c r="N59" s="44"/>
    </row>
    <row r="61" spans="4:14" x14ac:dyDescent="0.15">
      <c r="D61" s="33"/>
      <c r="E61" s="36" t="s">
        <v>14</v>
      </c>
      <c r="F61" s="37" t="s">
        <v>39</v>
      </c>
      <c r="G61" s="37" t="s">
        <v>40</v>
      </c>
      <c r="H61" s="37" t="s">
        <v>41</v>
      </c>
      <c r="I61" s="37" t="s">
        <v>42</v>
      </c>
      <c r="J61" s="37" t="s">
        <v>38</v>
      </c>
      <c r="K61" s="37" t="s">
        <v>43</v>
      </c>
      <c r="L61" s="37" t="s">
        <v>44</v>
      </c>
      <c r="M61" s="37" t="s">
        <v>45</v>
      </c>
      <c r="N61" s="37" t="s">
        <v>46</v>
      </c>
    </row>
    <row r="62" spans="4:14" x14ac:dyDescent="0.15">
      <c r="D62" s="34">
        <v>38716</v>
      </c>
      <c r="E62" s="35">
        <v>-6.1632956693071672E-2</v>
      </c>
      <c r="F62" s="35">
        <v>-7.1674095731260157E-2</v>
      </c>
      <c r="G62" s="35">
        <v>-6.8989194514979424E-2</v>
      </c>
      <c r="H62" s="35">
        <v>-6.8989194514979424E-2</v>
      </c>
      <c r="I62" s="35">
        <v>-9.4859493429440223E-2</v>
      </c>
      <c r="J62" s="35">
        <v>-6.3132266490795397E-2</v>
      </c>
      <c r="K62" s="35">
        <v>-6.4300378799054037E-2</v>
      </c>
      <c r="L62" s="35">
        <v>-0.16096260870510415</v>
      </c>
      <c r="M62" s="35">
        <v>-0.1785744099164428</v>
      </c>
      <c r="N62" s="35">
        <v>-0.19999672616952335</v>
      </c>
    </row>
    <row r="63" spans="4:14" x14ac:dyDescent="0.15">
      <c r="D63" s="34">
        <v>39080</v>
      </c>
      <c r="E63" s="35">
        <v>1.1338904065563233</v>
      </c>
      <c r="F63" s="35">
        <v>1.1417534668086557</v>
      </c>
      <c r="G63" s="35">
        <v>1.1417534668086522</v>
      </c>
      <c r="H63" s="35">
        <v>1.1417534668086522</v>
      </c>
      <c r="I63" s="35">
        <v>1.1938393479615876</v>
      </c>
      <c r="J63" s="35">
        <v>1.1941126223245329</v>
      </c>
      <c r="K63" s="35">
        <v>1.2602776836231784</v>
      </c>
      <c r="L63" s="35">
        <v>0.5456205296694483</v>
      </c>
      <c r="M63" s="35">
        <v>0.55479059627181915</v>
      </c>
      <c r="N63" s="35">
        <v>0.55479059627181937</v>
      </c>
    </row>
    <row r="64" spans="4:14" x14ac:dyDescent="0.15">
      <c r="D64" s="34">
        <v>39444</v>
      </c>
      <c r="E64" s="35">
        <v>1.7007249432696749</v>
      </c>
      <c r="F64" s="35">
        <v>1.1692201842195957</v>
      </c>
      <c r="G64" s="35">
        <v>1.1692201842195975</v>
      </c>
      <c r="H64" s="35">
        <v>1.1692201842195975</v>
      </c>
      <c r="I64" s="35">
        <v>1.3379184684403369</v>
      </c>
      <c r="J64" s="35">
        <v>1.3036398977263217</v>
      </c>
      <c r="K64" s="35">
        <v>0.96225212044731578</v>
      </c>
      <c r="L64" s="35">
        <v>0.24999926674938933</v>
      </c>
      <c r="M64" s="35">
        <v>0.21287416597978148</v>
      </c>
      <c r="N64" s="35">
        <v>0.36448004466685924</v>
      </c>
    </row>
    <row r="65" spans="4:14" x14ac:dyDescent="0.15">
      <c r="D65" s="34">
        <v>39813</v>
      </c>
      <c r="E65" s="35">
        <v>-0.65887291059425379</v>
      </c>
      <c r="F65" s="35">
        <v>-0.38789939423235353</v>
      </c>
      <c r="G65" s="35">
        <v>-0.3516886421543618</v>
      </c>
      <c r="H65" s="35">
        <v>-0.34380170741640215</v>
      </c>
      <c r="I65" s="35">
        <v>-0.31212302443557671</v>
      </c>
      <c r="J65" s="35">
        <v>-0.29200557716647646</v>
      </c>
      <c r="K65" s="35">
        <v>-0.2665435563737395</v>
      </c>
      <c r="L65" s="35">
        <v>-0.20677717611199287</v>
      </c>
      <c r="M65" s="35">
        <v>-0.13354578287534058</v>
      </c>
      <c r="N65" s="35">
        <v>-0.21244379617967135</v>
      </c>
    </row>
    <row r="66" spans="4:14" x14ac:dyDescent="0.15">
      <c r="D66" s="34">
        <v>40178</v>
      </c>
      <c r="E66" s="35">
        <v>0.9406953299547709</v>
      </c>
      <c r="F66" s="35">
        <v>0.76751291664941701</v>
      </c>
      <c r="G66" s="35">
        <v>0.77531390157693081</v>
      </c>
      <c r="H66" s="35">
        <v>0.78025752013468308</v>
      </c>
      <c r="I66" s="35">
        <v>0.88518273338743692</v>
      </c>
      <c r="J66" s="35">
        <v>0.82738020001713508</v>
      </c>
      <c r="K66" s="35">
        <v>0.92298683604924592</v>
      </c>
      <c r="L66" s="35">
        <v>0.2181667292184668</v>
      </c>
      <c r="M66" s="35">
        <v>0.23296588622881975</v>
      </c>
      <c r="N66" s="35">
        <v>0.14487455167267771</v>
      </c>
    </row>
    <row r="67" spans="4:14" x14ac:dyDescent="0.15">
      <c r="D67" s="34">
        <v>40543</v>
      </c>
      <c r="E67" s="35">
        <v>-0.13823893613974392</v>
      </c>
      <c r="F67" s="35">
        <v>-5.496342289225653E-2</v>
      </c>
      <c r="G67" s="35">
        <v>-5.4963422892255531E-2</v>
      </c>
      <c r="H67" s="35">
        <v>-5.2151613379618045E-2</v>
      </c>
      <c r="I67" s="35">
        <v>1.0768033371240326E-2</v>
      </c>
      <c r="J67" s="35">
        <v>6.8569138091841841E-2</v>
      </c>
      <c r="K67" s="35">
        <v>0.13482148800119997</v>
      </c>
      <c r="L67" s="35">
        <v>-3.1034477001900762E-2</v>
      </c>
      <c r="M67" s="35">
        <v>9.8329881930074636E-2</v>
      </c>
      <c r="N67" s="35">
        <v>3.5439048062638756E-2</v>
      </c>
    </row>
    <row r="68" spans="4:14" x14ac:dyDescent="0.15">
      <c r="D68" s="34">
        <v>40907</v>
      </c>
      <c r="E68" s="35">
        <v>-0.24449911210309383</v>
      </c>
      <c r="F68" s="35">
        <v>-9.1233674286387845E-2</v>
      </c>
      <c r="G68" s="35">
        <v>-9.12336742863884E-2</v>
      </c>
      <c r="H68" s="35">
        <v>-6.572934897146987E-2</v>
      </c>
      <c r="I68" s="35">
        <v>-9.8249825140952485E-3</v>
      </c>
      <c r="J68" s="35">
        <v>-4.9313948207664327E-3</v>
      </c>
      <c r="K68" s="35">
        <v>6.4725273324383714E-2</v>
      </c>
      <c r="L68" s="35">
        <v>-0.19985784082240288</v>
      </c>
      <c r="M68" s="35">
        <v>-0.25662831081105997</v>
      </c>
      <c r="N68" s="35">
        <v>-0.28098713281468113</v>
      </c>
    </row>
    <row r="69" spans="4:14" x14ac:dyDescent="0.15">
      <c r="D69" s="34">
        <v>41274</v>
      </c>
      <c r="E69" s="35">
        <v>7.1976607279172988E-2</v>
      </c>
      <c r="F69" s="35">
        <v>0.15013922365790355</v>
      </c>
      <c r="G69" s="35">
        <v>0.14843607392922809</v>
      </c>
      <c r="H69" s="35">
        <v>0.14447697823284211</v>
      </c>
      <c r="I69" s="35">
        <v>0.11480262760298854</v>
      </c>
      <c r="J69" s="35">
        <v>0.15483354231593394</v>
      </c>
      <c r="K69" s="35">
        <v>0.11781955054537874</v>
      </c>
      <c r="L69" s="35">
        <v>5.6121471642363918E-2</v>
      </c>
      <c r="M69" s="35">
        <v>5.4542760577598104E-2</v>
      </c>
      <c r="N69" s="35">
        <v>6.5353237806609954E-2</v>
      </c>
    </row>
    <row r="70" spans="4:14" x14ac:dyDescent="0.15">
      <c r="D70" s="34">
        <v>41639</v>
      </c>
      <c r="E70" s="35">
        <v>-7.9076747292360583E-2</v>
      </c>
      <c r="F70" s="35">
        <v>2.5230657426057679E-2</v>
      </c>
      <c r="G70" s="35">
        <v>2.5230657426056791E-2</v>
      </c>
      <c r="H70" s="35">
        <v>2.5230657426057235E-2</v>
      </c>
      <c r="I70" s="35">
        <v>5.2573839921994381E-3</v>
      </c>
      <c r="J70" s="35">
        <v>5.6352543919504505E-2</v>
      </c>
      <c r="K70" s="35">
        <v>4.0081077382208452E-2</v>
      </c>
      <c r="L70" s="35">
        <v>-4.913951235300984E-2</v>
      </c>
      <c r="M70" s="35">
        <v>4.1760815283238717E-2</v>
      </c>
      <c r="N70" s="35">
        <v>-1.9215775463759632E-2</v>
      </c>
    </row>
    <row r="71" spans="4:14" x14ac:dyDescent="0.15">
      <c r="D71" s="34">
        <v>42004</v>
      </c>
      <c r="E71" s="35">
        <v>0.51261462378932365</v>
      </c>
      <c r="F71" s="35">
        <v>0.4034335731924219</v>
      </c>
      <c r="G71" s="35">
        <v>0.40343357319242168</v>
      </c>
      <c r="H71" s="35">
        <v>0.39041622962440914</v>
      </c>
      <c r="I71" s="35">
        <v>0.42339581435252427</v>
      </c>
      <c r="J71" s="35">
        <v>0.38812257163861097</v>
      </c>
      <c r="K71" s="35">
        <v>0.33225064317200226</v>
      </c>
      <c r="L71" s="35">
        <v>5.3599009981554202E-2</v>
      </c>
      <c r="M71" s="35">
        <v>0.11055033605744113</v>
      </c>
      <c r="N71" s="35">
        <v>0.14743692506346862</v>
      </c>
    </row>
    <row r="72" spans="4:14" x14ac:dyDescent="0.15">
      <c r="D72" s="34">
        <v>42369</v>
      </c>
      <c r="E72" s="35">
        <v>8.6215013328943435E-2</v>
      </c>
      <c r="F72" s="35">
        <v>0.16280428149447879</v>
      </c>
      <c r="G72" s="35">
        <v>0.24784287922013659</v>
      </c>
      <c r="H72" s="35">
        <v>0.17993478551792585</v>
      </c>
      <c r="I72" s="35">
        <v>0.30331803805860291</v>
      </c>
      <c r="J72" s="35">
        <v>0.26865549311153947</v>
      </c>
      <c r="K72" s="35">
        <v>0.17564693895506567</v>
      </c>
      <c r="L72" s="35">
        <v>-0.20012625154021391</v>
      </c>
      <c r="M72" s="35">
        <v>-0.10153741730826749</v>
      </c>
      <c r="N72" s="35">
        <v>-2.5909944888951153E-2</v>
      </c>
    </row>
    <row r="73" spans="4:14" x14ac:dyDescent="0.15">
      <c r="D73" s="34">
        <v>42699</v>
      </c>
      <c r="E73" s="35">
        <v>-7.2019995213911558E-2</v>
      </c>
      <c r="F73" s="35">
        <v>0.20937470524249568</v>
      </c>
      <c r="G73" s="35">
        <v>0.20937470524249568</v>
      </c>
      <c r="H73" s="35">
        <v>0.20701538209240389</v>
      </c>
      <c r="I73" s="35">
        <v>0.16427715721670766</v>
      </c>
      <c r="J73" s="35">
        <v>0.178278796306645</v>
      </c>
      <c r="K73" s="35">
        <v>0.16983075420892724</v>
      </c>
      <c r="L73" s="35">
        <v>-0.11480313889820681</v>
      </c>
      <c r="M73" s="35">
        <v>-0.12044785943356384</v>
      </c>
      <c r="N73" s="35">
        <v>-0.10912975278100867</v>
      </c>
    </row>
    <row r="74" spans="4:14" x14ac:dyDescent="0.15">
      <c r="D74" s="33" t="s">
        <v>15</v>
      </c>
      <c r="E74" s="35">
        <v>2.5084241425067355</v>
      </c>
      <c r="F74" s="35">
        <v>8.3259095219717807</v>
      </c>
      <c r="G74" s="35">
        <v>9.6617506772140036</v>
      </c>
      <c r="H74" s="35">
        <v>9.3968463698533853</v>
      </c>
      <c r="I74" s="35">
        <v>13.58430023911562</v>
      </c>
      <c r="J74" s="35">
        <v>15.489749069688536</v>
      </c>
      <c r="K74" s="35">
        <v>14.065848568247048</v>
      </c>
      <c r="L74" s="35">
        <v>-9.0215148378437693E-2</v>
      </c>
      <c r="M74" s="35">
        <v>0.30263703735227132</v>
      </c>
      <c r="N74" s="35">
        <v>0.18533472120826078</v>
      </c>
    </row>
    <row r="75" spans="4:14" x14ac:dyDescent="0.15">
      <c r="D75" s="33" t="s">
        <v>16</v>
      </c>
      <c r="E75" s="35">
        <v>0.11133346249459719</v>
      </c>
      <c r="F75" s="35">
        <v>0.20656814686138669</v>
      </c>
      <c r="G75" s="35">
        <v>0.22022875318294299</v>
      </c>
      <c r="H75" s="35">
        <v>0.21764949545464618</v>
      </c>
      <c r="I75" s="35">
        <v>0.25280584294267494</v>
      </c>
      <c r="J75" s="35">
        <v>0.2658106296486249</v>
      </c>
      <c r="K75" s="35">
        <v>0.25623319514399401</v>
      </c>
      <c r="L75" s="35">
        <v>-7.9199650279828671E-3</v>
      </c>
      <c r="M75" s="35">
        <v>2.2484533978934573E-2</v>
      </c>
      <c r="N75" s="35">
        <v>1.4401987677455264E-2</v>
      </c>
    </row>
    <row r="76" spans="4:14" x14ac:dyDescent="0.15">
      <c r="D76" s="33" t="s">
        <v>17</v>
      </c>
      <c r="E76" s="35">
        <v>0.72303818144694754</v>
      </c>
      <c r="F76" s="35">
        <v>0.43043246924782419</v>
      </c>
      <c r="G76" s="35">
        <v>0.39619574576628547</v>
      </c>
      <c r="H76" s="35">
        <v>0.38885025553228969</v>
      </c>
      <c r="I76" s="35">
        <v>0.36158891595618647</v>
      </c>
      <c r="J76" s="35">
        <v>0.37051997746604848</v>
      </c>
      <c r="K76" s="35">
        <v>0.34788161633570824</v>
      </c>
      <c r="L76" s="35">
        <v>0.56675238231116043</v>
      </c>
      <c r="M76" s="35">
        <v>0.43266284009052436</v>
      </c>
      <c r="N76" s="35">
        <v>0.46564899657335723</v>
      </c>
    </row>
    <row r="77" spans="4:14" x14ac:dyDescent="0.15">
      <c r="D77" s="38" t="s">
        <v>18</v>
      </c>
      <c r="E77" s="40">
        <v>0.24437317685620011</v>
      </c>
      <c r="F77" s="40">
        <v>0.84848784853131021</v>
      </c>
      <c r="G77" s="40">
        <v>0.92878545807920598</v>
      </c>
      <c r="H77" s="40">
        <v>0.90598423945968942</v>
      </c>
      <c r="I77" s="40">
        <v>1.0764653863931986</v>
      </c>
      <c r="J77" s="40">
        <v>1.1412530225485653</v>
      </c>
      <c r="K77" s="40">
        <v>1.1204816869578351</v>
      </c>
      <c r="L77" s="40">
        <v>-0.23390174207364972</v>
      </c>
      <c r="M77" s="40">
        <v>-8.4748503498056876E-2</v>
      </c>
      <c r="N77" s="40">
        <v>-0.12263850574937586</v>
      </c>
    </row>
    <row r="78" spans="4:14" x14ac:dyDescent="0.15">
      <c r="D78" s="38" t="s">
        <v>19</v>
      </c>
      <c r="E78" s="39"/>
      <c r="F78" s="39">
        <v>25.146154731752247</v>
      </c>
      <c r="G78" s="39">
        <v>25.650759843426204</v>
      </c>
      <c r="H78" s="39">
        <v>26.659970066774122</v>
      </c>
      <c r="I78" s="39">
        <v>41.966325120884186</v>
      </c>
      <c r="J78" s="39">
        <v>49.535401795993558</v>
      </c>
      <c r="K78" s="39">
        <v>63.49614321897306</v>
      </c>
      <c r="L78" s="39">
        <v>230.35223347916187</v>
      </c>
      <c r="M78" s="39">
        <v>234.55727607644485</v>
      </c>
      <c r="N78" s="39">
        <v>236.91209993092335</v>
      </c>
    </row>
    <row r="79" spans="4:14" s="31" customFormat="1" x14ac:dyDescent="0.15">
      <c r="D79" s="44" t="s">
        <v>47</v>
      </c>
      <c r="E79" s="44"/>
      <c r="F79" s="44"/>
      <c r="G79" s="44"/>
      <c r="H79" s="44"/>
      <c r="I79" s="44"/>
      <c r="J79" s="44"/>
      <c r="K79" s="44"/>
      <c r="L79" s="44"/>
      <c r="M79" s="44"/>
      <c r="N79" s="44"/>
    </row>
  </sheetData>
  <mergeCells count="3">
    <mergeCell ref="D39:N39"/>
    <mergeCell ref="D59:N59"/>
    <mergeCell ref="D79:N79"/>
  </mergeCells>
  <phoneticPr fontId="18" type="noConversion"/>
  <conditionalFormatting sqref="E22:N22">
    <cfRule type="top10" dxfId="68" priority="476" rank="1"/>
  </conditionalFormatting>
  <conditionalFormatting sqref="E23:N23">
    <cfRule type="top10" dxfId="67" priority="475" rank="1"/>
  </conditionalFormatting>
  <conditionalFormatting sqref="E24:N24">
    <cfRule type="top10" dxfId="66" priority="474" rank="1"/>
  </conditionalFormatting>
  <conditionalFormatting sqref="E25:N25">
    <cfRule type="top10" dxfId="65" priority="473" rank="1"/>
  </conditionalFormatting>
  <conditionalFormatting sqref="E26:N26">
    <cfRule type="top10" dxfId="64" priority="472" rank="1"/>
  </conditionalFormatting>
  <conditionalFormatting sqref="E27:N27">
    <cfRule type="top10" dxfId="63" priority="471" rank="1"/>
  </conditionalFormatting>
  <conditionalFormatting sqref="E28:N28">
    <cfRule type="top10" dxfId="62" priority="470" rank="1"/>
  </conditionalFormatting>
  <conditionalFormatting sqref="E29:N29">
    <cfRule type="top10" dxfId="61" priority="469" rank="1"/>
  </conditionalFormatting>
  <conditionalFormatting sqref="E30:N30">
    <cfRule type="top10" dxfId="60" priority="468" rank="1"/>
  </conditionalFormatting>
  <conditionalFormatting sqref="E31:N31">
    <cfRule type="top10" dxfId="59" priority="467" rank="1"/>
  </conditionalFormatting>
  <conditionalFormatting sqref="E32:N32">
    <cfRule type="top10" dxfId="58" priority="466" rank="1"/>
  </conditionalFormatting>
  <conditionalFormatting sqref="E33:N33">
    <cfRule type="top10" dxfId="57" priority="465" rank="1"/>
  </conditionalFormatting>
  <conditionalFormatting sqref="E34:N34">
    <cfRule type="top10" dxfId="56" priority="464" rank="1"/>
  </conditionalFormatting>
  <conditionalFormatting sqref="E35:N35">
    <cfRule type="top10" dxfId="55" priority="463" rank="1"/>
  </conditionalFormatting>
  <conditionalFormatting sqref="E37:N37">
    <cfRule type="top10" dxfId="54" priority="462" rank="1"/>
  </conditionalFormatting>
  <conditionalFormatting sqref="E36:N36">
    <cfRule type="top10" dxfId="53" priority="461" bottom="1" rank="1"/>
  </conditionalFormatting>
  <conditionalFormatting sqref="E38:N38">
    <cfRule type="top10" dxfId="52" priority="460" bottom="1" rank="1"/>
  </conditionalFormatting>
  <conditionalFormatting sqref="E42:N42">
    <cfRule type="top10" dxfId="51" priority="119" rank="1"/>
  </conditionalFormatting>
  <conditionalFormatting sqref="E43:N43">
    <cfRule type="top10" dxfId="50" priority="118" rank="1"/>
  </conditionalFormatting>
  <conditionalFormatting sqref="E44:N44">
    <cfRule type="top10" dxfId="49" priority="117" rank="1"/>
  </conditionalFormatting>
  <conditionalFormatting sqref="E45:N45">
    <cfRule type="top10" dxfId="48" priority="116" rank="1"/>
  </conditionalFormatting>
  <conditionalFormatting sqref="E46:N46">
    <cfRule type="top10" dxfId="47" priority="115" rank="1"/>
  </conditionalFormatting>
  <conditionalFormatting sqref="E47:N47">
    <cfRule type="top10" dxfId="46" priority="114" rank="1"/>
  </conditionalFormatting>
  <conditionalFormatting sqref="E48:N48">
    <cfRule type="top10" dxfId="45" priority="113" rank="1"/>
  </conditionalFormatting>
  <conditionalFormatting sqref="E49:N49">
    <cfRule type="top10" dxfId="44" priority="112" rank="1"/>
  </conditionalFormatting>
  <conditionalFormatting sqref="E50:N50">
    <cfRule type="top10" dxfId="43" priority="111" rank="1"/>
  </conditionalFormatting>
  <conditionalFormatting sqref="E51:N51">
    <cfRule type="top10" dxfId="42" priority="110" rank="1"/>
  </conditionalFormatting>
  <conditionalFormatting sqref="E52:N52">
    <cfRule type="top10" dxfId="41" priority="109" rank="1"/>
  </conditionalFormatting>
  <conditionalFormatting sqref="E53:N53">
    <cfRule type="top10" dxfId="40" priority="108" rank="1"/>
  </conditionalFormatting>
  <conditionalFormatting sqref="E54:N54">
    <cfRule type="top10" dxfId="39" priority="107" rank="1"/>
  </conditionalFormatting>
  <conditionalFormatting sqref="E55:N55">
    <cfRule type="top10" dxfId="38" priority="106" rank="1"/>
  </conditionalFormatting>
  <conditionalFormatting sqref="E57:N57">
    <cfRule type="top10" dxfId="37" priority="105" rank="1"/>
  </conditionalFormatting>
  <conditionalFormatting sqref="E56:N56">
    <cfRule type="top10" dxfId="36" priority="104" bottom="1" rank="1"/>
  </conditionalFormatting>
  <conditionalFormatting sqref="E58:N58">
    <cfRule type="top10" dxfId="35" priority="103" bottom="1" rank="1"/>
  </conditionalFormatting>
  <conditionalFormatting sqref="F20:L20">
    <cfRule type="top10" dxfId="34" priority="85" rank="1"/>
  </conditionalFormatting>
  <conditionalFormatting sqref="E3:N3">
    <cfRule type="top10" dxfId="33" priority="34" rank="1"/>
  </conditionalFormatting>
  <conditionalFormatting sqref="E4:N4">
    <cfRule type="top10" dxfId="32" priority="33" rank="1"/>
  </conditionalFormatting>
  <conditionalFormatting sqref="E5:N5">
    <cfRule type="top10" dxfId="31" priority="32" rank="1"/>
  </conditionalFormatting>
  <conditionalFormatting sqref="E6:N6">
    <cfRule type="top10" dxfId="30" priority="31" rank="1"/>
  </conditionalFormatting>
  <conditionalFormatting sqref="E7:N7">
    <cfRule type="top10" dxfId="29" priority="30" rank="1"/>
  </conditionalFormatting>
  <conditionalFormatting sqref="E8:N8">
    <cfRule type="top10" dxfId="28" priority="29" rank="1"/>
  </conditionalFormatting>
  <conditionalFormatting sqref="E9:N9">
    <cfRule type="top10" dxfId="27" priority="28" rank="1"/>
  </conditionalFormatting>
  <conditionalFormatting sqref="E10:N10">
    <cfRule type="top10" dxfId="26" priority="27" rank="1"/>
  </conditionalFormatting>
  <conditionalFormatting sqref="E11:N11">
    <cfRule type="top10" dxfId="25" priority="26" rank="1"/>
  </conditionalFormatting>
  <conditionalFormatting sqref="E12:N12">
    <cfRule type="top10" dxfId="24" priority="25" rank="1"/>
  </conditionalFormatting>
  <conditionalFormatting sqref="E13:N13">
    <cfRule type="top10" dxfId="23" priority="24" rank="1"/>
  </conditionalFormatting>
  <conditionalFormatting sqref="E14:N14">
    <cfRule type="top10" dxfId="22" priority="23" rank="1"/>
  </conditionalFormatting>
  <conditionalFormatting sqref="E15:N15">
    <cfRule type="top10" dxfId="21" priority="22" rank="1"/>
  </conditionalFormatting>
  <conditionalFormatting sqref="E16:N16">
    <cfRule type="top10" dxfId="20" priority="21" rank="1"/>
  </conditionalFormatting>
  <conditionalFormatting sqref="E18:N18">
    <cfRule type="top10" dxfId="19" priority="20" rank="1"/>
  </conditionalFormatting>
  <conditionalFormatting sqref="E17:N17">
    <cfRule type="top10" dxfId="18" priority="19" bottom="1" rank="1"/>
  </conditionalFormatting>
  <conditionalFormatting sqref="E19:N19">
    <cfRule type="top10" dxfId="17" priority="18" bottom="1" rank="1"/>
  </conditionalFormatting>
  <conditionalFormatting sqref="E62:N62">
    <cfRule type="top10" dxfId="16" priority="17" rank="1"/>
  </conditionalFormatting>
  <conditionalFormatting sqref="E63:N63">
    <cfRule type="top10" dxfId="15" priority="16" rank="1"/>
  </conditionalFormatting>
  <conditionalFormatting sqref="E64:N64">
    <cfRule type="top10" dxfId="14" priority="15" rank="1"/>
  </conditionalFormatting>
  <conditionalFormatting sqref="E65:N65">
    <cfRule type="top10" dxfId="13" priority="14" rank="1"/>
  </conditionalFormatting>
  <conditionalFormatting sqref="E66:N66">
    <cfRule type="top10" dxfId="12" priority="13" rank="1"/>
  </conditionalFormatting>
  <conditionalFormatting sqref="E67:N67">
    <cfRule type="top10" dxfId="11" priority="12" rank="1"/>
  </conditionalFormatting>
  <conditionalFormatting sqref="E68:N68">
    <cfRule type="top10" dxfId="10" priority="11" rank="1"/>
  </conditionalFormatting>
  <conditionalFormatting sqref="E69:N69">
    <cfRule type="top10" dxfId="9" priority="10" rank="1"/>
  </conditionalFormatting>
  <conditionalFormatting sqref="E70:N70">
    <cfRule type="top10" dxfId="8" priority="9" rank="1"/>
  </conditionalFormatting>
  <conditionalFormatting sqref="E71:N71">
    <cfRule type="top10" dxfId="7" priority="8" rank="1"/>
  </conditionalFormatting>
  <conditionalFormatting sqref="E72:N72">
    <cfRule type="top10" dxfId="6" priority="7" rank="1"/>
  </conditionalFormatting>
  <conditionalFormatting sqref="E73:N73">
    <cfRule type="top10" dxfId="5" priority="6" rank="1"/>
  </conditionalFormatting>
  <conditionalFormatting sqref="E74:N74">
    <cfRule type="top10" dxfId="4" priority="5" rank="1"/>
  </conditionalFormatting>
  <conditionalFormatting sqref="E75:N75">
    <cfRule type="top10" dxfId="3" priority="4" rank="1"/>
  </conditionalFormatting>
  <conditionalFormatting sqref="E77:N77">
    <cfRule type="top10" dxfId="2" priority="3" rank="1"/>
  </conditionalFormatting>
  <conditionalFormatting sqref="E76:N76">
    <cfRule type="top10" dxfId="1" priority="2" bottom="1" rank="1"/>
  </conditionalFormatting>
  <conditionalFormatting sqref="E78:N78">
    <cfRule type="top10" dxfId="0" priority="1" bottom="1" rank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计算结果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2017-02-15T11:40:07Z</dcterms:modified>
</cp:coreProperties>
</file>